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192.168.1.15\disk\共有フォルダバックアップ\035   町田市介護バンク\②求人登録関係\求人管理台帳マスター\"/>
    </mc:Choice>
  </mc:AlternateContent>
  <xr:revisionPtr revIDLastSave="0" documentId="13_ncr:1_{493A973E-6AA3-470A-B0DE-A7A479A26ECB}" xr6:coauthVersionLast="47" xr6:coauthVersionMax="47" xr10:uidLastSave="{00000000-0000-0000-0000-000000000000}"/>
  <bookViews>
    <workbookView xWindow="-120" yWindow="-120" windowWidth="29040" windowHeight="15840" tabRatio="474" xr2:uid="{00000000-000D-0000-FFFF-FFFF00000000}"/>
  </bookViews>
  <sheets>
    <sheet name="求人掲載依頼・確認・変更シート" sheetId="9" r:id="rId1"/>
    <sheet name="選択リスト" sheetId="10" r:id="rId2"/>
    <sheet name="もろもろリスト系" sheetId="2" state="hidden" r:id="rId3"/>
  </sheets>
  <externalReferences>
    <externalReference r:id="rId4"/>
  </externalReferences>
  <definedNames>
    <definedName name="QK04_HP求職者インポート">#REF!</definedName>
    <definedName name="三枝_紀子">#REF!</definedName>
  </definedNames>
  <calcPr calcId="191029"/>
</workbook>
</file>

<file path=xl/calcChain.xml><?xml version="1.0" encoding="utf-8"?>
<calcChain xmlns="http://schemas.openxmlformats.org/spreadsheetml/2006/main">
  <c r="D126" i="9" l="1"/>
  <c r="D125" i="9"/>
  <c r="D124" i="9"/>
  <c r="D123" i="9"/>
  <c r="D122" i="9"/>
  <c r="D121" i="9"/>
  <c r="D120" i="9"/>
  <c r="BB119" i="9"/>
  <c r="BA119" i="9"/>
  <c r="AU119" i="9"/>
  <c r="AT119" i="9"/>
  <c r="AS119" i="9"/>
  <c r="AR119" i="9"/>
  <c r="AQ119" i="9"/>
  <c r="AP119" i="9"/>
  <c r="AO119" i="9"/>
  <c r="AN119" i="9"/>
  <c r="AM119" i="9"/>
  <c r="AL119" i="9"/>
  <c r="AK119" i="9"/>
  <c r="AJ119" i="9"/>
  <c r="AI119" i="9"/>
  <c r="AH119" i="9"/>
  <c r="AG119" i="9"/>
  <c r="AF119" i="9"/>
  <c r="AE119" i="9"/>
  <c r="AD119" i="9"/>
  <c r="AC119" i="9"/>
  <c r="AB119" i="9"/>
  <c r="AA119" i="9"/>
  <c r="Z119" i="9"/>
  <c r="Y119" i="9"/>
  <c r="X119" i="9"/>
  <c r="W119" i="9"/>
  <c r="V119" i="9"/>
  <c r="U119" i="9"/>
  <c r="T119" i="9"/>
  <c r="S119" i="9"/>
  <c r="R119" i="9"/>
  <c r="Q119" i="9"/>
  <c r="P119" i="9"/>
  <c r="O119" i="9"/>
  <c r="N119" i="9"/>
  <c r="M119" i="9"/>
  <c r="L119" i="9"/>
  <c r="K119" i="9"/>
  <c r="J119" i="9"/>
  <c r="I119" i="9"/>
  <c r="H119" i="9"/>
  <c r="G119" i="9"/>
  <c r="F119" i="9"/>
  <c r="E119" i="9"/>
  <c r="D119" i="9"/>
  <c r="D118" i="9"/>
  <c r="D117" i="9"/>
  <c r="D116" i="9"/>
  <c r="D115" i="9"/>
  <c r="D114" i="9"/>
  <c r="D113" i="9"/>
  <c r="D112" i="9"/>
  <c r="BD111" i="9"/>
  <c r="BC111" i="9"/>
  <c r="BB111" i="9"/>
  <c r="BA111" i="9"/>
  <c r="AU111" i="9"/>
  <c r="AT111" i="9"/>
  <c r="AS111" i="9"/>
  <c r="AR111" i="9"/>
  <c r="AQ111" i="9"/>
  <c r="AP111" i="9"/>
  <c r="AO111" i="9"/>
  <c r="AN111" i="9"/>
  <c r="AM111" i="9"/>
  <c r="AL111" i="9"/>
  <c r="AK111" i="9"/>
  <c r="AJ111" i="9"/>
  <c r="AI111" i="9"/>
  <c r="AH111" i="9"/>
  <c r="AG111" i="9"/>
  <c r="AF111" i="9"/>
  <c r="AE111" i="9"/>
  <c r="AD111" i="9"/>
  <c r="AC111" i="9"/>
  <c r="AB111" i="9"/>
  <c r="AA111" i="9"/>
  <c r="Z111" i="9"/>
  <c r="Y111" i="9"/>
  <c r="X111" i="9"/>
  <c r="W111" i="9"/>
  <c r="V111" i="9"/>
  <c r="U111" i="9"/>
  <c r="T111" i="9"/>
  <c r="S111" i="9"/>
  <c r="R111" i="9"/>
  <c r="Q111" i="9"/>
  <c r="P111" i="9"/>
  <c r="O111" i="9"/>
  <c r="N111" i="9"/>
  <c r="M111" i="9"/>
  <c r="L111" i="9"/>
  <c r="K111" i="9"/>
  <c r="J111" i="9"/>
  <c r="I111" i="9"/>
  <c r="H111" i="9"/>
  <c r="G111" i="9"/>
  <c r="F111" i="9"/>
  <c r="E111" i="9"/>
  <c r="D111" i="9"/>
  <c r="D110" i="9"/>
  <c r="D109" i="9"/>
  <c r="D108" i="9"/>
  <c r="D107" i="9"/>
  <c r="D106" i="9"/>
  <c r="D105" i="9"/>
  <c r="D104" i="9"/>
  <c r="BD103" i="9"/>
  <c r="BC103" i="9"/>
  <c r="BB103" i="9"/>
  <c r="BA103" i="9"/>
  <c r="AU103" i="9"/>
  <c r="AT103" i="9"/>
  <c r="AS103" i="9"/>
  <c r="AR103" i="9"/>
  <c r="AQ103" i="9"/>
  <c r="AP103" i="9"/>
  <c r="AO103" i="9"/>
  <c r="AN103" i="9"/>
  <c r="AM103" i="9"/>
  <c r="AL103" i="9"/>
  <c r="AK103" i="9"/>
  <c r="AJ103" i="9"/>
  <c r="AI103" i="9"/>
  <c r="AH103" i="9"/>
  <c r="AG103" i="9"/>
  <c r="AF103" i="9"/>
  <c r="AE103" i="9"/>
  <c r="AD103" i="9"/>
  <c r="AC103" i="9"/>
  <c r="AB103" i="9"/>
  <c r="AA103" i="9"/>
  <c r="Z103" i="9"/>
  <c r="Y103" i="9"/>
  <c r="X103" i="9"/>
  <c r="W103" i="9"/>
  <c r="V103" i="9"/>
  <c r="U103" i="9"/>
  <c r="T103" i="9"/>
  <c r="S103" i="9"/>
  <c r="R103" i="9"/>
  <c r="Q103" i="9"/>
  <c r="P103" i="9"/>
  <c r="O103" i="9"/>
  <c r="N103" i="9"/>
  <c r="M103" i="9"/>
  <c r="L103" i="9"/>
  <c r="K103" i="9"/>
  <c r="J103" i="9"/>
  <c r="I103" i="9"/>
  <c r="H103" i="9"/>
  <c r="G103" i="9"/>
  <c r="F103" i="9"/>
  <c r="E103" i="9"/>
  <c r="D103" i="9"/>
  <c r="D102" i="9"/>
  <c r="D101" i="9"/>
  <c r="D100" i="9"/>
  <c r="D99" i="9"/>
  <c r="D98" i="9"/>
  <c r="D97" i="9"/>
  <c r="D96" i="9"/>
  <c r="BD95" i="9"/>
  <c r="BC95" i="9"/>
  <c r="BB95" i="9"/>
  <c r="BA95" i="9"/>
  <c r="AU95" i="9"/>
  <c r="AT95" i="9"/>
  <c r="AS95" i="9"/>
  <c r="AR95" i="9"/>
  <c r="AQ95" i="9"/>
  <c r="AP95" i="9"/>
  <c r="AO95" i="9"/>
  <c r="AN95" i="9"/>
  <c r="AM95" i="9"/>
  <c r="AL95" i="9"/>
  <c r="AK95" i="9"/>
  <c r="AJ95" i="9"/>
  <c r="AI95" i="9"/>
  <c r="AH95" i="9"/>
  <c r="AG95" i="9"/>
  <c r="AF95" i="9"/>
  <c r="AE95" i="9"/>
  <c r="AD95" i="9"/>
  <c r="AC95" i="9"/>
  <c r="AB95" i="9"/>
  <c r="AA95" i="9"/>
  <c r="Z95" i="9"/>
  <c r="Y95" i="9"/>
  <c r="X95" i="9"/>
  <c r="W95" i="9"/>
  <c r="V95" i="9"/>
  <c r="U95" i="9"/>
  <c r="T95" i="9"/>
  <c r="S95" i="9"/>
  <c r="R95" i="9"/>
  <c r="Q95" i="9"/>
  <c r="P95" i="9"/>
  <c r="O95" i="9"/>
  <c r="N95" i="9"/>
  <c r="M95" i="9"/>
  <c r="L95" i="9"/>
  <c r="K95" i="9"/>
  <c r="J95" i="9"/>
  <c r="I95" i="9"/>
  <c r="H95" i="9"/>
  <c r="G95" i="9"/>
  <c r="F95" i="9"/>
  <c r="E95" i="9"/>
  <c r="D95" i="9"/>
  <c r="D94" i="9"/>
  <c r="D93" i="9"/>
  <c r="D92" i="9"/>
  <c r="D91" i="9"/>
  <c r="D90" i="9"/>
  <c r="D89" i="9"/>
  <c r="D88" i="9"/>
  <c r="BD87" i="9"/>
  <c r="BC87" i="9"/>
  <c r="BB87" i="9"/>
  <c r="BA87" i="9"/>
  <c r="AU87" i="9"/>
  <c r="AT87" i="9"/>
  <c r="AS87" i="9"/>
  <c r="AR87" i="9"/>
  <c r="AQ87" i="9"/>
  <c r="AP87" i="9"/>
  <c r="AO87" i="9"/>
  <c r="AN87" i="9"/>
  <c r="AM87" i="9"/>
  <c r="AL87" i="9"/>
  <c r="AK87" i="9"/>
  <c r="AJ87" i="9"/>
  <c r="AI87" i="9"/>
  <c r="AH87" i="9"/>
  <c r="AG87" i="9"/>
  <c r="AF87" i="9"/>
  <c r="AE87" i="9"/>
  <c r="AD87" i="9"/>
  <c r="AC87" i="9"/>
  <c r="AB87" i="9"/>
  <c r="AA87" i="9"/>
  <c r="Z87" i="9"/>
  <c r="Y87" i="9"/>
  <c r="X87" i="9"/>
  <c r="W87" i="9"/>
  <c r="V87" i="9"/>
  <c r="U87" i="9"/>
  <c r="T87" i="9"/>
  <c r="S87" i="9"/>
  <c r="R87" i="9"/>
  <c r="Q87" i="9"/>
  <c r="P87" i="9"/>
  <c r="O87" i="9"/>
  <c r="N87" i="9"/>
  <c r="M87" i="9"/>
  <c r="L87" i="9"/>
  <c r="K87" i="9"/>
  <c r="J87" i="9"/>
  <c r="I87" i="9"/>
  <c r="H87" i="9"/>
  <c r="G87" i="9"/>
  <c r="F87" i="9"/>
  <c r="E87" i="9"/>
  <c r="D87" i="9"/>
  <c r="D86" i="9"/>
  <c r="D85" i="9"/>
  <c r="D84" i="9"/>
  <c r="D83" i="9"/>
  <c r="D82" i="9"/>
  <c r="D81" i="9"/>
  <c r="D80" i="9"/>
  <c r="BD79" i="9"/>
  <c r="BC79" i="9"/>
  <c r="BB79" i="9"/>
  <c r="BA79" i="9"/>
  <c r="AU79" i="9"/>
  <c r="AT79" i="9"/>
  <c r="AS79" i="9"/>
  <c r="AR79" i="9"/>
  <c r="AQ79" i="9"/>
  <c r="AP79" i="9"/>
  <c r="AO79" i="9"/>
  <c r="AN79" i="9"/>
  <c r="AM79" i="9"/>
  <c r="AL79" i="9"/>
  <c r="AK79" i="9"/>
  <c r="AJ79" i="9"/>
  <c r="AI79" i="9"/>
  <c r="AH79" i="9"/>
  <c r="AG79" i="9"/>
  <c r="AF79" i="9"/>
  <c r="AE79" i="9"/>
  <c r="AD79" i="9"/>
  <c r="AC79" i="9"/>
  <c r="AB79" i="9"/>
  <c r="AA79" i="9"/>
  <c r="Z79" i="9"/>
  <c r="Y79" i="9"/>
  <c r="X79" i="9"/>
  <c r="W79" i="9"/>
  <c r="V79" i="9"/>
  <c r="U79" i="9"/>
  <c r="T79" i="9"/>
  <c r="S79" i="9"/>
  <c r="R79" i="9"/>
  <c r="Q79" i="9"/>
  <c r="P79" i="9"/>
  <c r="O79" i="9"/>
  <c r="N79" i="9"/>
  <c r="M79" i="9"/>
  <c r="L79" i="9"/>
  <c r="K79" i="9"/>
  <c r="J79" i="9"/>
  <c r="I79" i="9"/>
  <c r="H79" i="9"/>
  <c r="G79" i="9"/>
  <c r="F79" i="9"/>
  <c r="E79" i="9"/>
  <c r="D79" i="9"/>
  <c r="D78" i="9"/>
  <c r="D77" i="9"/>
  <c r="D76" i="9"/>
  <c r="D75" i="9"/>
  <c r="D74" i="9"/>
  <c r="D73" i="9"/>
  <c r="D72" i="9"/>
  <c r="BD71" i="9"/>
  <c r="BC71" i="9"/>
  <c r="BB71" i="9"/>
  <c r="BA71" i="9"/>
  <c r="AU71" i="9"/>
  <c r="AT71" i="9"/>
  <c r="AS71" i="9"/>
  <c r="AR71" i="9"/>
  <c r="AQ71" i="9"/>
  <c r="AP71" i="9"/>
  <c r="AO71" i="9"/>
  <c r="AN71" i="9"/>
  <c r="AM71" i="9"/>
  <c r="AL71" i="9"/>
  <c r="AK71" i="9"/>
  <c r="AJ71" i="9"/>
  <c r="AI71" i="9"/>
  <c r="AH71" i="9"/>
  <c r="AG71" i="9"/>
  <c r="AF71" i="9"/>
  <c r="AE71" i="9"/>
  <c r="AD71" i="9"/>
  <c r="AC71" i="9"/>
  <c r="AB71" i="9"/>
  <c r="AA71" i="9"/>
  <c r="Z71" i="9"/>
  <c r="Y71" i="9"/>
  <c r="X71" i="9"/>
  <c r="W71" i="9"/>
  <c r="V71" i="9"/>
  <c r="U71" i="9"/>
  <c r="T71" i="9"/>
  <c r="S71" i="9"/>
  <c r="R71" i="9"/>
  <c r="Q71" i="9"/>
  <c r="P71" i="9"/>
  <c r="O71" i="9"/>
  <c r="N71" i="9"/>
  <c r="M71" i="9"/>
  <c r="L71" i="9"/>
  <c r="K71" i="9"/>
  <c r="J71" i="9"/>
  <c r="I71" i="9"/>
  <c r="H71" i="9"/>
  <c r="G71" i="9"/>
  <c r="F71" i="9"/>
  <c r="E71" i="9"/>
  <c r="D71" i="9"/>
  <c r="D70" i="9"/>
  <c r="D69" i="9"/>
  <c r="D68" i="9"/>
  <c r="D67" i="9"/>
  <c r="D66" i="9"/>
  <c r="D65" i="9"/>
  <c r="D64" i="9"/>
  <c r="BD63" i="9"/>
  <c r="BC63" i="9"/>
  <c r="BB63" i="9"/>
  <c r="BA63" i="9"/>
  <c r="AU63" i="9"/>
  <c r="AT63" i="9"/>
  <c r="AS63" i="9"/>
  <c r="AR63" i="9"/>
  <c r="AQ63" i="9"/>
  <c r="AP63" i="9"/>
  <c r="AO63" i="9"/>
  <c r="AN63" i="9"/>
  <c r="AM63" i="9"/>
  <c r="AL63" i="9"/>
  <c r="AK63" i="9"/>
  <c r="AJ63" i="9"/>
  <c r="AI63" i="9"/>
  <c r="AH63" i="9"/>
  <c r="AG63" i="9"/>
  <c r="AF63" i="9"/>
  <c r="AE63" i="9"/>
  <c r="AD63" i="9"/>
  <c r="AC63" i="9"/>
  <c r="AB63" i="9"/>
  <c r="AA63" i="9"/>
  <c r="Z63" i="9"/>
  <c r="Y63" i="9"/>
  <c r="X63" i="9"/>
  <c r="W63" i="9"/>
  <c r="V63" i="9"/>
  <c r="U63" i="9"/>
  <c r="T63" i="9"/>
  <c r="S63" i="9"/>
  <c r="R63" i="9"/>
  <c r="Q63" i="9"/>
  <c r="P63" i="9"/>
  <c r="O63" i="9"/>
  <c r="N63" i="9"/>
  <c r="M63" i="9"/>
  <c r="L63" i="9"/>
  <c r="K63" i="9"/>
  <c r="J63" i="9"/>
  <c r="I63" i="9"/>
  <c r="H63" i="9"/>
  <c r="G63" i="9"/>
  <c r="F63" i="9"/>
  <c r="E63" i="9"/>
  <c r="D63" i="9"/>
  <c r="D62" i="9"/>
  <c r="D61" i="9"/>
  <c r="D60" i="9"/>
  <c r="D59" i="9"/>
  <c r="D58" i="9"/>
  <c r="D57" i="9"/>
  <c r="D56" i="9"/>
  <c r="BD55" i="9"/>
  <c r="BC55" i="9"/>
  <c r="BB55" i="9"/>
  <c r="BA55" i="9"/>
  <c r="AU55" i="9"/>
  <c r="AT55" i="9"/>
  <c r="AS55" i="9"/>
  <c r="AR55" i="9"/>
  <c r="AQ55" i="9"/>
  <c r="AP55" i="9"/>
  <c r="AO55" i="9"/>
  <c r="AN55" i="9"/>
  <c r="AM55" i="9"/>
  <c r="AL55" i="9"/>
  <c r="AK55" i="9"/>
  <c r="AJ55" i="9"/>
  <c r="AI55" i="9"/>
  <c r="AH55" i="9"/>
  <c r="AG55" i="9"/>
  <c r="AF55" i="9"/>
  <c r="AE55" i="9"/>
  <c r="AD55" i="9"/>
  <c r="AC55" i="9"/>
  <c r="AB55" i="9"/>
  <c r="AA55" i="9"/>
  <c r="Z55" i="9"/>
  <c r="Y55" i="9"/>
  <c r="X55" i="9"/>
  <c r="W55" i="9"/>
  <c r="V55" i="9"/>
  <c r="U55" i="9"/>
  <c r="T55" i="9"/>
  <c r="S55" i="9"/>
  <c r="R55" i="9"/>
  <c r="Q55" i="9"/>
  <c r="P55" i="9"/>
  <c r="O55" i="9"/>
  <c r="N55" i="9"/>
  <c r="M55" i="9"/>
  <c r="L55" i="9"/>
  <c r="K55" i="9"/>
  <c r="J55" i="9"/>
  <c r="I55" i="9"/>
  <c r="H55" i="9"/>
  <c r="G55" i="9"/>
  <c r="F55" i="9"/>
  <c r="E55" i="9"/>
  <c r="D55" i="9"/>
  <c r="D54" i="9"/>
  <c r="D53" i="9"/>
  <c r="D52" i="9"/>
  <c r="D51" i="9"/>
  <c r="D50" i="9"/>
  <c r="D49" i="9"/>
  <c r="D48" i="9"/>
  <c r="BD47" i="9"/>
  <c r="BC47" i="9"/>
  <c r="BB47" i="9"/>
  <c r="BA47" i="9"/>
  <c r="AU47" i="9"/>
  <c r="AT47" i="9"/>
  <c r="AS47" i="9"/>
  <c r="AR47" i="9"/>
  <c r="AQ47" i="9"/>
  <c r="AP47" i="9"/>
  <c r="AO47" i="9"/>
  <c r="AN47" i="9"/>
  <c r="AM47" i="9"/>
  <c r="AL47" i="9"/>
  <c r="AK47" i="9"/>
  <c r="AJ47" i="9"/>
  <c r="AI47" i="9"/>
  <c r="AH47" i="9"/>
  <c r="AG47" i="9"/>
  <c r="AF47" i="9"/>
  <c r="AE47" i="9"/>
  <c r="AD47" i="9"/>
  <c r="AC47" i="9"/>
  <c r="AB47" i="9"/>
  <c r="AA47" i="9"/>
  <c r="Z47" i="9"/>
  <c r="Y47" i="9"/>
  <c r="X47" i="9"/>
  <c r="W47" i="9"/>
  <c r="V47" i="9"/>
  <c r="U47" i="9"/>
  <c r="T47" i="9"/>
  <c r="S47" i="9"/>
  <c r="R47" i="9"/>
  <c r="Q47" i="9"/>
  <c r="P47" i="9"/>
  <c r="O47" i="9"/>
  <c r="N47" i="9"/>
  <c r="M47" i="9"/>
  <c r="L47" i="9"/>
  <c r="K47" i="9"/>
  <c r="J47" i="9"/>
  <c r="I47" i="9"/>
  <c r="H47" i="9"/>
  <c r="G47" i="9"/>
  <c r="F47" i="9"/>
  <c r="E47" i="9"/>
  <c r="D47" i="9"/>
  <c r="D46" i="9"/>
  <c r="D45" i="9"/>
  <c r="D44" i="9"/>
  <c r="D43" i="9"/>
  <c r="D42" i="9"/>
  <c r="D41" i="9"/>
  <c r="D40" i="9"/>
  <c r="BD39" i="9"/>
  <c r="BC39" i="9"/>
  <c r="BB39" i="9"/>
  <c r="BA39" i="9"/>
  <c r="AU39" i="9"/>
  <c r="AT39" i="9"/>
  <c r="AS39" i="9"/>
  <c r="AR39" i="9"/>
  <c r="AQ39" i="9"/>
  <c r="AP39" i="9"/>
  <c r="AO39" i="9"/>
  <c r="AN39" i="9"/>
  <c r="AM39" i="9"/>
  <c r="AL39" i="9"/>
  <c r="AK39" i="9"/>
  <c r="AJ39" i="9"/>
  <c r="AI39" i="9"/>
  <c r="AH39" i="9"/>
  <c r="AG39" i="9"/>
  <c r="AF39" i="9"/>
  <c r="AE39" i="9"/>
  <c r="AD39" i="9"/>
  <c r="AC39" i="9"/>
  <c r="AB39" i="9"/>
  <c r="AA39" i="9"/>
  <c r="Z39" i="9"/>
  <c r="Y39" i="9"/>
  <c r="X39" i="9"/>
  <c r="W39" i="9"/>
  <c r="V39" i="9"/>
  <c r="U39" i="9"/>
  <c r="T39" i="9"/>
  <c r="S39" i="9"/>
  <c r="R39" i="9"/>
  <c r="Q39" i="9"/>
  <c r="P39" i="9"/>
  <c r="O39" i="9"/>
  <c r="N39" i="9"/>
  <c r="M39" i="9"/>
  <c r="L39" i="9"/>
  <c r="K39" i="9"/>
  <c r="J39" i="9"/>
  <c r="I39" i="9"/>
  <c r="H39" i="9"/>
  <c r="G39" i="9"/>
  <c r="F39" i="9"/>
  <c r="E39" i="9"/>
  <c r="D39" i="9"/>
  <c r="D38" i="9"/>
  <c r="D37" i="9"/>
  <c r="D36" i="9"/>
  <c r="D35" i="9"/>
  <c r="D34" i="9"/>
  <c r="D33" i="9"/>
  <c r="D32" i="9"/>
  <c r="BD31" i="9"/>
  <c r="BC31" i="9"/>
  <c r="BB31" i="9"/>
  <c r="BA31" i="9"/>
  <c r="AU31" i="9"/>
  <c r="AT31" i="9"/>
  <c r="AS31" i="9"/>
  <c r="AR31" i="9"/>
  <c r="AQ31" i="9"/>
  <c r="AP31" i="9"/>
  <c r="AO31" i="9"/>
  <c r="AN31" i="9"/>
  <c r="AM31" i="9"/>
  <c r="AL31" i="9"/>
  <c r="AK31" i="9"/>
  <c r="AJ31" i="9"/>
  <c r="AI31" i="9"/>
  <c r="AH31" i="9"/>
  <c r="AG31" i="9"/>
  <c r="AF31" i="9"/>
  <c r="AE31" i="9"/>
  <c r="AD31" i="9"/>
  <c r="AC31" i="9"/>
  <c r="AB31" i="9"/>
  <c r="AA31" i="9"/>
  <c r="Z31" i="9"/>
  <c r="Y31" i="9"/>
  <c r="X31" i="9"/>
  <c r="W31" i="9"/>
  <c r="V31" i="9"/>
  <c r="T31" i="9"/>
  <c r="S31" i="9"/>
  <c r="R31" i="9"/>
  <c r="Q31" i="9"/>
  <c r="P31" i="9"/>
  <c r="O31" i="9"/>
  <c r="N31" i="9"/>
  <c r="M31" i="9"/>
  <c r="L31" i="9"/>
  <c r="K31" i="9"/>
  <c r="J31" i="9"/>
  <c r="I31" i="9"/>
  <c r="H31" i="9"/>
  <c r="G31" i="9"/>
  <c r="F31" i="9"/>
  <c r="E31" i="9"/>
  <c r="D31" i="9"/>
  <c r="D30" i="9"/>
  <c r="D29" i="9"/>
  <c r="D28" i="9"/>
  <c r="D27" i="9"/>
  <c r="D26" i="9"/>
  <c r="D25" i="9"/>
  <c r="D24" i="9"/>
  <c r="BD23" i="9"/>
  <c r="BC23" i="9"/>
  <c r="BB23" i="9"/>
  <c r="BA23" i="9"/>
  <c r="AU23" i="9"/>
  <c r="AT23" i="9"/>
  <c r="AS23" i="9"/>
  <c r="AR23" i="9"/>
  <c r="AQ23" i="9"/>
  <c r="AP23" i="9"/>
  <c r="AO23" i="9"/>
  <c r="AN23" i="9"/>
  <c r="AM23" i="9"/>
  <c r="AL23" i="9"/>
  <c r="AK23" i="9"/>
  <c r="AJ23" i="9"/>
  <c r="AI23" i="9"/>
  <c r="AH23" i="9"/>
  <c r="AG23" i="9"/>
  <c r="AF23" i="9"/>
  <c r="AE23" i="9"/>
  <c r="AD23" i="9"/>
  <c r="AC23" i="9"/>
  <c r="AB23" i="9"/>
  <c r="AA23" i="9"/>
  <c r="Z23" i="9"/>
  <c r="Y23" i="9"/>
  <c r="X23" i="9"/>
  <c r="W23" i="9"/>
  <c r="V23" i="9"/>
  <c r="U23" i="9"/>
  <c r="T23" i="9"/>
  <c r="S23" i="9"/>
  <c r="R23" i="9"/>
  <c r="Q23" i="9"/>
  <c r="P23" i="9"/>
  <c r="O23" i="9"/>
  <c r="N23" i="9"/>
  <c r="M23" i="9"/>
  <c r="L23" i="9"/>
  <c r="K23" i="9"/>
  <c r="J23" i="9"/>
  <c r="I23" i="9"/>
  <c r="H23" i="9"/>
  <c r="G23" i="9"/>
  <c r="F23" i="9"/>
  <c r="E23" i="9"/>
  <c r="D23" i="9"/>
  <c r="D22" i="9"/>
  <c r="D21" i="9"/>
  <c r="D20" i="9"/>
  <c r="D19" i="9"/>
  <c r="D18" i="9"/>
  <c r="D17" i="9"/>
  <c r="D16" i="9"/>
  <c r="BD15" i="9"/>
  <c r="BC15" i="9"/>
  <c r="BB15" i="9"/>
  <c r="BA15" i="9"/>
  <c r="AU15" i="9"/>
  <c r="AT15" i="9"/>
  <c r="AS15" i="9"/>
  <c r="AR15" i="9"/>
  <c r="AQ15" i="9"/>
  <c r="AP15" i="9"/>
  <c r="AO15" i="9"/>
  <c r="AN15" i="9"/>
  <c r="AM15" i="9"/>
  <c r="AL15" i="9"/>
  <c r="AK15" i="9"/>
  <c r="AJ15" i="9"/>
  <c r="AI15" i="9"/>
  <c r="AH15" i="9"/>
  <c r="AG15" i="9"/>
  <c r="AF15" i="9"/>
  <c r="AE15" i="9"/>
  <c r="AD15" i="9"/>
  <c r="AC15" i="9"/>
  <c r="AB15" i="9"/>
  <c r="AA15" i="9"/>
  <c r="Z15" i="9"/>
  <c r="Y15" i="9"/>
  <c r="X15" i="9"/>
  <c r="W15" i="9"/>
  <c r="V15" i="9"/>
  <c r="U15" i="9"/>
  <c r="T15" i="9"/>
  <c r="S15" i="9"/>
  <c r="R15" i="9"/>
  <c r="Q15" i="9"/>
  <c r="P15" i="9"/>
  <c r="O15" i="9"/>
  <c r="N15" i="9"/>
  <c r="M15" i="9"/>
  <c r="L15" i="9"/>
  <c r="K15" i="9"/>
  <c r="J15" i="9"/>
  <c r="I15" i="9"/>
  <c r="H15" i="9"/>
  <c r="G15" i="9"/>
  <c r="F15" i="9"/>
  <c r="E15" i="9"/>
  <c r="D15" i="9"/>
  <c r="BD7" i="9"/>
  <c r="BC7" i="9"/>
  <c r="BB7" i="9"/>
  <c r="BA7" i="9"/>
  <c r="AU7" i="9"/>
  <c r="AT7" i="9"/>
  <c r="AS7" i="9"/>
  <c r="AR7" i="9"/>
  <c r="AQ7" i="9"/>
  <c r="AP7" i="9"/>
  <c r="AO7" i="9"/>
  <c r="AN7" i="9"/>
  <c r="AM7" i="9"/>
  <c r="AL7" i="9"/>
  <c r="AK7" i="9"/>
  <c r="AJ7" i="9"/>
  <c r="AI7" i="9"/>
  <c r="AH7" i="9"/>
  <c r="AG7" i="9"/>
  <c r="AF7" i="9"/>
  <c r="AE7" i="9"/>
  <c r="AD7" i="9"/>
  <c r="AC7" i="9"/>
  <c r="AB7" i="9"/>
  <c r="AA7" i="9"/>
  <c r="Z7" i="9"/>
  <c r="Y7" i="9"/>
  <c r="X7" i="9"/>
  <c r="W7" i="9"/>
  <c r="V7" i="9"/>
  <c r="U7" i="9"/>
  <c r="T7" i="9"/>
  <c r="S7" i="9"/>
  <c r="R7" i="9"/>
  <c r="Q7" i="9"/>
  <c r="P7" i="9"/>
  <c r="O7" i="9"/>
  <c r="N7" i="9"/>
  <c r="M7" i="9"/>
  <c r="L7" i="9"/>
  <c r="K7" i="9"/>
  <c r="J7" i="9"/>
  <c r="I7" i="9"/>
  <c r="H7" i="9"/>
  <c r="G7" i="9"/>
  <c r="F7" i="9"/>
  <c r="D14" i="9"/>
  <c r="D13" i="9"/>
  <c r="D12" i="9"/>
  <c r="D11" i="9"/>
  <c r="D10" i="9"/>
  <c r="D9" i="9"/>
  <c r="D8" i="9"/>
  <c r="D7" i="9"/>
</calcChain>
</file>

<file path=xl/sharedStrings.xml><?xml version="1.0" encoding="utf-8"?>
<sst xmlns="http://schemas.openxmlformats.org/spreadsheetml/2006/main" count="302" uniqueCount="183">
  <si>
    <t>医療業</t>
    <phoneticPr fontId="1"/>
  </si>
  <si>
    <t>看護小規模多機能型居宅介護</t>
    <phoneticPr fontId="1"/>
  </si>
  <si>
    <t>特別養護老人ホーム（特養）</t>
    <phoneticPr fontId="1"/>
  </si>
  <si>
    <t>介護老人保健施設（老健）</t>
    <phoneticPr fontId="1"/>
  </si>
  <si>
    <t>介護療養型医療施設（療養型病床）</t>
    <phoneticPr fontId="1"/>
  </si>
  <si>
    <t>特別施設入所者介助（有料老人ホーム）</t>
    <phoneticPr fontId="1"/>
  </si>
  <si>
    <t>軽費老人ホーム,短期入所者生活介護（ショートステイ）</t>
    <phoneticPr fontId="1"/>
  </si>
  <si>
    <t>短期入所者療養介護（療養型ショートステイ）</t>
    <phoneticPr fontId="1"/>
  </si>
  <si>
    <t>認知症対応型共同生活介護（グループホーム）</t>
    <phoneticPr fontId="1"/>
  </si>
  <si>
    <t>通所介護（デイサービス）</t>
    <phoneticPr fontId="1"/>
  </si>
  <si>
    <t>通所リハビリテーション（デイケア）</t>
    <phoneticPr fontId="1"/>
  </si>
  <si>
    <t>訪問介護（ホームヘルプサービス）</t>
    <phoneticPr fontId="1"/>
  </si>
  <si>
    <t>訪問入浴介助（巡回入浴）</t>
    <phoneticPr fontId="1"/>
  </si>
  <si>
    <t>訪問看護</t>
    <phoneticPr fontId="1"/>
  </si>
  <si>
    <t>小規模多機能型居宅介護</t>
    <phoneticPr fontId="1"/>
  </si>
  <si>
    <t>サービス付き高齢者住宅（サ高住）</t>
    <phoneticPr fontId="1"/>
  </si>
  <si>
    <t>地域密着型通所</t>
    <phoneticPr fontId="1"/>
  </si>
  <si>
    <t>介護居宅介護支援</t>
    <phoneticPr fontId="1"/>
  </si>
  <si>
    <t>事業内容分類</t>
    <rPh sb="0" eb="2">
      <t>ジギョウ</t>
    </rPh>
    <rPh sb="2" eb="4">
      <t>ナイヨウ</t>
    </rPh>
    <rPh sb="4" eb="6">
      <t>ブンルイ</t>
    </rPh>
    <phoneticPr fontId="1"/>
  </si>
  <si>
    <t>その他</t>
    <rPh sb="2" eb="3">
      <t>タ</t>
    </rPh>
    <phoneticPr fontId="1"/>
  </si>
  <si>
    <t>経費老人ホーム</t>
    <rPh sb="0" eb="2">
      <t>ケイヒ</t>
    </rPh>
    <rPh sb="2" eb="4">
      <t>ロウジン</t>
    </rPh>
    <phoneticPr fontId="1"/>
  </si>
  <si>
    <t>介護付有料老人ホーム</t>
    <rPh sb="0" eb="2">
      <t>カイゴ</t>
    </rPh>
    <rPh sb="2" eb="3">
      <t>ツキ</t>
    </rPh>
    <rPh sb="3" eb="5">
      <t>ユウリョウ</t>
    </rPh>
    <rPh sb="5" eb="7">
      <t>ロウジン</t>
    </rPh>
    <phoneticPr fontId="1"/>
  </si>
  <si>
    <t>給与</t>
    <rPh sb="0" eb="2">
      <t>キュウヨ</t>
    </rPh>
    <phoneticPr fontId="1"/>
  </si>
  <si>
    <t>基本給</t>
    <rPh sb="0" eb="3">
      <t>キホンキュウ</t>
    </rPh>
    <phoneticPr fontId="1"/>
  </si>
  <si>
    <t>時給</t>
    <rPh sb="0" eb="2">
      <t>ジキュウ</t>
    </rPh>
    <phoneticPr fontId="1"/>
  </si>
  <si>
    <t>月給（手当含む場合は備考に詳細記載）</t>
    <rPh sb="0" eb="2">
      <t>ゲッキュウ</t>
    </rPh>
    <rPh sb="3" eb="5">
      <t>テアテ</t>
    </rPh>
    <rPh sb="5" eb="6">
      <t>フク</t>
    </rPh>
    <rPh sb="7" eb="9">
      <t>バアイ</t>
    </rPh>
    <rPh sb="10" eb="12">
      <t>ビコウ</t>
    </rPh>
    <rPh sb="13" eb="15">
      <t>ショウサイ</t>
    </rPh>
    <rPh sb="15" eb="17">
      <t>キサイ</t>
    </rPh>
    <phoneticPr fontId="1"/>
  </si>
  <si>
    <t>日給</t>
    <rPh sb="0" eb="2">
      <t>ニッキュウ</t>
    </rPh>
    <phoneticPr fontId="1"/>
  </si>
  <si>
    <t>認知症対応型デイサービス</t>
    <rPh sb="0" eb="3">
      <t>ニンチショウ</t>
    </rPh>
    <rPh sb="3" eb="6">
      <t>タイオウガタ</t>
    </rPh>
    <phoneticPr fontId="1"/>
  </si>
  <si>
    <t>住宅型有料老人ホーム</t>
    <rPh sb="0" eb="3">
      <t>ジュウタクガタ</t>
    </rPh>
    <rPh sb="3" eb="7">
      <t>ユウリョウロウジン</t>
    </rPh>
    <phoneticPr fontId="1"/>
  </si>
  <si>
    <t>軽費老人ホーム（A型・ケアハウス）</t>
    <rPh sb="9" eb="10">
      <t>ガタ</t>
    </rPh>
    <phoneticPr fontId="1"/>
  </si>
  <si>
    <t>小規模多機能型居宅介護（介護）</t>
    <rPh sb="12" eb="14">
      <t>カイゴ</t>
    </rPh>
    <phoneticPr fontId="1"/>
  </si>
  <si>
    <t>ショートステイ</t>
    <phoneticPr fontId="1"/>
  </si>
  <si>
    <t>療養型ショートステイ</t>
    <phoneticPr fontId="1"/>
  </si>
  <si>
    <t>地域密着型通所介護</t>
    <rPh sb="7" eb="9">
      <t>カイゴ</t>
    </rPh>
    <phoneticPr fontId="1"/>
  </si>
  <si>
    <t>特定施設入居者生活介護（有料老人ホーム）</t>
    <phoneticPr fontId="1"/>
  </si>
  <si>
    <t>居宅介護支援</t>
    <phoneticPr fontId="1"/>
  </si>
  <si>
    <t>介護医療院</t>
    <rPh sb="0" eb="2">
      <t>カイゴ</t>
    </rPh>
    <rPh sb="2" eb="4">
      <t>イリョウ</t>
    </rPh>
    <rPh sb="4" eb="5">
      <t>イン</t>
    </rPh>
    <phoneticPr fontId="1"/>
  </si>
  <si>
    <t>介護予防支援</t>
    <phoneticPr fontId="1"/>
  </si>
  <si>
    <t>地域包括支援センター</t>
    <rPh sb="0" eb="2">
      <t>チイキ</t>
    </rPh>
    <rPh sb="2" eb="4">
      <t>ホウカツ</t>
    </rPh>
    <rPh sb="4" eb="6">
      <t>シエン</t>
    </rPh>
    <phoneticPr fontId="1"/>
  </si>
  <si>
    <t>福祉用具貸与</t>
  </si>
  <si>
    <t>genki@machida-kjkc.jp</t>
    <phoneticPr fontId="1"/>
  </si>
  <si>
    <t>ホームページURL
※法人ホームページTOPや個別採用ページURLでも可能　</t>
    <phoneticPr fontId="1"/>
  </si>
  <si>
    <t>昇給実績
（例）1月あたり2,000円〜（前年度実績）</t>
    <rPh sb="0" eb="2">
      <t>ショウキュウ</t>
    </rPh>
    <rPh sb="2" eb="4">
      <t>ジッセキ</t>
    </rPh>
    <phoneticPr fontId="1"/>
  </si>
  <si>
    <t>賞与 実績
（例）３.5ヵ月支給（前年度実績）</t>
    <rPh sb="0" eb="2">
      <t>ショウヨ</t>
    </rPh>
    <rPh sb="3" eb="5">
      <t>ジッセキ</t>
    </rPh>
    <phoneticPr fontId="1"/>
  </si>
  <si>
    <t>試用期間
（例）3ヵ月</t>
    <rPh sb="0" eb="2">
      <t>シヨウ</t>
    </rPh>
    <rPh sb="2" eb="4">
      <t>キカン</t>
    </rPh>
    <rPh sb="6" eb="7">
      <t>レイ</t>
    </rPh>
    <rPh sb="10" eb="11">
      <t>ゲツ</t>
    </rPh>
    <phoneticPr fontId="1"/>
  </si>
  <si>
    <t>残業時間（月平均）
※月によって変動多い場合はおおむねで大丈夫です。</t>
    <rPh sb="0" eb="2">
      <t>ザンギョウ</t>
    </rPh>
    <rPh sb="2" eb="4">
      <t>ジカン</t>
    </rPh>
    <rPh sb="5" eb="8">
      <t>ツキヘイキン</t>
    </rPh>
    <rPh sb="11" eb="12">
      <t>ツキ</t>
    </rPh>
    <rPh sb="16" eb="18">
      <t>ヘンドウ</t>
    </rPh>
    <rPh sb="18" eb="19">
      <t>オオ</t>
    </rPh>
    <rPh sb="20" eb="22">
      <t>バアイ</t>
    </rPh>
    <rPh sb="28" eb="31">
      <t>ダイジョウブ</t>
    </rPh>
    <phoneticPr fontId="1"/>
  </si>
  <si>
    <t>月給（手当等確認ください）</t>
    <rPh sb="0" eb="2">
      <t>ゲッキュウ</t>
    </rPh>
    <rPh sb="3" eb="5">
      <t>テアテ</t>
    </rPh>
    <rPh sb="5" eb="6">
      <t>トウ</t>
    </rPh>
    <rPh sb="6" eb="8">
      <t>カクニン</t>
    </rPh>
    <phoneticPr fontId="1"/>
  </si>
  <si>
    <t>日給制</t>
    <rPh sb="0" eb="2">
      <t>ニッキュウ</t>
    </rPh>
    <rPh sb="2" eb="3">
      <t>セイ</t>
    </rPh>
    <phoneticPr fontId="1"/>
  </si>
  <si>
    <t>週給制</t>
    <rPh sb="0" eb="3">
      <t>シュウキュウセイ</t>
    </rPh>
    <phoneticPr fontId="1"/>
  </si>
  <si>
    <t>年棒制</t>
    <rPh sb="0" eb="3">
      <t>ネンボウセイ</t>
    </rPh>
    <phoneticPr fontId="1"/>
  </si>
  <si>
    <t>出来高払い制（歩合制）</t>
    <phoneticPr fontId="1"/>
  </si>
  <si>
    <t>無期雇用</t>
    <rPh sb="0" eb="4">
      <t>ムキコヨウ</t>
    </rPh>
    <phoneticPr fontId="1"/>
  </si>
  <si>
    <t>有期雇用</t>
    <rPh sb="0" eb="4">
      <t>ユウキコヨウ</t>
    </rPh>
    <phoneticPr fontId="1"/>
  </si>
  <si>
    <t>あり</t>
    <phoneticPr fontId="1"/>
  </si>
  <si>
    <t>なし</t>
    <phoneticPr fontId="1"/>
  </si>
  <si>
    <t>可</t>
    <rPh sb="0" eb="1">
      <t>カ</t>
    </rPh>
    <phoneticPr fontId="1"/>
  </si>
  <si>
    <t>不可</t>
    <rPh sb="0" eb="2">
      <t>フカ</t>
    </rPh>
    <phoneticPr fontId="1"/>
  </si>
  <si>
    <t>相談・条件による</t>
    <rPh sb="0" eb="2">
      <t>ソウダン</t>
    </rPh>
    <rPh sb="3" eb="5">
      <t>ジョウケン</t>
    </rPh>
    <phoneticPr fontId="1"/>
  </si>
  <si>
    <t>日勤</t>
    <rPh sb="0" eb="2">
      <t>ニッキン</t>
    </rPh>
    <phoneticPr fontId="1"/>
  </si>
  <si>
    <t>夜勤</t>
    <rPh sb="0" eb="2">
      <t>ヤキン</t>
    </rPh>
    <phoneticPr fontId="1"/>
  </si>
  <si>
    <t>シフト制（日夜・交代勤）</t>
    <rPh sb="3" eb="4">
      <t>セイ</t>
    </rPh>
    <rPh sb="5" eb="6">
      <t>ニチ</t>
    </rPh>
    <rPh sb="8" eb="10">
      <t>コウタイ</t>
    </rPh>
    <rPh sb="10" eb="11">
      <t>キン</t>
    </rPh>
    <phoneticPr fontId="1"/>
  </si>
  <si>
    <t>シフト制（固定勤務）</t>
    <rPh sb="3" eb="4">
      <t>セイ</t>
    </rPh>
    <rPh sb="5" eb="7">
      <t>コテイ</t>
    </rPh>
    <rPh sb="7" eb="9">
      <t>キンム</t>
    </rPh>
    <phoneticPr fontId="1"/>
  </si>
  <si>
    <t>裁量労働制</t>
    <phoneticPr fontId="1"/>
  </si>
  <si>
    <t>変形労働時間制</t>
    <phoneticPr fontId="1"/>
  </si>
  <si>
    <t>定期巡回</t>
    <rPh sb="0" eb="4">
      <t>テイキジュンカイ</t>
    </rPh>
    <phoneticPr fontId="1"/>
  </si>
  <si>
    <t>その他</t>
    <phoneticPr fontId="1"/>
  </si>
  <si>
    <t>利用する</t>
    <rPh sb="0" eb="2">
      <t>リヨウ</t>
    </rPh>
    <phoneticPr fontId="1"/>
  </si>
  <si>
    <t>利用しない</t>
    <rPh sb="0" eb="2">
      <t>リヨウ</t>
    </rPh>
    <phoneticPr fontId="1"/>
  </si>
  <si>
    <t>正社員で働きたい</t>
  </si>
  <si>
    <t>パートで時間を有効的に使って働きたい</t>
    <phoneticPr fontId="1"/>
  </si>
  <si>
    <t>未経験者歓迎</t>
    <phoneticPr fontId="1"/>
  </si>
  <si>
    <t>資格や経験をいかして仕事したい</t>
    <phoneticPr fontId="1"/>
  </si>
  <si>
    <t>資格取得支援あり</t>
    <phoneticPr fontId="1"/>
  </si>
  <si>
    <t>アクティブシニア歓迎</t>
    <phoneticPr fontId="1"/>
  </si>
  <si>
    <t>勤務時間応相談可</t>
    <phoneticPr fontId="1"/>
  </si>
  <si>
    <t>勤務日数・曜日応相談可</t>
    <phoneticPr fontId="1"/>
  </si>
  <si>
    <t>まちいきヘルパー</t>
    <phoneticPr fontId="1"/>
  </si>
  <si>
    <t>有（屋内「原則禁煙」）</t>
    <phoneticPr fontId="1"/>
  </si>
  <si>
    <t>屋内禁煙（屋外に喫煙所設置）</t>
    <rPh sb="0" eb="2">
      <t>オクナイ</t>
    </rPh>
    <rPh sb="2" eb="4">
      <t>キンエン</t>
    </rPh>
    <rPh sb="5" eb="7">
      <t>オクガイ</t>
    </rPh>
    <rPh sb="8" eb="11">
      <t>キツエンジョ</t>
    </rPh>
    <rPh sb="11" eb="13">
      <t>セッチ</t>
    </rPh>
    <phoneticPr fontId="1"/>
  </si>
  <si>
    <t>無</t>
    <rPh sb="0" eb="1">
      <t>ナシ</t>
    </rPh>
    <phoneticPr fontId="1"/>
  </si>
  <si>
    <t>屋内喫煙専用室設置</t>
  </si>
  <si>
    <t>その他</t>
    <phoneticPr fontId="1"/>
  </si>
  <si>
    <t>屋内加熱式たばこ専用喫煙室設置</t>
    <phoneticPr fontId="1"/>
  </si>
  <si>
    <t>送信アドレス</t>
    <rPh sb="0" eb="2">
      <t>ソウシン</t>
    </rPh>
    <phoneticPr fontId="1"/>
  </si>
  <si>
    <r>
      <rPr>
        <sz val="20"/>
        <color theme="1"/>
        <rFont val="BIZ UDPゴシック"/>
        <family val="3"/>
        <charset val="128"/>
      </rPr>
      <t xml:space="preserve">提出区分
（選択）
</t>
    </r>
    <r>
      <rPr>
        <sz val="20"/>
        <color rgb="FFFF0000"/>
        <rFont val="BIZ UDPゴシック"/>
        <family val="3"/>
        <charset val="128"/>
      </rPr>
      <t>必須</t>
    </r>
    <rPh sb="0" eb="2">
      <t>テイシュツ</t>
    </rPh>
    <rPh sb="2" eb="4">
      <t>クブン</t>
    </rPh>
    <rPh sb="6" eb="8">
      <t>センタク</t>
    </rPh>
    <phoneticPr fontId="1"/>
  </si>
  <si>
    <t>正社員</t>
    <rPh sb="0" eb="3">
      <t>セイシャイン</t>
    </rPh>
    <phoneticPr fontId="1"/>
  </si>
  <si>
    <t>常勤パート（フルタイム）</t>
    <rPh sb="0" eb="2">
      <t>ジョウキン</t>
    </rPh>
    <phoneticPr fontId="1"/>
  </si>
  <si>
    <t>非常勤パート</t>
    <rPh sb="0" eb="3">
      <t>ヒジョウキン</t>
    </rPh>
    <phoneticPr fontId="1"/>
  </si>
  <si>
    <t>契約社員</t>
    <rPh sb="0" eb="4">
      <t>ケイヤクシャイン</t>
    </rPh>
    <phoneticPr fontId="1"/>
  </si>
  <si>
    <t>時短社員</t>
    <rPh sb="0" eb="2">
      <t>ジタン</t>
    </rPh>
    <rPh sb="2" eb="4">
      <t>シャイン</t>
    </rPh>
    <phoneticPr fontId="1"/>
  </si>
  <si>
    <t>限定社員</t>
    <rPh sb="0" eb="4">
      <t>ゲンテイシャイン</t>
    </rPh>
    <phoneticPr fontId="1"/>
  </si>
  <si>
    <t>嘱託社員</t>
    <rPh sb="0" eb="2">
      <t>ショクタク</t>
    </rPh>
    <rPh sb="2" eb="4">
      <t>シャイン</t>
    </rPh>
    <phoneticPr fontId="1"/>
  </si>
  <si>
    <t xml:space="preserve">電話番号
※非公開
</t>
    <rPh sb="0" eb="2">
      <t>デンワ</t>
    </rPh>
    <phoneticPr fontId="1"/>
  </si>
  <si>
    <t xml:space="preserve">FAX番号
※非公開
</t>
  </si>
  <si>
    <t xml:space="preserve">E-MIL
※非公開、連絡用
</t>
  </si>
  <si>
    <t xml:space="preserve">昇給有無
選択
</t>
    <rPh sb="0" eb="2">
      <t>ショウキュウ</t>
    </rPh>
    <rPh sb="2" eb="4">
      <t>ウム</t>
    </rPh>
    <rPh sb="5" eb="7">
      <t>センタク</t>
    </rPh>
    <phoneticPr fontId="1"/>
  </si>
  <si>
    <t xml:space="preserve">賞与有無
 選択
</t>
    <rPh sb="0" eb="2">
      <t>ショウヨ</t>
    </rPh>
    <rPh sb="2" eb="4">
      <t>ウム</t>
    </rPh>
    <rPh sb="6" eb="8">
      <t>センタク</t>
    </rPh>
    <phoneticPr fontId="1"/>
  </si>
  <si>
    <t xml:space="preserve">マイカー通勤可否
選択
</t>
    <rPh sb="4" eb="6">
      <t>ツウキン</t>
    </rPh>
    <rPh sb="6" eb="8">
      <t>カヒ</t>
    </rPh>
    <rPh sb="9" eb="11">
      <t>センタク</t>
    </rPh>
    <phoneticPr fontId="1"/>
  </si>
  <si>
    <t xml:space="preserve">試用期間有無
選択
</t>
    <rPh sb="0" eb="2">
      <t>シヨウ</t>
    </rPh>
    <rPh sb="2" eb="4">
      <t>キカン</t>
    </rPh>
    <rPh sb="4" eb="6">
      <t>ウム</t>
    </rPh>
    <phoneticPr fontId="1"/>
  </si>
  <si>
    <t>残業有無
選択
　　</t>
    <rPh sb="0" eb="2">
      <t>ザンギョウ</t>
    </rPh>
    <rPh sb="2" eb="4">
      <t>ウム</t>
    </rPh>
    <rPh sb="5" eb="7">
      <t>センタク</t>
    </rPh>
    <phoneticPr fontId="1"/>
  </si>
  <si>
    <t xml:space="preserve">勤務形態
選択
</t>
    <rPh sb="0" eb="2">
      <t>キンム</t>
    </rPh>
    <rPh sb="2" eb="4">
      <t>ケイタイ</t>
    </rPh>
    <rPh sb="5" eb="7">
      <t>センタク</t>
    </rPh>
    <phoneticPr fontId="1"/>
  </si>
  <si>
    <t xml:space="preserve">採用人数
</t>
    <rPh sb="0" eb="2">
      <t>サイヨウ</t>
    </rPh>
    <rPh sb="2" eb="4">
      <t>ニンズウ</t>
    </rPh>
    <phoneticPr fontId="1"/>
  </si>
  <si>
    <t xml:space="preserve">こだわり検索（基本）・利用有無
選択
</t>
    <rPh sb="4" eb="6">
      <t>ケンサク</t>
    </rPh>
    <rPh sb="7" eb="9">
      <t>キホン</t>
    </rPh>
    <rPh sb="11" eb="13">
      <t>リヨウ</t>
    </rPh>
    <rPh sb="13" eb="15">
      <t>ウム</t>
    </rPh>
    <rPh sb="16" eb="18">
      <t>センタク</t>
    </rPh>
    <phoneticPr fontId="1"/>
  </si>
  <si>
    <t xml:space="preserve">自社特有こだわり検索利用有無
選択
</t>
    <rPh sb="0" eb="2">
      <t>ジシャ</t>
    </rPh>
    <rPh sb="2" eb="4">
      <t>トクユウ</t>
    </rPh>
    <rPh sb="8" eb="10">
      <t>ケンサク</t>
    </rPh>
    <rPh sb="10" eb="12">
      <t>リヨウ</t>
    </rPh>
    <rPh sb="12" eb="14">
      <t>ウム</t>
    </rPh>
    <rPh sb="15" eb="17">
      <t>センタク</t>
    </rPh>
    <phoneticPr fontId="1"/>
  </si>
  <si>
    <t xml:space="preserve">改正健康増進法による受動喫煙対策
選択
</t>
    <rPh sb="0" eb="2">
      <t>カイセイ</t>
    </rPh>
    <rPh sb="2" eb="4">
      <t>ケンコウ</t>
    </rPh>
    <rPh sb="4" eb="6">
      <t>ゾウシン</t>
    </rPh>
    <rPh sb="6" eb="7">
      <t>ホウ</t>
    </rPh>
    <rPh sb="10" eb="12">
      <t>ジュドウ</t>
    </rPh>
    <rPh sb="12" eb="14">
      <t>キツエン</t>
    </rPh>
    <rPh sb="14" eb="16">
      <t>タイサク</t>
    </rPh>
    <rPh sb="17" eb="19">
      <t>センタク</t>
    </rPh>
    <phoneticPr fontId="1"/>
  </si>
  <si>
    <t xml:space="preserve">改正健康増進法
（受動喫煙対策）
選択
</t>
    <rPh sb="0" eb="2">
      <t>カイセイ</t>
    </rPh>
    <rPh sb="2" eb="4">
      <t>ケンコウ</t>
    </rPh>
    <rPh sb="4" eb="6">
      <t>ゾウシン</t>
    </rPh>
    <rPh sb="6" eb="7">
      <t>ホウ</t>
    </rPh>
    <rPh sb="9" eb="11">
      <t>ジュドウ</t>
    </rPh>
    <rPh sb="11" eb="13">
      <t>キツエン</t>
    </rPh>
    <rPh sb="13" eb="15">
      <t>タイサク</t>
    </rPh>
    <rPh sb="17" eb="19">
      <t>センタク</t>
    </rPh>
    <phoneticPr fontId="1"/>
  </si>
  <si>
    <t>入力不可　　　　　　　　　　　　（人材バンク管理）</t>
    <rPh sb="17" eb="19">
      <t>ジンザイ</t>
    </rPh>
    <rPh sb="22" eb="24">
      <t>カンリ</t>
    </rPh>
    <phoneticPr fontId="1"/>
  </si>
  <si>
    <t>入力不可　　　　　　　　人材バンク管理（＝TODAY関数）</t>
    <rPh sb="0" eb="2">
      <t>ニュウリョク</t>
    </rPh>
    <rPh sb="2" eb="4">
      <t>フカ</t>
    </rPh>
    <rPh sb="12" eb="14">
      <t>ジンザイ</t>
    </rPh>
    <rPh sb="17" eb="19">
      <t>カンリ</t>
    </rPh>
    <rPh sb="26" eb="28">
      <t>カンスウ</t>
    </rPh>
    <phoneticPr fontId="1"/>
  </si>
  <si>
    <t>※内容が同じ場合はＣＯＰＹ＆ＰＡＳＴＥ又は『〃』で簡略して活用ください。</t>
    <phoneticPr fontId="1"/>
  </si>
  <si>
    <t>※ハローワーク求人番号での掲載希望はハローワーク求人掲載申込シート依頼ください。</t>
    <rPh sb="7" eb="11">
      <t>キュウジンバンゴウ</t>
    </rPh>
    <rPh sb="13" eb="17">
      <t>ケイサイキボウ</t>
    </rPh>
    <phoneticPr fontId="1"/>
  </si>
  <si>
    <r>
      <t xml:space="preserve">採用担当
部署名
</t>
    </r>
    <r>
      <rPr>
        <sz val="18"/>
        <color theme="1"/>
        <rFont val="BIZ UDPゴシック"/>
        <family val="3"/>
        <charset val="128"/>
      </rPr>
      <t>※非公開、連絡用</t>
    </r>
    <rPh sb="0" eb="2">
      <t>サイヨウ</t>
    </rPh>
    <rPh sb="2" eb="4">
      <t>タントウ</t>
    </rPh>
    <rPh sb="5" eb="7">
      <t>ブショ</t>
    </rPh>
    <rPh sb="7" eb="8">
      <t>メイ</t>
    </rPh>
    <phoneticPr fontId="1"/>
  </si>
  <si>
    <t>採用担当
氏名
※非公開、連絡用</t>
    <rPh sb="0" eb="2">
      <t>サイヨウ</t>
    </rPh>
    <rPh sb="2" eb="4">
      <t>タントウ</t>
    </rPh>
    <rPh sb="5" eb="7">
      <t>シメイ</t>
    </rPh>
    <phoneticPr fontId="1"/>
  </si>
  <si>
    <t>担当者氏名
フリガナ
※非公開、連絡用</t>
    <rPh sb="0" eb="3">
      <t>タントウシャ</t>
    </rPh>
    <rPh sb="3" eb="5">
      <t>シメイ</t>
    </rPh>
    <phoneticPr fontId="1"/>
  </si>
  <si>
    <t>採用担当者
直通番号
※非公開、連絡用・携帯電話可</t>
    <rPh sb="20" eb="24">
      <t>ケイタイデンワ</t>
    </rPh>
    <rPh sb="24" eb="25">
      <t>カ</t>
    </rPh>
    <phoneticPr fontId="1"/>
  </si>
  <si>
    <t>職  種</t>
    <rPh sb="0" eb="1">
      <t>ショク</t>
    </rPh>
    <rPh sb="3" eb="4">
      <t>シュ</t>
    </rPh>
    <phoneticPr fontId="1"/>
  </si>
  <si>
    <t>法人・事業所・施設等のPRや詳細</t>
    <rPh sb="0" eb="2">
      <t>ホウジン</t>
    </rPh>
    <rPh sb="3" eb="4">
      <t>コト</t>
    </rPh>
    <rPh sb="5" eb="6">
      <t>ギョウ</t>
    </rPh>
    <rPh sb="6" eb="7">
      <t>ジョ</t>
    </rPh>
    <rPh sb="8" eb="11">
      <t>シセツトウ</t>
    </rPh>
    <phoneticPr fontId="1"/>
  </si>
  <si>
    <r>
      <t xml:space="preserve">            職種の変更範囲
従事すべき業務の変更の範囲（2024-4-1施行）※「変更の範囲 」 とは 、 雇入れ直後にとどまらず、将来の配置転換など今後の見込みも含める。</t>
    </r>
    <r>
      <rPr>
        <sz val="16"/>
        <color theme="9" tint="-0.499984740745262"/>
        <rFont val="BIZ UDPゴシック"/>
        <family val="3"/>
        <charset val="128"/>
      </rPr>
      <t>(例）（雇入れ直後）法人営業 （変更の範囲）製造業務を除く当社業務全般（雇入れ直後）経理 （変更の範囲）法務の業務</t>
    </r>
    <rPh sb="42" eb="44">
      <t>シコウ</t>
    </rPh>
    <rPh sb="93" eb="94">
      <t>レイ</t>
    </rPh>
    <phoneticPr fontId="1"/>
  </si>
  <si>
    <r>
      <t xml:space="preserve">    就業場所の変更の範囲（2024-4-1施行）※「変更の範囲 」 とは 、 雇入れ直後にとどまらず、将来の配置転換など今後の見込みも含める。</t>
    </r>
    <r>
      <rPr>
        <sz val="16"/>
        <color theme="9" tint="-0.499984740745262"/>
        <rFont val="BIZ UDPゴシック"/>
        <family val="3"/>
        <charset val="128"/>
      </rPr>
      <t>（例）（雇入れ直後）　町田事業所　（変更の範囲）町田市内の事業所</t>
    </r>
    <rPh sb="4" eb="6">
      <t>シュウギョウ</t>
    </rPh>
    <rPh sb="6" eb="8">
      <t>バショ</t>
    </rPh>
    <rPh sb="9" eb="11">
      <t>ヘンコウ</t>
    </rPh>
    <rPh sb="12" eb="14">
      <t>ハンイ</t>
    </rPh>
    <rPh sb="23" eb="25">
      <t>シコウ</t>
    </rPh>
    <rPh sb="28" eb="30">
      <t>ヘンコウ</t>
    </rPh>
    <rPh sb="31" eb="33">
      <t>ハンイ</t>
    </rPh>
    <rPh sb="41" eb="43">
      <t>ヤトイイ</t>
    </rPh>
    <rPh sb="44" eb="46">
      <t>チョクゴ</t>
    </rPh>
    <rPh sb="53" eb="55">
      <t>ショウライ</t>
    </rPh>
    <rPh sb="56" eb="58">
      <t>ハイチ</t>
    </rPh>
    <rPh sb="58" eb="60">
      <t>テンカン</t>
    </rPh>
    <rPh sb="62" eb="64">
      <t>コンゴ</t>
    </rPh>
    <rPh sb="65" eb="67">
      <t>ミコ</t>
    </rPh>
    <rPh sb="69" eb="70">
      <t>フク</t>
    </rPh>
    <phoneticPr fontId="1"/>
  </si>
  <si>
    <t>仕事内容詳細</t>
    <rPh sb="0" eb="2">
      <t>シゴト</t>
    </rPh>
    <rPh sb="2" eb="4">
      <t>ナイヨウ</t>
    </rPh>
    <rPh sb="4" eb="6">
      <t>ショウサイ</t>
    </rPh>
    <phoneticPr fontId="1"/>
  </si>
  <si>
    <t>就労先事業所名</t>
    <rPh sb="0" eb="2">
      <t>シュウロウ</t>
    </rPh>
    <rPh sb="2" eb="3">
      <t>サキ</t>
    </rPh>
    <rPh sb="3" eb="6">
      <t>ジギョウショ</t>
    </rPh>
    <rPh sb="6" eb="7">
      <t>メイ</t>
    </rPh>
    <phoneticPr fontId="1"/>
  </si>
  <si>
    <t>雇用形態
選択</t>
    <rPh sb="0" eb="2">
      <t>コヨウ</t>
    </rPh>
    <rPh sb="2" eb="4">
      <t>ケイタイ</t>
    </rPh>
    <rPh sb="5" eb="7">
      <t>センタク</t>
    </rPh>
    <phoneticPr fontId="1"/>
  </si>
  <si>
    <t>就労先住所
※都道府県から入力</t>
    <rPh sb="0" eb="2">
      <t>シュウロウ</t>
    </rPh>
    <rPh sb="2" eb="3">
      <t>サキ</t>
    </rPh>
    <rPh sb="3" eb="5">
      <t>ジュウショ</t>
    </rPh>
    <phoneticPr fontId="1"/>
  </si>
  <si>
    <t>給与（半角数字のみ）
給与範囲がある場合は必ず
下限〜上限金額記載ください。</t>
    <rPh sb="0" eb="2">
      <t>キュウヨ</t>
    </rPh>
    <rPh sb="3" eb="7">
      <t>ハンカクスウジ</t>
    </rPh>
    <rPh sb="11" eb="13">
      <t>キュウヨ</t>
    </rPh>
    <rPh sb="13" eb="15">
      <t>ハンイ</t>
    </rPh>
    <rPh sb="18" eb="20">
      <t>バアイ</t>
    </rPh>
    <rPh sb="21" eb="22">
      <t>カナラ</t>
    </rPh>
    <rPh sb="24" eb="26">
      <t>カゲン</t>
    </rPh>
    <rPh sb="29" eb="31">
      <t>キンガク</t>
    </rPh>
    <phoneticPr fontId="1"/>
  </si>
  <si>
    <r>
      <t xml:space="preserve">給与補足・定期的に支払われる手当等
</t>
    </r>
    <r>
      <rPr>
        <sz val="18"/>
        <color theme="9" tint="-0.499984740745262"/>
        <rFont val="BIZ UDPゴシック"/>
        <family val="3"/>
        <charset val="128"/>
      </rPr>
      <t>（例）介護福祉士手当5,000円</t>
    </r>
    <rPh sb="0" eb="2">
      <t>キュウヨ</t>
    </rPh>
    <rPh sb="2" eb="4">
      <t>ホソク</t>
    </rPh>
    <rPh sb="5" eb="7">
      <t>テイキ</t>
    </rPh>
    <rPh sb="7" eb="8">
      <t>テキ</t>
    </rPh>
    <rPh sb="9" eb="11">
      <t>シハラ</t>
    </rPh>
    <rPh sb="14" eb="16">
      <t>テアテ</t>
    </rPh>
    <rPh sb="16" eb="17">
      <t>トウ</t>
    </rPh>
    <phoneticPr fontId="1"/>
  </si>
  <si>
    <r>
      <t xml:space="preserve">交通経路
</t>
    </r>
    <r>
      <rPr>
        <sz val="18"/>
        <color theme="9" tint="-0.499984740745262"/>
        <rFont val="BIZ UDPゴシック"/>
        <family val="3"/>
        <charset val="128"/>
      </rPr>
      <t>（例、小田急線　町田駅　東口　徒歩15分）</t>
    </r>
    <rPh sb="0" eb="2">
      <t>コウツウ</t>
    </rPh>
    <rPh sb="2" eb="4">
      <t>ケイロ</t>
    </rPh>
    <phoneticPr fontId="1"/>
  </si>
  <si>
    <t>法人名</t>
    <rPh sb="0" eb="3">
      <t>ホウジンメイ</t>
    </rPh>
    <phoneticPr fontId="1"/>
  </si>
  <si>
    <t>法人名              フリガナ</t>
    <rPh sb="0" eb="3">
      <t>ホウジンメイ</t>
    </rPh>
    <phoneticPr fontId="1"/>
  </si>
  <si>
    <r>
      <t xml:space="preserve">その他手当
</t>
    </r>
    <r>
      <rPr>
        <sz val="18"/>
        <color theme="9" tint="-0.499984740745262"/>
        <rFont val="BIZ UDPゴシック"/>
        <family val="3"/>
        <charset val="128"/>
      </rPr>
      <t>（例）夜勤手当5,000円／1回・処遇改善手当あり</t>
    </r>
    <rPh sb="2" eb="3">
      <t>タ</t>
    </rPh>
    <rPh sb="3" eb="5">
      <t>テアテ</t>
    </rPh>
    <phoneticPr fontId="1"/>
  </si>
  <si>
    <r>
      <t xml:space="preserve">通勤手当
</t>
    </r>
    <r>
      <rPr>
        <sz val="18"/>
        <color theme="9" tint="-0.499984740745262"/>
        <rFont val="BIZ UDPゴシック"/>
        <family val="3"/>
        <charset val="128"/>
      </rPr>
      <t>（例）無し又は上限20,000円迄支給・規定による等）</t>
    </r>
    <rPh sb="0" eb="2">
      <t>ツウキン</t>
    </rPh>
    <rPh sb="2" eb="4">
      <t>テアテ</t>
    </rPh>
    <rPh sb="8" eb="9">
      <t>ナ</t>
    </rPh>
    <rPh sb="10" eb="11">
      <t>マタ</t>
    </rPh>
    <phoneticPr fontId="1"/>
  </si>
  <si>
    <t>賃金支払い形態
選択</t>
    <rPh sb="0" eb="2">
      <t>チンギン</t>
    </rPh>
    <rPh sb="2" eb="4">
      <t>シハラ</t>
    </rPh>
    <rPh sb="5" eb="7">
      <t>ケイタイ</t>
    </rPh>
    <rPh sb="8" eb="10">
      <t>センタク</t>
    </rPh>
    <phoneticPr fontId="1"/>
  </si>
  <si>
    <t>雇用期間
選択</t>
    <rPh sb="5" eb="7">
      <t>センタク</t>
    </rPh>
    <phoneticPr fontId="1"/>
  </si>
  <si>
    <r>
      <t xml:space="preserve">                雇用期間
※有期雇用のみ</t>
    </r>
    <r>
      <rPr>
        <sz val="16"/>
        <color theme="9" tint="-0.499984740745262"/>
        <rFont val="BIZ UDPゴシック"/>
        <family val="3"/>
        <charset val="128"/>
      </rPr>
      <t>（例）契約期間・更新有無・通算期間又は更新回数を記載ください（例1）採用日〜2024年3月31日迄・更新有・通算契約期間は4年を上限。（例２）1年間、更新有（勤務実績により判断）、契約の更新は3回を上限。</t>
    </r>
    <rPh sb="22" eb="24">
      <t>ユウキ</t>
    </rPh>
    <rPh sb="24" eb="26">
      <t>コヨウ</t>
    </rPh>
    <rPh sb="29" eb="30">
      <t>レイ</t>
    </rPh>
    <phoneticPr fontId="1"/>
  </si>
  <si>
    <r>
      <t xml:space="preserve">有期労働契約を更新する場合の基準
（通算契約期間または更新回数の上限を含む）
</t>
    </r>
    <r>
      <rPr>
        <sz val="16"/>
        <color theme="9" tint="-0.499984740745262"/>
        <rFont val="BIZ UDPゴシック"/>
        <family val="3"/>
        <charset val="128"/>
      </rPr>
      <t>例）契約の更新有（契約期間満了時の業務量、勤務成績により判断）通算契約期間は4 年を上限とする。
契約の更新有（自動的に更新する）契約の更新回数は3 回を上限とする。</t>
    </r>
    <rPh sb="39" eb="40">
      <t>レイ</t>
    </rPh>
    <phoneticPr fontId="1"/>
  </si>
  <si>
    <r>
      <t xml:space="preserve">就業時間
</t>
    </r>
    <r>
      <rPr>
        <sz val="18"/>
        <color theme="9" tint="-0.499984740745262"/>
        <rFont val="BIZ UDPゴシック"/>
        <family val="3"/>
        <charset val="128"/>
      </rPr>
      <t>（例、①8:00～17:00　②13:00～20:00　③21:00～翌7:00等）</t>
    </r>
    <phoneticPr fontId="1"/>
  </si>
  <si>
    <r>
      <t xml:space="preserve">勤務日数
</t>
    </r>
    <r>
      <rPr>
        <sz val="18"/>
        <color theme="9" tint="-0.499984740745262"/>
        <rFont val="BIZ UDPゴシック"/>
        <family val="3"/>
        <charset val="128"/>
      </rPr>
      <t>（例、2日／週以上・5日／週・シフト勤務等）</t>
    </r>
    <rPh sb="0" eb="4">
      <t>キンムニッスウ</t>
    </rPh>
    <phoneticPr fontId="1"/>
  </si>
  <si>
    <r>
      <t xml:space="preserve">経験・希望資格・学歴等
</t>
    </r>
    <r>
      <rPr>
        <sz val="18"/>
        <color theme="9" tint="-0.499984740745262"/>
        <rFont val="BIZ UDPゴシック"/>
        <family val="3"/>
        <charset val="128"/>
      </rPr>
      <t>(例）介護職員初任者研修・実務者研修・介護福祉士のいずれか資格取得必須</t>
    </r>
    <rPh sb="0" eb="2">
      <t>ケイケン</t>
    </rPh>
    <rPh sb="8" eb="10">
      <t>ガクレキ</t>
    </rPh>
    <rPh sb="10" eb="11">
      <t>トウ</t>
    </rPh>
    <rPh sb="13" eb="14">
      <t>レイ</t>
    </rPh>
    <rPh sb="25" eb="30">
      <t>ジツムシャケンシュウ</t>
    </rPh>
    <rPh sb="31" eb="36">
      <t>カイゴフクシシ</t>
    </rPh>
    <rPh sb="41" eb="43">
      <t>シカク</t>
    </rPh>
    <rPh sb="43" eb="45">
      <t>シュトク</t>
    </rPh>
    <rPh sb="45" eb="47">
      <t>ヒッス</t>
    </rPh>
    <phoneticPr fontId="1"/>
  </si>
  <si>
    <t>加入保険　　　　　　　　　　　　　　　　　　　　　　　　　　　　　　　　　①労働保険　　　　　　　　　　　　　　　　　　　　　　　　　　　　②雇用保険　　　　　　　　　　　　　　　　　　　　　　③社会保険　　　　　　　　　　　　　　　　　　④厚生年金　　　　　　　　　　　　　　　　　　　　　　　　　　　または”労働条件による”も可、その他がん保険等法人独自も入力可</t>
    <rPh sb="0" eb="2">
      <t>カニュウ</t>
    </rPh>
    <rPh sb="2" eb="4">
      <t>ホケン</t>
    </rPh>
    <rPh sb="38" eb="42">
      <t>ロウドウホケン</t>
    </rPh>
    <rPh sb="71" eb="75">
      <t>コヨウホケン</t>
    </rPh>
    <rPh sb="98" eb="102">
      <t>シャカイホケン</t>
    </rPh>
    <rPh sb="121" eb="125">
      <t>コウセイネンキン</t>
    </rPh>
    <rPh sb="156" eb="160">
      <t>ロウドウジョウケン</t>
    </rPh>
    <rPh sb="165" eb="166">
      <t>カ</t>
    </rPh>
    <rPh sb="169" eb="170">
      <t>タ</t>
    </rPh>
    <rPh sb="172" eb="175">
      <t>ホケントウ</t>
    </rPh>
    <rPh sb="175" eb="179">
      <t>ホウジンドクジ</t>
    </rPh>
    <rPh sb="180" eb="182">
      <t>イリリョク</t>
    </rPh>
    <rPh sb="182" eb="183">
      <t>カ</t>
    </rPh>
    <phoneticPr fontId="1"/>
  </si>
  <si>
    <t xml:space="preserve">事業内容                           （サービス種別）
選択
</t>
    <rPh sb="0" eb="2">
      <t>ジギョウ</t>
    </rPh>
    <rPh sb="2" eb="4">
      <t>ナイヨウ</t>
    </rPh>
    <rPh sb="36" eb="38">
      <t>シュベツ</t>
    </rPh>
    <phoneticPr fontId="1"/>
  </si>
  <si>
    <r>
      <t xml:space="preserve">休憩時間
</t>
    </r>
    <r>
      <rPr>
        <sz val="18"/>
        <color theme="9" tint="-0.499984740745262"/>
        <rFont val="BIZ UDPゴシック"/>
        <family val="3"/>
        <charset val="128"/>
      </rPr>
      <t>例）60分、夜勤120分</t>
    </r>
    <rPh sb="0" eb="2">
      <t>キュウケイ</t>
    </rPh>
    <rPh sb="2" eb="4">
      <t>ジカン</t>
    </rPh>
    <rPh sb="5" eb="6">
      <t>レイ</t>
    </rPh>
    <rPh sb="9" eb="10">
      <t>フン</t>
    </rPh>
    <rPh sb="11" eb="13">
      <t>ヤキン</t>
    </rPh>
    <rPh sb="16" eb="17">
      <t>フン</t>
    </rPh>
    <phoneticPr fontId="1"/>
  </si>
  <si>
    <r>
      <t xml:space="preserve">休日
</t>
    </r>
    <r>
      <rPr>
        <sz val="18"/>
        <color theme="9" tint="-0.499984740745262"/>
        <rFont val="BIZ UDPゴシック"/>
        <family val="3"/>
        <charset val="128"/>
      </rPr>
      <t>（例）土日休み・5勤2休制・シフト以外・年間休日125日等）</t>
    </r>
    <rPh sb="0" eb="2">
      <t>キュウジツ</t>
    </rPh>
    <phoneticPr fontId="1"/>
  </si>
  <si>
    <r>
      <rPr>
        <sz val="18"/>
        <color theme="1"/>
        <rFont val="BIZ UDPゴシック"/>
        <family val="3"/>
        <charset val="128"/>
      </rPr>
      <t>補足・各項目でその他選択時は、まとめて記載ください。　　　　　　　　　　　　　　　　　　　　　　　　　　　　　　　　　　　　　　　</t>
    </r>
    <r>
      <rPr>
        <sz val="14"/>
        <color theme="1"/>
        <rFont val="BIZ UDPゴシック"/>
        <family val="3"/>
        <charset val="128"/>
      </rPr>
      <t xml:space="preserve">
例）44、加入保険・その他（がん保険）。
例）54、受動喫煙対策・有（屋内「原則禁煙」）だが灰皿無しの為、個人携帯灰皿利用の事。</t>
    </r>
    <rPh sb="0" eb="2">
      <t>ホソク</t>
    </rPh>
    <rPh sb="3" eb="6">
      <t>カクコウモク</t>
    </rPh>
    <rPh sb="9" eb="10">
      <t>タ</t>
    </rPh>
    <rPh sb="10" eb="13">
      <t>センタクジ</t>
    </rPh>
    <rPh sb="19" eb="21">
      <t>キサイ</t>
    </rPh>
    <rPh sb="66" eb="67">
      <t>レイ</t>
    </rPh>
    <rPh sb="71" eb="75">
      <t>カニュウホケン</t>
    </rPh>
    <rPh sb="78" eb="79">
      <t>タ</t>
    </rPh>
    <rPh sb="87" eb="88">
      <t>レイ</t>
    </rPh>
    <rPh sb="112" eb="114">
      <t>ハイザラ</t>
    </rPh>
    <rPh sb="114" eb="115">
      <t>ナ</t>
    </rPh>
    <rPh sb="117" eb="118">
      <t>タメ</t>
    </rPh>
    <rPh sb="119" eb="121">
      <t>コジン</t>
    </rPh>
    <rPh sb="121" eb="125">
      <t>ケイタイハイザラ</t>
    </rPh>
    <rPh sb="125" eb="127">
      <t>リヨウ</t>
    </rPh>
    <rPh sb="128" eb="129">
      <t>コト</t>
    </rPh>
    <phoneticPr fontId="1"/>
  </si>
  <si>
    <t>パート・アルバイトで働きたい</t>
    <phoneticPr fontId="1"/>
  </si>
  <si>
    <t>未経験者歓迎</t>
    <phoneticPr fontId="1"/>
  </si>
  <si>
    <t>有資格・経験者歓迎</t>
    <phoneticPr fontId="1"/>
  </si>
  <si>
    <t>資格支援制度あり</t>
    <phoneticPr fontId="1"/>
  </si>
  <si>
    <t>アクティブシニア歓迎</t>
    <phoneticPr fontId="1"/>
  </si>
  <si>
    <t>勤務時間応相談OK</t>
    <phoneticPr fontId="1"/>
  </si>
  <si>
    <t>正社員で働きたい</t>
    <phoneticPr fontId="1"/>
  </si>
  <si>
    <t>勤務日数応相談OK　</t>
    <phoneticPr fontId="1"/>
  </si>
  <si>
    <t>①正社員で働きたい</t>
    <phoneticPr fontId="1"/>
  </si>
  <si>
    <t>②パート・アルバイトで働きたい</t>
    <phoneticPr fontId="1"/>
  </si>
  <si>
    <t>③未経験者歓迎　</t>
    <phoneticPr fontId="1"/>
  </si>
  <si>
    <t>④有資格・経験者歓迎</t>
    <phoneticPr fontId="1"/>
  </si>
  <si>
    <t>⑤資格支援制度あり　</t>
    <phoneticPr fontId="1"/>
  </si>
  <si>
    <t>⑥アクティブシニア歓迎</t>
    <phoneticPr fontId="1"/>
  </si>
  <si>
    <t>⑦勤務時間応相談OK</t>
    <phoneticPr fontId="1"/>
  </si>
  <si>
    <t>⑧勤務日数応相談OK</t>
    <phoneticPr fontId="1"/>
  </si>
  <si>
    <r>
      <rPr>
        <sz val="20"/>
        <color theme="1"/>
        <rFont val="BIZ UDPゴシック"/>
        <family val="3"/>
        <charset val="128"/>
      </rPr>
      <t>　　　　　　　　こだわり検索基本</t>
    </r>
    <r>
      <rPr>
        <sz val="16"/>
        <color theme="1"/>
        <rFont val="BIZ UDPゴシック"/>
        <family val="3"/>
        <charset val="128"/>
      </rPr>
      <t>　　　　　　　　　　　　　　　　　　　　　　　　　　　　　　　　　　　　　　　　　　　　　　　　　46行で利用選択した場合は選択ください。　　　　　　　　　　　　　　　　　　　　　　　　　　　　　　　ホームページ・まちけあジョブアプリで求人検索する時の基本検索ワードです。①〜⑧項目の該当する隣のセルで○、×で利用選択してください。</t>
    </r>
    <r>
      <rPr>
        <b/>
        <sz val="16"/>
        <color theme="1" tint="0.249977111117893"/>
        <rFont val="BIZ UDPゴシック"/>
        <family val="3"/>
        <charset val="128"/>
      </rPr>
      <t>　　　　　　　　　　　　　　　　　　　　　　　　　　　　　　　　　　　　　　　　　　　　　　　　　　　　　　　　　　　　　　　　　　　　　　　　　　　　　　　　　　　　　　　　　　　　　　　　　　　　　　　　　　　　　　　　　　　　　　　　　　　　　　　　　　　　　　　　　　　　　　　　　　　</t>
    </r>
    <rPh sb="67" eb="68">
      <t>ギョウ</t>
    </rPh>
    <rPh sb="69" eb="73">
      <t>リヨウセンタク</t>
    </rPh>
    <rPh sb="75" eb="77">
      <t>バアイ</t>
    </rPh>
    <rPh sb="78" eb="80">
      <t>センタク</t>
    </rPh>
    <rPh sb="134" eb="138">
      <t>キュウジンケンサク</t>
    </rPh>
    <rPh sb="140" eb="141">
      <t>トキ</t>
    </rPh>
    <rPh sb="162" eb="163">
      <t>トナリ</t>
    </rPh>
    <rPh sb="171" eb="173">
      <t>リヨウ</t>
    </rPh>
    <rPh sb="173" eb="175">
      <t>センタク</t>
    </rPh>
    <phoneticPr fontId="1"/>
  </si>
  <si>
    <r>
      <t xml:space="preserve">自社特有こだわり検索内容
</t>
    </r>
    <r>
      <rPr>
        <sz val="16"/>
        <color theme="9" tint="-0.499984740745262"/>
        <rFont val="BIZ UDPゴシック"/>
        <family val="3"/>
        <charset val="128"/>
      </rPr>
      <t>（例）・昼食ワンコイン（100円）・制服クリーニング無料・電動アシスト自転車貸付　等々</t>
    </r>
    <r>
      <rPr>
        <sz val="18"/>
        <color theme="1"/>
        <rFont val="BIZ UDPゴシック"/>
        <family val="3"/>
        <charset val="128"/>
      </rPr>
      <t xml:space="preserve"> 　　　　　　　　　                                 </t>
    </r>
    <r>
      <rPr>
        <sz val="16"/>
        <color rgb="FFFF0000"/>
        <rFont val="BIZ UDPゴシック"/>
        <family val="3"/>
        <charset val="128"/>
      </rPr>
      <t>※掲載件数が限り有り</t>
    </r>
    <rPh sb="10" eb="12">
      <t>ナイヨウ</t>
    </rPh>
    <rPh sb="14" eb="15">
      <t>レイ</t>
    </rPh>
    <rPh sb="17" eb="19">
      <t>チュウショク</t>
    </rPh>
    <rPh sb="28" eb="29">
      <t>エン</t>
    </rPh>
    <rPh sb="31" eb="33">
      <t>セイフク</t>
    </rPh>
    <rPh sb="39" eb="41">
      <t>ムリョウ</t>
    </rPh>
    <rPh sb="42" eb="44">
      <t>デンドウ</t>
    </rPh>
    <rPh sb="48" eb="51">
      <t>ジテンシャ</t>
    </rPh>
    <rPh sb="51" eb="53">
      <t>カシツケ</t>
    </rPh>
    <rPh sb="54" eb="56">
      <t>トウトウ</t>
    </rPh>
    <rPh sb="100" eb="102">
      <t>ケイサイ</t>
    </rPh>
    <rPh sb="102" eb="104">
      <t>ケンスウ</t>
    </rPh>
    <rPh sb="105" eb="106">
      <t>カギ</t>
    </rPh>
    <rPh sb="107" eb="108">
      <t>ア</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</si>
  <si>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</si>
  <si>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</si>
  <si>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</si>
  <si>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</si>
  <si>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</si>
  <si>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</si>
  <si>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</si>
  <si>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</si>
  <si>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</si>
  <si>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</si>
  <si>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</si>
  <si>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</si>
  <si>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</si>
  <si>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</si>
  <si>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</si>
  <si>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求人掲載依頼連絡シート（新規・変更・取り下げ）</t>
    <rPh sb="0" eb="2">
      <t>キュウジン</t>
    </rPh>
    <rPh sb="2" eb="4">
      <t>ケイサイ</t>
    </rPh>
    <rPh sb="4" eb="6">
      <t>イライ</t>
    </rPh>
    <rPh sb="6" eb="8">
      <t>レンラク</t>
    </rPh>
    <rPh sb="12" eb="14">
      <t>シンキ</t>
    </rPh>
    <rPh sb="15" eb="17">
      <t>ヘンコウ</t>
    </rPh>
    <rPh sb="18" eb="19">
      <t>ト</t>
    </rPh>
    <rPh sb="20" eb="21">
      <t>サ</t>
    </rPh>
    <phoneticPr fontId="1"/>
  </si>
  <si>
    <r>
      <t>※提出区分”</t>
    </r>
    <r>
      <rPr>
        <u/>
        <sz val="20"/>
        <color theme="9" tint="-0.499984740745262"/>
        <rFont val="BIZ UDPゴシック"/>
        <family val="3"/>
        <charset val="128"/>
      </rPr>
      <t>新規</t>
    </r>
    <r>
      <rPr>
        <u/>
        <sz val="18"/>
        <color theme="1"/>
        <rFont val="BIZ UDPゴシック"/>
        <family val="3"/>
        <charset val="128"/>
      </rPr>
      <t>”選択で新規求人入力時は</t>
    </r>
    <r>
      <rPr>
        <u/>
        <sz val="20"/>
        <color theme="9" tint="-0.499984740745262"/>
        <rFont val="BIZ UDPゴシック"/>
        <family val="3"/>
        <charset val="128"/>
      </rPr>
      <t>オレンジ色のセル■</t>
    </r>
    <r>
      <rPr>
        <u/>
        <sz val="18"/>
        <color theme="1"/>
        <rFont val="BIZ UDPゴシック"/>
        <family val="3"/>
        <charset val="128"/>
      </rPr>
      <t>は必須入力項目です。入力後はセル色が無地に変わりますので、必ず入力ください（上記求人と同じ内容の場合は”〃”と入力ください。</t>
    </r>
    <phoneticPr fontId="1"/>
  </si>
  <si>
    <r>
      <t>※提出区分”</t>
    </r>
    <r>
      <rPr>
        <u/>
        <sz val="20"/>
        <color rgb="FFFF0000"/>
        <rFont val="BIZ UDPゴシック"/>
        <family val="3"/>
        <charset val="128"/>
      </rPr>
      <t>変更あり</t>
    </r>
    <r>
      <rPr>
        <u/>
        <sz val="18"/>
        <color theme="1"/>
        <rFont val="BIZ UDPゴシック"/>
        <family val="3"/>
        <charset val="128"/>
      </rPr>
      <t>”は変更箇所のみ</t>
    </r>
    <r>
      <rPr>
        <u/>
        <sz val="20"/>
        <color rgb="FFFF0000"/>
        <rFont val="BIZ UDPゴシック"/>
        <family val="3"/>
        <charset val="128"/>
      </rPr>
      <t>赤字</t>
    </r>
    <r>
      <rPr>
        <u/>
        <sz val="18"/>
        <color theme="1"/>
        <rFont val="BIZ UDPゴシック"/>
        <family val="3"/>
        <charset val="128"/>
      </rPr>
      <t>で入力ください。</t>
    </r>
    <phoneticPr fontId="1"/>
  </si>
  <si>
    <t>①正社員募集</t>
    <phoneticPr fontId="1"/>
  </si>
  <si>
    <t>②パート募集</t>
    <phoneticPr fontId="1"/>
  </si>
  <si>
    <t>④資格・経験者募集</t>
    <phoneticPr fontId="1"/>
  </si>
  <si>
    <t>⑤資格取得支援あり</t>
    <phoneticPr fontId="1"/>
  </si>
  <si>
    <t>⑦勤務時間応相談可</t>
    <phoneticPr fontId="1"/>
  </si>
  <si>
    <t>⑧勤務日数・曜日応相談可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</si>
</sst>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1"/>
      <color theme="1"/>
      <name val="BIZ UDPゴシック"/>
      <family val="3"/>
      <charset val="128"/>
    </font>
    <font>
      <sz val="22"/>
      <color theme="1"/>
      <name val="BIZ UDPゴシック"/>
      <family val="3"/>
      <charset val="128"/>
    </font>
    <font>
      <sz val="20"/>
      <color theme="1"/>
      <name val="BIZ UDPゴシック"/>
      <family val="3"/>
      <charset val="128"/>
    </font>
    <font>
      <sz val="14"/>
      <color theme="1"/>
      <name val="BIZ UDPゴシック"/>
      <family val="3"/>
      <charset val="128"/>
    </font>
    <font>
      <u/>
      <sz val="11"/>
      <color theme="10"/>
      <name val="ＭＳ Ｐゴシック"/>
      <family val="2"/>
      <scheme val="minor"/>
    </font>
    <font>
      <sz val="18"/>
      <color theme="1"/>
      <name val="BIZ UDPゴシック"/>
      <family val="3"/>
      <charset val="128"/>
    </font>
    <font>
      <sz val="12"/>
      <color rgb="FF212529"/>
      <name val="Segoe UI"/>
      <family val="2"/>
    </font>
    <font>
      <sz val="8"/>
      <color theme="0"/>
      <name val="BIZ UDPゴシック"/>
      <family val="3"/>
      <charset val="128"/>
    </font>
    <font>
      <u/>
      <sz val="20"/>
      <color theme="10"/>
      <name val="BIZ UDゴシック"/>
      <family val="3"/>
      <charset val="128"/>
    </font>
    <font>
      <sz val="20"/>
      <color rgb="FFFF0000"/>
      <name val="BIZ UDPゴシック"/>
      <family val="3"/>
      <charset val="128"/>
    </font>
    <font>
      <b/>
      <sz val="10"/>
      <color theme="0"/>
      <name val="BIZ UDPゴシック"/>
      <family val="3"/>
      <charset val="128"/>
    </font>
    <font>
      <sz val="18"/>
      <name val="BIZ UDPゴシック"/>
      <family val="3"/>
      <charset val="128"/>
    </font>
    <font>
      <sz val="16"/>
      <color theme="1"/>
      <name val="BIZ UDPゴシック"/>
      <family val="3"/>
      <charset val="128"/>
    </font>
    <font>
      <sz val="18"/>
      <color theme="9" tint="-0.499984740745262"/>
      <name val="BIZ UDPゴシック"/>
      <family val="3"/>
      <charset val="128"/>
    </font>
    <font>
      <sz val="16"/>
      <color theme="9" tint="-0.499984740745262"/>
      <name val="BIZ UDPゴシック"/>
      <family val="3"/>
      <charset val="128"/>
    </font>
    <font>
      <b/>
      <sz val="16"/>
      <color theme="1" tint="0.249977111117893"/>
      <name val="BIZ UDPゴシック"/>
      <family val="3"/>
      <charset val="128"/>
    </font>
    <font>
      <sz val="16"/>
      <color rgb="FFFF0000"/>
      <name val="BIZ UDPゴシック"/>
      <family val="3"/>
      <charset val="128"/>
    </font>
    <font>
      <u/>
      <sz val="18"/>
      <color theme="1"/>
      <name val="BIZ UDPゴシック"/>
      <family val="3"/>
      <charset val="128"/>
    </font>
    <font>
      <u/>
      <sz val="11"/>
      <color theme="1"/>
      <name val="BIZ UDPゴシック"/>
      <family val="3"/>
      <charset val="128"/>
    </font>
    <font>
      <b/>
      <u/>
      <sz val="18"/>
      <color theme="3" tint="-0.249977111117893"/>
      <name val="BIZ UDPゴシック"/>
      <family val="3"/>
      <charset val="128"/>
    </font>
    <font>
      <u/>
      <sz val="18"/>
      <color theme="3" tint="-0.249977111117893"/>
      <name val="BIZ UDPゴシック"/>
      <family val="3"/>
      <charset val="128"/>
    </font>
    <font>
      <u/>
      <sz val="11"/>
      <color theme="1"/>
      <name val="ＭＳ Ｐゴシック"/>
      <family val="2"/>
      <scheme val="minor"/>
    </font>
    <font>
      <u/>
      <sz val="20"/>
      <color theme="9" tint="-0.499984740745262"/>
      <name val="BIZ UDPゴシック"/>
      <family val="3"/>
      <charset val="128"/>
    </font>
    <font>
      <u/>
      <sz val="20"/>
      <color rgb="FFFF0000"/>
      <name val="BIZ UDPゴシック"/>
      <family val="3"/>
      <charset val="128"/>
    </font>
  </fonts>
  <fills count="9">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9" tint="-0.499984740745262"/>
        <bgColor indexed="64"/>
      </patternFill>
    </fill>
    <fill>
      <patternFill patternType="solid">
        <fgColor theme="7" tint="0.59999389629810485"/>
        <bgColor indexed="64"/>
      </patternFill>
    </fill>
    <fill>
      <patternFill patternType="solid">
        <fgColor theme="0"/>
        <bgColor indexed="64"/>
      </patternFill>
    </fill>
    <fill>
      <patternFill patternType="solid">
        <fgColor theme="2"/>
        <bgColor indexed="64"/>
      </patternFill>
    </fill>
    <fill>
      <patternFill patternType="solid">
        <fgColor theme="6"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diagonal/>
    </border>
    <border>
      <left style="hair">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n">
        <color indexed="64"/>
      </right>
      <top style="hair">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thick">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ck">
        <color indexed="64"/>
      </bottom>
      <diagonal/>
    </border>
    <border>
      <left style="thin">
        <color indexed="64"/>
      </left>
      <right/>
      <top style="thick">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ck">
        <color indexed="64"/>
      </bottom>
      <diagonal/>
    </border>
    <border>
      <left style="medium">
        <color indexed="64"/>
      </left>
      <right style="medium">
        <color indexed="64"/>
      </right>
      <top style="thick">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ck">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s>
  <cellStyleXfs count="2">
    <xf numFmtId="0" fontId="0" fillId="0" borderId="0"/>
    <xf numFmtId="0" fontId="7" fillId="0" borderId="0" applyNumberFormat="0" applyFill="0" applyBorder="0" applyAlignment="0" applyProtection="0"/>
  </cellStyleXfs>
  <cellXfs count="91">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1" xfId="0" applyBorder="1"/>
    <xf numFmtId="0" fontId="0" fillId="0" borderId="1" xfId="0" applyBorder="1" applyAlignment="1">
      <alignment horizontal="center"/>
    </xf>
    <xf numFmtId="0" fontId="3" fillId="2" borderId="2" xfId="0" applyFont="1" applyFill="1" applyBorder="1" applyAlignment="1">
      <alignment horizontal="center" vertical="center"/>
    </xf>
    <xf numFmtId="0" fontId="0" fillId="0" borderId="0" xfId="0" applyAlignment="1">
      <alignment vertical="center" shrinkToFit="1"/>
    </xf>
    <xf numFmtId="0" fontId="0" fillId="0" borderId="0" xfId="0" applyAlignment="1">
      <alignment vertical="center"/>
    </xf>
    <xf numFmtId="0" fontId="0" fillId="0" borderId="0" xfId="0" applyAlignment="1">
      <alignment horizontal="center" vertical="center" shrinkToFit="1"/>
    </xf>
    <xf numFmtId="0" fontId="0" fillId="0" borderId="0" xfId="0" applyAlignment="1">
      <alignment vertical="center" wrapText="1"/>
    </xf>
    <xf numFmtId="0" fontId="2" fillId="0" borderId="0" xfId="0" applyFont="1" applyAlignment="1">
      <alignment vertical="center"/>
    </xf>
    <xf numFmtId="0" fontId="3" fillId="0" borderId="0" xfId="0" applyFont="1" applyAlignment="1">
      <alignment horizontal="center" vertical="center"/>
    </xf>
    <xf numFmtId="0" fontId="0" fillId="0" borderId="4" xfId="0" applyBorder="1"/>
    <xf numFmtId="0" fontId="0" fillId="0" borderId="4" xfId="0" applyBorder="1" applyAlignment="1">
      <alignment horizontal="center"/>
    </xf>
    <xf numFmtId="0" fontId="0" fillId="0" borderId="4" xfId="0" applyBorder="1" applyAlignment="1">
      <alignment horizontal="left" vertical="center"/>
    </xf>
    <xf numFmtId="0" fontId="0" fillId="0" borderId="6" xfId="0" applyBorder="1"/>
    <xf numFmtId="0" fontId="9" fillId="0" borderId="6" xfId="0" applyFont="1" applyBorder="1"/>
    <xf numFmtId="0" fontId="24" fillId="3" borderId="0" xfId="0" applyFont="1" applyFill="1" applyAlignment="1">
      <alignment horizontal="left" vertical="center"/>
    </xf>
    <xf numFmtId="0" fontId="0" fillId="0" borderId="11" xfId="0" applyBorder="1"/>
    <xf numFmtId="0" fontId="3" fillId="2" borderId="12" xfId="0" applyFont="1" applyFill="1" applyBorder="1" applyAlignment="1">
      <alignment horizontal="center" vertical="center"/>
    </xf>
    <xf numFmtId="0" fontId="15" fillId="6" borderId="14" xfId="0" applyFont="1" applyFill="1" applyBorder="1" applyAlignment="1">
      <alignment horizontal="left" vertical="center" wrapText="1"/>
    </xf>
    <xf numFmtId="0" fontId="8" fillId="2" borderId="7" xfId="0" applyFont="1" applyFill="1" applyBorder="1" applyAlignment="1">
      <alignment horizontal="center" vertical="center" wrapText="1" shrinkToFit="1"/>
    </xf>
    <xf numFmtId="0" fontId="14" fillId="2" borderId="7" xfId="0" applyFont="1" applyFill="1" applyBorder="1" applyAlignment="1">
      <alignment horizontal="center" vertical="center" wrapText="1" shrinkToFit="1"/>
    </xf>
    <xf numFmtId="0" fontId="8" fillId="2" borderId="7" xfId="0" applyFont="1" applyFill="1" applyBorder="1" applyAlignment="1">
      <alignment horizontal="center" vertical="center" wrapText="1"/>
    </xf>
    <xf numFmtId="0" fontId="15" fillId="2" borderId="7" xfId="0" applyFont="1" applyFill="1" applyBorder="1" applyAlignment="1">
      <alignment horizontal="left" vertical="center" wrapText="1" shrinkToFit="1"/>
    </xf>
    <xf numFmtId="0" fontId="15" fillId="2" borderId="7" xfId="0" applyFont="1" applyFill="1" applyBorder="1" applyAlignment="1">
      <alignment horizontal="center" vertical="center" wrapText="1" shrinkToFit="1"/>
    </xf>
    <xf numFmtId="0" fontId="8" fillId="2" borderId="7" xfId="0" applyFont="1" applyFill="1" applyBorder="1" applyAlignment="1">
      <alignment horizontal="left" vertical="center" wrapText="1"/>
    </xf>
    <xf numFmtId="0" fontId="8" fillId="2" borderId="15" xfId="0" applyFont="1" applyFill="1" applyBorder="1" applyAlignment="1">
      <alignment horizontal="center" vertical="center" wrapText="1" shrinkToFit="1"/>
    </xf>
    <xf numFmtId="0" fontId="6" fillId="8" borderId="17" xfId="0" applyFont="1" applyFill="1" applyBorder="1" applyAlignment="1">
      <alignment horizontal="left" vertical="center" wrapText="1"/>
    </xf>
    <xf numFmtId="0" fontId="6" fillId="8" borderId="18" xfId="0" applyFont="1" applyFill="1" applyBorder="1" applyAlignment="1">
      <alignment horizontal="left" vertical="center" wrapText="1"/>
    </xf>
    <xf numFmtId="0" fontId="13" fillId="4" borderId="3" xfId="0" applyFont="1" applyFill="1" applyBorder="1" applyAlignment="1">
      <alignment horizontal="center" vertical="center" wrapText="1" shrinkToFit="1"/>
    </xf>
    <xf numFmtId="0" fontId="13" fillId="4" borderId="8" xfId="0" applyFont="1" applyFill="1" applyBorder="1" applyAlignment="1">
      <alignment horizontal="center" vertical="center" wrapText="1" shrinkToFit="1"/>
    </xf>
    <xf numFmtId="0" fontId="22" fillId="3" borderId="5"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11" fillId="5" borderId="7" xfId="1" applyFont="1" applyFill="1" applyBorder="1" applyAlignment="1">
      <alignment horizontal="center" vertical="center"/>
    </xf>
    <xf numFmtId="0" fontId="11" fillId="5" borderId="8" xfId="1" applyFont="1" applyFill="1" applyBorder="1" applyAlignment="1">
      <alignment horizontal="center" vertical="center"/>
    </xf>
    <xf numFmtId="0" fontId="11" fillId="5" borderId="9" xfId="1" applyFont="1" applyFill="1" applyBorder="1" applyAlignment="1">
      <alignment horizontal="center" vertical="center"/>
    </xf>
    <xf numFmtId="0" fontId="8" fillId="5" borderId="7" xfId="1" applyFont="1" applyFill="1" applyBorder="1" applyAlignment="1">
      <alignment horizontal="center" vertical="center"/>
    </xf>
    <xf numFmtId="0" fontId="8" fillId="5" borderId="8" xfId="1" applyFont="1" applyFill="1" applyBorder="1" applyAlignment="1">
      <alignment horizontal="center" vertical="center"/>
    </xf>
    <xf numFmtId="0" fontId="8" fillId="5" borderId="9" xfId="1" applyFont="1" applyFill="1" applyBorder="1" applyAlignment="1">
      <alignment horizontal="center" vertical="center"/>
    </xf>
    <xf numFmtId="0" fontId="20" fillId="3" borderId="0" xfId="0" applyFont="1" applyFill="1" applyAlignment="1">
      <alignment horizontal="left" vertical="center"/>
    </xf>
    <xf numFmtId="0" fontId="21" fillId="3" borderId="0" xfId="0" applyFont="1" applyFill="1" applyAlignment="1">
      <alignment horizontal="left"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15" fillId="2" borderId="15" xfId="0" applyFont="1" applyFill="1" applyBorder="1" applyAlignment="1">
      <alignment horizontal="left" vertical="center" wrapText="1"/>
    </xf>
    <xf numFmtId="0" fontId="15" fillId="2" borderId="16" xfId="0" applyFont="1" applyFill="1" applyBorder="1" applyAlignment="1">
      <alignment horizontal="left" vertical="center" wrapText="1"/>
    </xf>
    <xf numFmtId="0" fontId="4" fillId="0" borderId="0" xfId="0" applyFont="1" applyAlignment="1">
      <alignment horizontal="center" vertical="center" wrapText="1"/>
    </xf>
    <xf numFmtId="0" fontId="3" fillId="2" borderId="19" xfId="0" applyFont="1" applyFill="1" applyBorder="1" applyAlignment="1">
      <alignment horizontal="center" vertical="center"/>
    </xf>
    <xf numFmtId="0" fontId="5" fillId="3" borderId="20" xfId="0" applyFont="1" applyFill="1" applyBorder="1" applyAlignment="1">
      <alignment horizontal="center" vertical="center" wrapText="1" shrinkToFit="1"/>
    </xf>
    <xf numFmtId="0" fontId="5" fillId="3" borderId="10" xfId="0" applyFont="1" applyFill="1" applyBorder="1" applyAlignment="1">
      <alignment horizontal="center" vertical="center" wrapText="1" shrinkToFit="1"/>
    </xf>
    <xf numFmtId="0" fontId="15" fillId="6" borderId="21" xfId="0" applyFont="1" applyFill="1" applyBorder="1" applyAlignment="1">
      <alignment horizontal="left" vertical="center" wrapText="1"/>
    </xf>
    <xf numFmtId="0" fontId="15" fillId="7" borderId="21" xfId="0" applyFont="1" applyFill="1" applyBorder="1" applyAlignment="1">
      <alignment horizontal="center" vertical="center" wrapText="1"/>
    </xf>
    <xf numFmtId="0" fontId="15" fillId="6" borderId="22" xfId="0" applyFont="1" applyFill="1" applyBorder="1" applyAlignment="1">
      <alignment horizontal="left" vertical="center" wrapText="1"/>
    </xf>
    <xf numFmtId="0" fontId="15" fillId="7" borderId="22" xfId="0" applyFont="1" applyFill="1" applyBorder="1" applyAlignment="1">
      <alignment horizontal="center" vertical="center" wrapText="1"/>
    </xf>
    <xf numFmtId="0" fontId="15" fillId="6" borderId="23" xfId="0" applyFont="1" applyFill="1" applyBorder="1" applyAlignment="1">
      <alignment vertical="center" wrapText="1" shrinkToFit="1"/>
    </xf>
    <xf numFmtId="0" fontId="3" fillId="0" borderId="24" xfId="0" applyFont="1" applyBorder="1" applyAlignment="1">
      <alignment horizontal="center" vertical="center"/>
    </xf>
    <xf numFmtId="0" fontId="5" fillId="3" borderId="25" xfId="0" applyFont="1" applyFill="1" applyBorder="1" applyAlignment="1">
      <alignment horizontal="center" vertical="center" wrapText="1" shrinkToFit="1"/>
    </xf>
    <xf numFmtId="0" fontId="13" fillId="6" borderId="25" xfId="0" applyFont="1" applyFill="1" applyBorder="1" applyAlignment="1">
      <alignment horizontal="center" vertical="center" wrapText="1" shrinkToFit="1"/>
    </xf>
    <xf numFmtId="14" fontId="10" fillId="0" borderId="25" xfId="0" applyNumberFormat="1" applyFont="1" applyBorder="1" applyAlignment="1">
      <alignment horizontal="center" vertical="center" wrapText="1" shrinkToFit="1"/>
    </xf>
    <xf numFmtId="0" fontId="6" fillId="0" borderId="25" xfId="0" applyFont="1" applyBorder="1" applyAlignment="1">
      <alignment horizontal="center" vertical="center" wrapText="1" shrinkToFit="1"/>
    </xf>
    <xf numFmtId="0" fontId="6" fillId="8" borderId="26"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3" fillId="0" borderId="27" xfId="0" applyFont="1" applyBorder="1" applyAlignment="1">
      <alignment horizontal="center" vertical="center"/>
    </xf>
    <xf numFmtId="0" fontId="5" fillId="3" borderId="22" xfId="0" applyFont="1" applyFill="1" applyBorder="1" applyAlignment="1">
      <alignment horizontal="center" vertical="center" wrapText="1" shrinkToFit="1"/>
    </xf>
    <xf numFmtId="0" fontId="13" fillId="6" borderId="22" xfId="0" applyFont="1" applyFill="1" applyBorder="1" applyAlignment="1">
      <alignment horizontal="center" vertical="center" wrapText="1" shrinkToFit="1"/>
    </xf>
    <xf numFmtId="14" fontId="10" fillId="0" borderId="22" xfId="0" applyNumberFormat="1" applyFont="1" applyBorder="1" applyAlignment="1">
      <alignment horizontal="center" vertical="center" wrapText="1" shrinkToFit="1"/>
    </xf>
    <xf numFmtId="0" fontId="6" fillId="0" borderId="22" xfId="0" applyFont="1" applyBorder="1" applyAlignment="1">
      <alignment horizontal="center" vertical="center" wrapText="1" shrinkToFit="1"/>
    </xf>
    <xf numFmtId="0" fontId="3" fillId="0" borderId="28" xfId="0" applyFont="1" applyBorder="1" applyAlignment="1">
      <alignment horizontal="center" vertical="center"/>
    </xf>
    <xf numFmtId="0" fontId="5" fillId="3" borderId="14" xfId="0" applyFont="1" applyFill="1" applyBorder="1" applyAlignment="1">
      <alignment horizontal="center" vertical="center" wrapText="1" shrinkToFit="1"/>
    </xf>
    <xf numFmtId="0" fontId="13" fillId="6" borderId="14" xfId="0" applyFont="1" applyFill="1" applyBorder="1" applyAlignment="1">
      <alignment horizontal="center" vertical="center" wrapText="1" shrinkToFit="1"/>
    </xf>
    <xf numFmtId="14" fontId="10" fillId="0" borderId="14" xfId="0" applyNumberFormat="1"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3" fillId="0" borderId="29" xfId="0" applyFont="1" applyBorder="1" applyAlignment="1">
      <alignment horizontal="center" vertical="center"/>
    </xf>
    <xf numFmtId="0" fontId="5" fillId="3" borderId="23" xfId="0" applyFont="1" applyFill="1" applyBorder="1" applyAlignment="1">
      <alignment horizontal="center" vertical="center" wrapText="1" shrinkToFit="1"/>
    </xf>
    <xf numFmtId="0" fontId="13" fillId="6" borderId="23" xfId="0" applyFont="1" applyFill="1" applyBorder="1" applyAlignment="1">
      <alignment horizontal="center" vertical="center" wrapText="1" shrinkToFit="1"/>
    </xf>
    <xf numFmtId="14" fontId="10" fillId="0" borderId="23" xfId="0" applyNumberFormat="1" applyFont="1" applyBorder="1" applyAlignment="1">
      <alignment horizontal="center" vertical="center" wrapText="1" shrinkToFit="1"/>
    </xf>
    <xf numFmtId="0" fontId="6" fillId="0" borderId="23" xfId="0" applyFont="1" applyBorder="1" applyAlignment="1">
      <alignment horizontal="center" vertical="center" wrapText="1" shrinkToFit="1"/>
    </xf>
    <xf numFmtId="0" fontId="6" fillId="0" borderId="30" xfId="0" applyFont="1" applyBorder="1" applyAlignment="1">
      <alignment horizontal="center" vertical="center" wrapText="1" shrinkToFit="1"/>
    </xf>
    <xf numFmtId="0" fontId="6" fillId="0" borderId="31" xfId="0" applyFont="1" applyBorder="1" applyAlignment="1">
      <alignment horizontal="center" vertical="center" wrapText="1" shrinkToFit="1"/>
    </xf>
    <xf numFmtId="0" fontId="6" fillId="0" borderId="32" xfId="0" applyFont="1" applyBorder="1" applyAlignment="1">
      <alignment horizontal="center" vertical="center" wrapText="1" shrinkToFit="1"/>
    </xf>
    <xf numFmtId="0" fontId="6" fillId="8" borderId="33" xfId="0" applyFont="1" applyFill="1" applyBorder="1" applyAlignment="1">
      <alignment horizontal="center" vertical="center" wrapText="1"/>
    </xf>
    <xf numFmtId="0" fontId="6" fillId="8" borderId="34" xfId="0" applyFont="1" applyFill="1" applyBorder="1" applyAlignment="1">
      <alignment horizontal="center" vertical="center" wrapText="1"/>
    </xf>
    <xf numFmtId="0" fontId="6" fillId="8" borderId="35" xfId="0" applyFont="1" applyFill="1" applyBorder="1" applyAlignment="1">
      <alignment horizontal="center" vertical="center" wrapText="1"/>
    </xf>
    <xf numFmtId="0" fontId="3" fillId="0" borderId="36" xfId="0" applyFont="1" applyBorder="1" applyAlignment="1">
      <alignment horizontal="center" vertical="center"/>
    </xf>
    <xf numFmtId="0" fontId="5" fillId="3" borderId="21" xfId="0" applyFont="1" applyFill="1" applyBorder="1" applyAlignment="1">
      <alignment horizontal="center" vertical="center" wrapText="1" shrinkToFit="1"/>
    </xf>
    <xf numFmtId="0" fontId="13" fillId="6" borderId="21" xfId="0" applyFont="1" applyFill="1" applyBorder="1" applyAlignment="1">
      <alignment horizontal="center" vertical="center" wrapText="1" shrinkToFit="1"/>
    </xf>
    <xf numFmtId="14" fontId="10" fillId="0" borderId="21" xfId="0" applyNumberFormat="1" applyFont="1" applyBorder="1" applyAlignment="1">
      <alignment horizontal="center" vertical="center" wrapText="1" shrinkToFit="1"/>
    </xf>
    <xf numFmtId="0" fontId="6" fillId="0" borderId="21" xfId="0" applyFont="1" applyBorder="1" applyAlignment="1">
      <alignment horizontal="center" vertical="center" wrapText="1" shrinkToFit="1"/>
    </xf>
    <xf numFmtId="0" fontId="6" fillId="0" borderId="37" xfId="0" applyFont="1" applyBorder="1" applyAlignment="1">
      <alignment horizontal="center" vertical="center" wrapText="1" shrinkToFit="1"/>
    </xf>
    <xf numFmtId="0" fontId="6" fillId="8" borderId="38" xfId="0" applyFont="1" applyFill="1" applyBorder="1" applyAlignment="1">
      <alignment horizontal="center" vertical="center" wrapText="1"/>
    </xf>
  </cellXfs>
  <cellStyles count="2">
    <cellStyle name="ハイパーリンク" xfId="1" builtinId="8"/>
    <cellStyle name="標準" xfId="0" builtinId="0"/>
  </cellStyles>
  <dxfs count="1011">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ill>
        <patternFill>
          <bgColor rgb="FFFFC000"/>
        </patternFill>
      </fill>
    </dxf>
    <dxf>
      <fill>
        <patternFill>
          <bgColor rgb="FFFFFF00"/>
        </patternFill>
      </fill>
    </dxf>
    <dxf>
      <fill>
        <patternFill>
          <bgColor rgb="FFFFC000"/>
        </patternFill>
      </fill>
    </dxf>
    <dxf>
      <font>
        <strike/>
      </font>
      <fill>
        <patternFill>
          <bgColor rgb="FFFF0000"/>
        </patternFill>
      </fill>
    </dxf>
    <dxf>
      <fill>
        <patternFill>
          <bgColor rgb="FFFFFF00"/>
        </patternFill>
      </fill>
    </dxf>
    <dxf>
      <fill>
        <patternFill>
          <bgColor rgb="FFFFFF00"/>
        </patternFill>
      </fill>
    </dxf>
    <dxf>
      <font>
        <strike/>
      </font>
      <fill>
        <patternFill>
          <bgColor rgb="FFFF0000"/>
        </patternFill>
      </fill>
    </dxf>
    <dxf>
      <fill>
        <patternFill>
          <bgColor rgb="FFFFC000"/>
        </patternFill>
      </fill>
    </dxf>
    <dxf>
      <font>
        <strike/>
      </font>
      <fill>
        <patternFill>
          <bgColor rgb="FFFF0000"/>
        </patternFill>
      </fill>
    </dxf>
    <dxf>
      <fill>
        <patternFill>
          <bgColor rgb="FFFFFF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C000"/>
        </patternFill>
      </fill>
    </dxf>
    <dxf>
      <font>
        <strike/>
      </font>
      <fill>
        <patternFill>
          <bgColor rgb="FFFF0000"/>
        </patternFill>
      </fill>
    </dxf>
    <dxf>
      <fill>
        <patternFill>
          <bgColor rgb="FFFFFF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FF00"/>
        </patternFill>
      </fill>
    </dxf>
    <dxf>
      <fill>
        <patternFill>
          <bgColor rgb="FFFFC0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C000"/>
        </patternFill>
      </fill>
    </dxf>
    <dxf>
      <font>
        <strike/>
      </font>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C000"/>
        </patternFill>
      </fill>
    </dxf>
    <dxf>
      <font>
        <strike/>
      </font>
      <fill>
        <patternFill>
          <bgColor rgb="FFFF0000"/>
        </patternFill>
      </fill>
    </dxf>
    <dxf>
      <fill>
        <patternFill>
          <bgColor rgb="FFFFFF00"/>
        </patternFill>
      </fill>
    </dxf>
    <dxf>
      <fill>
        <patternFill>
          <bgColor rgb="FFFFFF00"/>
        </patternFill>
      </fill>
    </dxf>
    <dxf>
      <fill>
        <patternFill>
          <bgColor rgb="FFFFC000"/>
        </patternFill>
      </fill>
    </dxf>
    <dxf>
      <font>
        <strike/>
      </font>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ont>
        <strike/>
      </font>
      <fill>
        <patternFill>
          <bgColor rgb="FFFF0000"/>
        </patternFill>
      </fill>
    </dxf>
    <dxf>
      <fill>
        <patternFill>
          <bgColor rgb="FFFFFF00"/>
        </patternFill>
      </fill>
    </dxf>
    <dxf>
      <fill>
        <patternFill>
          <bgColor rgb="FFFFC0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ont>
        <strike/>
      </font>
      <fill>
        <patternFill>
          <bgColor rgb="FFFF0000"/>
        </patternFill>
      </fill>
    </dxf>
    <dxf>
      <fill>
        <patternFill>
          <bgColor rgb="FFFFFF00"/>
        </patternFill>
      </fill>
    </dxf>
    <dxf>
      <fill>
        <patternFill>
          <bgColor rgb="FFFFC0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ill>
        <patternFill>
          <bgColor rgb="FFFFC0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FF00"/>
        </patternFill>
      </fill>
    </dxf>
    <dxf>
      <font>
        <strike/>
      </font>
      <fill>
        <patternFill>
          <bgColor rgb="FFFF0000"/>
        </patternFill>
      </fill>
    </dxf>
    <dxf>
      <font>
        <strike/>
      </font>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C000"/>
        </patternFill>
      </fill>
    </dxf>
    <dxf>
      <font>
        <strike/>
      </font>
      <fill>
        <patternFill>
          <bgColor rgb="FFFF0000"/>
        </patternFill>
      </fill>
    </dxf>
    <dxf>
      <fill>
        <patternFill>
          <bgColor rgb="FFFFFF00"/>
        </patternFill>
      </fill>
    </dxf>
    <dxf>
      <fill>
        <patternFill>
          <bgColor rgb="FFFFC000"/>
        </patternFill>
      </fill>
    </dxf>
    <dxf>
      <font>
        <strike/>
      </font>
      <fill>
        <patternFill>
          <bgColor rgb="FFFF0000"/>
        </patternFill>
      </fill>
    </dxf>
    <dxf>
      <fill>
        <patternFill>
          <bgColor rgb="FFFFFF00"/>
        </patternFill>
      </fill>
    </dxf>
    <dxf>
      <fill>
        <patternFill>
          <bgColor rgb="FFFFC000"/>
        </patternFill>
      </fill>
    </dxf>
    <dxf>
      <fill>
        <patternFill>
          <bgColor rgb="FFFFC000"/>
        </patternFill>
      </fill>
    </dxf>
    <dxf>
      <font>
        <strike/>
      </font>
      <fill>
        <patternFill>
          <bgColor rgb="FFFF0000"/>
        </patternFill>
      </fill>
    </dxf>
    <dxf>
      <fill>
        <patternFill>
          <bgColor rgb="FFFFFF00"/>
        </patternFill>
      </fill>
    </dxf>
    <dxf>
      <fill>
        <patternFill>
          <bgColor rgb="FFFFC000"/>
        </patternFill>
      </fill>
    </dxf>
    <dxf>
      <fill>
        <patternFill>
          <bgColor rgb="FFFFFF00"/>
        </patternFill>
      </fill>
    </dxf>
    <dxf>
      <font>
        <strike/>
      </font>
      <fill>
        <patternFill>
          <bgColor rgb="FFFF0000"/>
        </patternFill>
      </fill>
    </dxf>
    <dxf>
      <font>
        <strike/>
      </font>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FF00"/>
        </patternFill>
      </fill>
    </dxf>
    <dxf>
      <font>
        <strike/>
      </font>
      <fill>
        <patternFill>
          <bgColor rgb="FFFF0000"/>
        </patternFill>
      </fill>
    </dxf>
    <dxf>
      <font>
        <strike/>
      </font>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ont>
        <strike/>
      </font>
      <fill>
        <patternFill>
          <bgColor rgb="FFFF0000"/>
        </patternFill>
      </fill>
    </dxf>
    <dxf>
      <fill>
        <patternFill>
          <bgColor rgb="FFFFFF00"/>
        </patternFill>
      </fill>
    </dxf>
    <dxf>
      <fill>
        <patternFill>
          <bgColor rgb="FFFFC000"/>
        </patternFill>
      </fill>
    </dxf>
    <dxf>
      <font>
        <strike/>
      </font>
      <fill>
        <patternFill>
          <bgColor rgb="FFFF0000"/>
        </patternFill>
      </fill>
    </dxf>
    <dxf>
      <font>
        <strike/>
      </font>
      <fill>
        <patternFill>
          <bgColor rgb="FFFF0000"/>
        </patternFill>
      </fill>
    </dxf>
    <dxf>
      <fill>
        <patternFill>
          <bgColor rgb="FFFFC000"/>
        </patternFill>
      </fill>
    </dxf>
    <dxf>
      <fill>
        <patternFill>
          <bgColor rgb="FFFFFF00"/>
        </patternFill>
      </fill>
    </dxf>
    <dxf>
      <fill>
        <patternFill>
          <bgColor rgb="FFFFC000"/>
        </patternFill>
      </fill>
    </dxf>
    <dxf>
      <font>
        <strike/>
      </font>
      <fill>
        <patternFill>
          <bgColor rgb="FFFF0000"/>
        </patternFill>
      </fill>
    </dxf>
    <dxf>
      <fill>
        <patternFill>
          <bgColor rgb="FFFFFF00"/>
        </patternFill>
      </fill>
    </dxf>
    <dxf>
      <fill>
        <patternFill>
          <bgColor rgb="FFFFC0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ill>
        <patternFill>
          <bgColor rgb="FFFFC000"/>
        </patternFill>
      </fill>
    </dxf>
    <dxf>
      <font>
        <strike/>
      </font>
      <fill>
        <patternFill>
          <bgColor rgb="FFFF0000"/>
        </patternFill>
      </fill>
    </dxf>
    <dxf>
      <fill>
        <patternFill>
          <bgColor rgb="FFFFFF00"/>
        </patternFill>
      </fill>
    </dxf>
    <dxf>
      <fill>
        <patternFill>
          <bgColor rgb="FFFFFF00"/>
        </patternFill>
      </fill>
    </dxf>
    <dxf>
      <font>
        <strike/>
      </font>
      <fill>
        <patternFill>
          <bgColor rgb="FFFF0000"/>
        </patternFill>
      </fill>
    </dxf>
    <dxf>
      <fill>
        <patternFill>
          <bgColor rgb="FFFFC000"/>
        </patternFill>
      </fill>
    </dxf>
    <dxf>
      <fill>
        <patternFill>
          <bgColor rgb="FFFFC000"/>
        </patternFill>
      </fill>
    </dxf>
    <dxf>
      <fill>
        <patternFill>
          <bgColor rgb="FFFFFF00"/>
        </patternFill>
      </fill>
    </dxf>
    <dxf>
      <font>
        <strike/>
      </font>
      <fill>
        <patternFill>
          <bgColor rgb="FFFF0000"/>
        </patternFill>
      </fill>
    </dxf>
    <dxf>
      <fill>
        <patternFill>
          <bgColor rgb="FFFFFF00"/>
        </patternFill>
      </fill>
    </dxf>
    <dxf>
      <fill>
        <patternFill>
          <bgColor rgb="FFFFC000"/>
        </patternFill>
      </fill>
    </dxf>
    <dxf>
      <font>
        <strike/>
      </font>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C0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ont>
        <strike/>
      </font>
      <fill>
        <patternFill>
          <bgColor rgb="FFFF0000"/>
        </patternFill>
      </fill>
    </dxf>
    <dxf>
      <fill>
        <patternFill>
          <bgColor rgb="FFFFFF00"/>
        </patternFill>
      </fill>
    </dxf>
    <dxf>
      <fill>
        <patternFill>
          <bgColor rgb="FFFFC000"/>
        </patternFill>
      </fill>
    </dxf>
    <dxf>
      <font>
        <strike/>
      </font>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ont>
        <strike/>
      </font>
      <fill>
        <patternFill>
          <bgColor rgb="FFFF0000"/>
        </patternFill>
      </fill>
    </dxf>
    <dxf>
      <fill>
        <patternFill>
          <bgColor rgb="FFFFFF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ont>
        <strike/>
      </font>
      <fill>
        <patternFill>
          <bgColor rgb="FFFF0000"/>
        </patternFill>
      </fill>
    </dxf>
    <dxf>
      <fill>
        <patternFill>
          <bgColor rgb="FFFFFF00"/>
        </patternFill>
      </fill>
    </dxf>
    <dxf>
      <fill>
        <patternFill>
          <bgColor rgb="FFFFC000"/>
        </patternFill>
      </fill>
    </dxf>
    <dxf>
      <font>
        <strike/>
      </font>
      <fill>
        <patternFill>
          <bgColor rgb="FFFF0000"/>
        </patternFill>
      </fill>
    </dxf>
    <dxf>
      <fill>
        <patternFill>
          <bgColor rgb="FFFFFF00"/>
        </patternFill>
      </fill>
    </dxf>
    <dxf>
      <fill>
        <patternFill>
          <bgColor rgb="FFFFC000"/>
        </patternFill>
      </fill>
    </dxf>
    <dxf>
      <font>
        <strike/>
      </font>
      <fill>
        <patternFill>
          <bgColor rgb="FFFF0000"/>
        </patternFill>
      </fill>
    </dxf>
    <dxf>
      <fill>
        <patternFill>
          <bgColor rgb="FFFFFF00"/>
        </patternFill>
      </fill>
    </dxf>
    <dxf>
      <fill>
        <patternFill>
          <bgColor rgb="FFFFC000"/>
        </patternFill>
      </fill>
    </dxf>
    <dxf>
      <fill>
        <patternFill>
          <bgColor rgb="FFFFC000"/>
        </patternFill>
      </fill>
    </dxf>
    <dxf>
      <font>
        <strike/>
      </font>
      <fill>
        <patternFill>
          <bgColor rgb="FFFF0000"/>
        </patternFill>
      </fill>
    </dxf>
    <dxf>
      <fill>
        <patternFill>
          <bgColor rgb="FFFFFF00"/>
        </patternFill>
      </fill>
    </dxf>
    <dxf>
      <fill>
        <patternFill>
          <bgColor rgb="FFFFFF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C000"/>
        </patternFill>
      </fill>
    </dxf>
    <dxf>
      <font>
        <strike/>
      </font>
      <fill>
        <patternFill>
          <bgColor rgb="FFFF0000"/>
        </patternFill>
      </fill>
    </dxf>
    <dxf>
      <fill>
        <patternFill>
          <bgColor rgb="FFFFFF00"/>
        </patternFill>
      </fill>
    </dxf>
    <dxf>
      <fill>
        <patternFill>
          <bgColor rgb="FFFFC000"/>
        </patternFill>
      </fill>
    </dxf>
    <dxf>
      <font>
        <strike/>
      </font>
      <fill>
        <patternFill>
          <bgColor rgb="FFFF0000"/>
        </patternFill>
      </fill>
    </dxf>
    <dxf>
      <fill>
        <patternFill>
          <bgColor rgb="FFFFFF00"/>
        </patternFill>
      </fill>
    </dxf>
    <dxf>
      <fill>
        <patternFill>
          <bgColor rgb="FFFFC0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ill>
        <patternFill>
          <bgColor rgb="FFFFC0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ont>
        <strike/>
      </font>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ont>
        <strike/>
      </font>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strike/>
      </font>
      <fill>
        <patternFill>
          <bgColor rgb="FFFF0000"/>
        </patternFill>
      </fill>
    </dxf>
    <dxf>
      <fill>
        <patternFill>
          <bgColor rgb="FFFFFF00"/>
        </patternFill>
      </fill>
    </dxf>
    <dxf>
      <fill>
        <patternFill>
          <bgColor rgb="FFFFFF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FF00"/>
        </patternFill>
      </fill>
    </dxf>
    <dxf>
      <font>
        <strike/>
      </font>
      <fill>
        <patternFill>
          <bgColor rgb="FFFF00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FF00"/>
        </patternFill>
      </fill>
    </dxf>
    <dxf>
      <fill>
        <patternFill>
          <bgColor rgb="FFFFFF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FF00"/>
        </patternFill>
      </fill>
    </dxf>
    <dxf>
      <font>
        <strike/>
      </font>
      <fill>
        <patternFill>
          <bgColor rgb="FFFF0000"/>
        </patternFill>
      </fill>
    </dxf>
    <dxf>
      <font>
        <strike/>
      </font>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FF00"/>
        </patternFill>
      </fill>
    </dxf>
    <dxf>
      <fill>
        <patternFill>
          <bgColor rgb="FFFFFF00"/>
        </patternFill>
      </fill>
    </dxf>
    <dxf>
      <font>
        <strike/>
      </font>
      <fill>
        <patternFill>
          <bgColor rgb="FFFF0000"/>
        </patternFill>
      </fill>
    </dxf>
    <dxf>
      <fill>
        <patternFill>
          <bgColor rgb="FFFFFF00"/>
        </patternFill>
      </fill>
    </dxf>
    <dxf>
      <font>
        <strike/>
      </font>
      <fill>
        <patternFill>
          <bgColor rgb="FFFF00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FF00"/>
        </patternFill>
      </fill>
    </dxf>
    <dxf>
      <font>
        <strike/>
      </font>
      <fill>
        <patternFill>
          <bgColor rgb="FFFF0000"/>
        </patternFill>
      </fill>
    </dxf>
    <dxf>
      <fill>
        <patternFill>
          <bgColor rgb="FFFFFF00"/>
        </patternFill>
      </fill>
    </dxf>
    <dxf>
      <fill>
        <patternFill>
          <bgColor rgb="FFFFFF00"/>
        </patternFill>
      </fill>
    </dxf>
    <dxf>
      <font>
        <strike/>
      </font>
      <fill>
        <patternFill>
          <bgColor rgb="FFFF0000"/>
        </patternFill>
      </fill>
    </dxf>
    <dxf>
      <fill>
        <patternFill>
          <bgColor rgb="FFFFFF00"/>
        </patternFill>
      </fill>
    </dxf>
    <dxf>
      <font>
        <strike/>
      </font>
      <fill>
        <patternFill>
          <bgColor rgb="FFFF0000"/>
        </patternFill>
      </fill>
    </dxf>
    <dxf>
      <font>
        <strike/>
      </font>
      <fill>
        <patternFill>
          <bgColor rgb="FFFF00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15\disk\&#20849;&#26377;&#12501;&#12457;&#12523;&#12480;&#12496;&#12483;&#12463;&#12450;&#12483;&#12503;\035%20%20%20&#30010;&#30000;&#24066;&#20171;&#35703;&#12496;&#12531;&#12463;\&#9313;&#27714;&#20154;&#30331;&#37682;&#38306;&#20418;\&#27714;&#20154;&#31649;&#29702;&#21488;&#24115;&#12510;&#12473;&#12479;&#12540;\&#27714;&#20154;&#31649;&#29702;&#21488;&#24115;CMS&#22793;&#26356;&#23550;&#24540;.xlsx" TargetMode="External"/><Relationship Id="rId1" Type="http://schemas.openxmlformats.org/officeDocument/2006/relationships/externalLinkPath" Target="&#27714;&#20154;&#31649;&#29702;&#21488;&#24115;CMS&#22793;&#26356;&#23550;&#24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求人管理台帳"/>
      <sheetName val="もろもろリスト"/>
      <sheetName val="データ検討"/>
      <sheetName val="Sheet1"/>
      <sheetName val="もろもろリスト系"/>
    </sheetNames>
    <sheetDataSet>
      <sheetData sheetId="0">
        <row r="8">
          <cell r="C8">
            <v>502011</v>
          </cell>
          <cell r="D8">
            <v>43282</v>
          </cell>
          <cell r="E8" t="str">
            <v>社会福祉法人　福音会</v>
          </cell>
          <cell r="F8" t="str">
            <v>しゃかいふくしほうじん　ふくいんかい</v>
          </cell>
          <cell r="G8" t="str">
            <v>未記入</v>
          </cell>
          <cell r="H8" t="str">
            <v>細井　尚之</v>
          </cell>
          <cell r="J8" t="str">
            <v>042-791-8552</v>
          </cell>
          <cell r="K8" t="str">
            <v>未記入</v>
          </cell>
          <cell r="M8" t="str">
            <v>未記入</v>
          </cell>
          <cell r="N8" t="str">
            <v>未記入</v>
          </cell>
          <cell r="O8" t="str">
            <v>職員間におけるチームワーク・思いやりの気持ちを大切にしている職場です。私たちといっしょに働いてみませんか。</v>
          </cell>
          <cell r="P8" t="str">
            <v>デイサービス介護職</v>
          </cell>
          <cell r="Q8" t="str">
            <v>確認中</v>
          </cell>
          <cell r="R8" t="str">
            <v>デイサービスセンターの利用者送迎、レクリエーション、身体介護等</v>
          </cell>
          <cell r="S8" t="str">
            <v>ケアセンター木曽山崎</v>
          </cell>
          <cell r="T8" t="str">
            <v>確認中</v>
          </cell>
          <cell r="U8" t="str">
            <v>非常勤パート</v>
          </cell>
          <cell r="V8" t="str">
            <v>東京都町田市山崎町2200番地</v>
          </cell>
          <cell r="W8" t="str">
            <v>未記入</v>
          </cell>
          <cell r="X8" t="str">
            <v>時給990～1,200円</v>
          </cell>
          <cell r="Y8" t="str">
            <v>確認中</v>
          </cell>
          <cell r="Z8" t="str">
            <v>確認中</v>
          </cell>
          <cell r="AA8" t="str">
            <v>未記入</v>
          </cell>
          <cell r="AB8" t="str">
            <v>確認中</v>
          </cell>
          <cell r="AC8" t="str">
            <v>確認中</v>
          </cell>
          <cell r="AD8" t="str">
            <v>確認中</v>
          </cell>
          <cell r="AE8" t="str">
            <v>確認中</v>
          </cell>
          <cell r="AF8" t="str">
            <v>時給</v>
          </cell>
          <cell r="AG8" t="str">
            <v>確認中</v>
          </cell>
          <cell r="AH8" t="str">
            <v>確認中</v>
          </cell>
          <cell r="AI8" t="str">
            <v>確認中</v>
          </cell>
          <cell r="AJ8" t="str">
            <v>確認中</v>
          </cell>
          <cell r="AK8" t="str">
            <v>確認中</v>
          </cell>
          <cell r="AL8" t="str">
            <v>確認中</v>
          </cell>
          <cell r="AM8" t="str">
            <v>確認中</v>
          </cell>
          <cell r="AN8" t="str">
            <v>確認中</v>
          </cell>
          <cell r="AO8" t="str">
            <v>確認中</v>
          </cell>
          <cell r="AP8" t="str">
            <v xml:space="preserve">8：30～17：30  </v>
          </cell>
          <cell r="AQ8" t="str">
            <v>シフト制 （３～５ 日／週）</v>
          </cell>
          <cell r="AR8" t="str">
            <v>資格は特に不問（意欲と協調性のある方歓迎）介護ヘルパー１・２級、介護福祉士または介護職員初任者研修修了以上の介護資格をお持ちの方優遇いたします。*契約職員・常勤職員への登用あります。</v>
          </cell>
          <cell r="AS8" t="str">
            <v>確認中</v>
          </cell>
          <cell r="AT8">
            <v>1</v>
          </cell>
          <cell r="AU8" t="str">
            <v>通所介護（デイサービス）</v>
          </cell>
          <cell r="AZ8" t="str">
            <v>確認中</v>
          </cell>
          <cell r="BA8" t="str">
            <v>確認中</v>
          </cell>
          <cell r="BB8" t="str">
            <v>確認中</v>
          </cell>
          <cell r="BC8" t="str">
            <v>確認中</v>
          </cell>
        </row>
        <row r="9">
          <cell r="C9" t="str">
            <v>70-0120</v>
          </cell>
          <cell r="D9">
            <v>43282</v>
          </cell>
          <cell r="E9" t="str">
            <v>社会福祉法人　福音会</v>
          </cell>
          <cell r="F9" t="str">
            <v>しゃかいふくしほうじん　ふくいんかい</v>
          </cell>
          <cell r="G9" t="str">
            <v>施設長</v>
          </cell>
          <cell r="H9" t="str">
            <v>鶴田　尚子</v>
          </cell>
          <cell r="J9" t="str">
            <v>042-734-0631</v>
          </cell>
          <cell r="K9" t="str">
            <v>042-734-0638</v>
          </cell>
          <cell r="M9" t="str">
            <v>tsuruta@fukuinkai.or.jp</v>
          </cell>
          <cell r="N9" t="str">
            <v>http://www.fukuinkai.or.jp/machida/02.html</v>
          </cell>
          <cell r="O9" t="str">
            <v>確認中</v>
          </cell>
          <cell r="P9" t="str">
            <v>介護職員のサポート業務</v>
          </cell>
          <cell r="Q9" t="str">
            <v>確認中</v>
          </cell>
          <cell r="R9" t="str">
            <v>環境整備、配膳、下膳　クラブ活動フォロー　午後のミニデイサービス活動のレクレーションができる方、お話しするのが好きな方　歓迎</v>
          </cell>
          <cell r="S9" t="str">
            <v>経費老人ホームA型　町田愛信園</v>
          </cell>
          <cell r="T9" t="str">
            <v>確認中</v>
          </cell>
          <cell r="U9" t="str">
            <v>非常勤パート</v>
          </cell>
          <cell r="V9" t="str">
            <v>東京都町田市野津田町1932番地</v>
          </cell>
          <cell r="W9" t="str">
            <v>小田急線町田駅バス8分（並木下車）</v>
          </cell>
          <cell r="X9" t="str">
            <v>960円</v>
          </cell>
          <cell r="Y9" t="str">
            <v>確認中</v>
          </cell>
          <cell r="Z9" t="str">
            <v>確認中</v>
          </cell>
          <cell r="AA9" t="str">
            <v>定額（距離により規定あり）　車通勤可</v>
          </cell>
          <cell r="AB9" t="str">
            <v>無し</v>
          </cell>
          <cell r="AC9" t="str">
            <v>確認中</v>
          </cell>
          <cell r="AD9" t="str">
            <v>無し</v>
          </cell>
          <cell r="AE9" t="str">
            <v>確認中</v>
          </cell>
          <cell r="AF9" t="str">
            <v>確認中</v>
          </cell>
          <cell r="AG9" t="str">
            <v>確認中</v>
          </cell>
          <cell r="AH9" t="str">
            <v>確認中</v>
          </cell>
          <cell r="AI9" t="str">
            <v>確認中</v>
          </cell>
          <cell r="AJ9" t="str">
            <v>確認中</v>
          </cell>
          <cell r="AK9" t="str">
            <v>確認中</v>
          </cell>
          <cell r="AL9" t="str">
            <v>確認中</v>
          </cell>
          <cell r="AM9" t="str">
            <v>確認中</v>
          </cell>
          <cell r="AN9" t="str">
            <v>確認中</v>
          </cell>
          <cell r="AO9" t="str">
            <v>確認中</v>
          </cell>
          <cell r="AP9" t="str">
            <v>1日4時間～、半日や1日勤務など、応相談</v>
          </cell>
          <cell r="AQ9" t="str">
            <v>応相談</v>
          </cell>
          <cell r="AR9" t="str">
            <v>特になし　普通免許あれば尚可</v>
          </cell>
          <cell r="AS9" t="str">
            <v>確認中</v>
          </cell>
          <cell r="AT9">
            <v>1</v>
          </cell>
          <cell r="AU9" t="str">
            <v>軽費老人ホーム（A型・ケアハウス）</v>
          </cell>
          <cell r="AZ9" t="str">
            <v>確認中</v>
          </cell>
          <cell r="BA9" t="str">
            <v>確認中</v>
          </cell>
          <cell r="BB9" t="str">
            <v>確認中</v>
          </cell>
          <cell r="BC9" t="str">
            <v>確認中</v>
          </cell>
        </row>
        <row r="10">
          <cell r="C10" t="str">
            <v>70-0128</v>
          </cell>
          <cell r="D10">
            <v>43282</v>
          </cell>
          <cell r="E10" t="str">
            <v>特定非営利活動法人みずきの会</v>
          </cell>
          <cell r="F10" t="str">
            <v>とくていひえいりかつどうほうじん　みずきのかい</v>
          </cell>
          <cell r="G10" t="str">
            <v>事務局長</v>
          </cell>
          <cell r="H10" t="str">
            <v>尾形友之</v>
          </cell>
          <cell r="J10" t="str">
            <v>042-789-3906</v>
          </cell>
          <cell r="K10" t="str">
            <v>未記入</v>
          </cell>
          <cell r="M10" t="str">
            <v>未記入</v>
          </cell>
          <cell r="N10" t="str">
            <v>https://npo-mizuki.wixsite.com/home</v>
          </cell>
          <cell r="O10" t="str">
            <v>週休二日制　6っケ月経過後の次年有給　10日月末月始</v>
          </cell>
          <cell r="P10" t="str">
            <v>サービス提供責任者（短時間正社員）</v>
          </cell>
          <cell r="Q10" t="str">
            <v>確認中</v>
          </cell>
          <cell r="R10" t="str">
            <v>・訪問介護・相談業務、書類作成</v>
          </cell>
          <cell r="S10" t="str">
            <v>デイサービスみずきの家</v>
          </cell>
          <cell r="T10" t="str">
            <v>確認中</v>
          </cell>
          <cell r="U10" t="str">
            <v>正社員</v>
          </cell>
          <cell r="V10" t="str">
            <v>東京都町田市本町田2797</v>
          </cell>
          <cell r="W10" t="str">
            <v>町田駅バス　ひなた村下車３分</v>
          </cell>
          <cell r="X10" t="str">
            <v>基本給160,000～168,000円</v>
          </cell>
          <cell r="Y10" t="str">
            <v>確認中</v>
          </cell>
          <cell r="Z10" t="str">
            <v>資格手当10,000円処遇改善手当4,000円</v>
          </cell>
          <cell r="AA10" t="str">
            <v>全額</v>
          </cell>
          <cell r="AB10" t="str">
            <v>確認中</v>
          </cell>
          <cell r="AC10" t="str">
            <v>確認中</v>
          </cell>
          <cell r="AD10" t="str">
            <v>無し</v>
          </cell>
          <cell r="AE10" t="str">
            <v>確認中</v>
          </cell>
          <cell r="AF10" t="str">
            <v>確認中</v>
          </cell>
          <cell r="AG10" t="str">
            <v>確認中</v>
          </cell>
          <cell r="AH10" t="str">
            <v>確認中</v>
          </cell>
          <cell r="AI10" t="str">
            <v>確認中</v>
          </cell>
          <cell r="AJ10" t="str">
            <v>確認中</v>
          </cell>
          <cell r="AK10" t="str">
            <v>確認中</v>
          </cell>
          <cell r="AL10" t="str">
            <v>確認中</v>
          </cell>
          <cell r="AM10" t="str">
            <v>確認中</v>
          </cell>
          <cell r="AN10" t="str">
            <v>確認中</v>
          </cell>
          <cell r="AO10" t="str">
            <v>確認中</v>
          </cell>
          <cell r="AP10" t="str">
            <v>正社員32時間/週　短時間正社員</v>
          </cell>
          <cell r="AQ10" t="str">
            <v>実働1日　6時間就労　5日/週  ・ 8時間就労　4日/週</v>
          </cell>
          <cell r="AR10" t="str">
            <v>学歴：不問　資格：サービス提供責任者をする上で、必須要件を満たしている事、介護職員初任者研修、介護福祉士、普通自動車免許（AT限定可）ある方尚可</v>
          </cell>
          <cell r="AS10" t="str">
            <v>雇用保険・健康保険・厚生年金・労災保険</v>
          </cell>
          <cell r="AT10">
            <v>1</v>
          </cell>
          <cell r="AU10" t="str">
            <v>居宅介護支援</v>
          </cell>
          <cell r="AZ10" t="str">
            <v>確認中</v>
          </cell>
          <cell r="BA10" t="str">
            <v>確認中</v>
          </cell>
          <cell r="BB10" t="str">
            <v>確認中</v>
          </cell>
          <cell r="BC10" t="str">
            <v>確認中</v>
          </cell>
        </row>
        <row r="11">
          <cell r="C11">
            <v>501014</v>
          </cell>
          <cell r="D11">
            <v>43306</v>
          </cell>
          <cell r="E11" t="str">
            <v>パナソニックエイジフリー株式会社</v>
          </cell>
          <cell r="F11" t="str">
            <v>パナソニックエイジフリーかぶしきがいしゃ</v>
          </cell>
          <cell r="G11" t="str">
            <v>採用部　採用第3課</v>
          </cell>
          <cell r="H11" t="str">
            <v>桜井　真由美</v>
          </cell>
          <cell r="J11" t="str">
            <v>03-5715-4303</v>
          </cell>
          <cell r="K11" t="str">
            <v>03-3450-9957</v>
          </cell>
          <cell r="M11" t="str">
            <v>agefree-career@hr-saiyo.jp（採用事務局）sakurai.mayumi001@jp.panasonic.c</v>
          </cell>
          <cell r="N11" t="str">
            <v>http://panasonic.co.jp/es/pesaf/</v>
          </cell>
          <cell r="O11" t="str">
            <v>試用期間有り：３カ月(労働条件の変更なし）　研修体制やスタッフの声など、当社ホームページに詳しく掲載しております。是非ご覧ください。</v>
          </cell>
          <cell r="P11" t="str">
            <v>介護職員</v>
          </cell>
          <cell r="Q11" t="str">
            <v>確認中</v>
          </cell>
          <cell r="R11" t="str">
            <v>デイサービスにおける介護サービス業務・入浴、食事、排泄、着脱、歩行介助・マシンを使った機能訓練の補助・レクリエーションの企画と実施・送迎時の同行、介助・パート社員への指示、指導など</v>
          </cell>
          <cell r="S11" t="str">
            <v>パナソニックエイジフリーケアセンター町田</v>
          </cell>
          <cell r="T11" t="str">
            <v>確認中</v>
          </cell>
          <cell r="U11" t="str">
            <v>正社員</v>
          </cell>
          <cell r="V11" t="str">
            <v>東京都町田市木曽西3-20-6ﾒﾃﾞｨｶﾙﾓｰﾙ町田C区画</v>
          </cell>
          <cell r="W11" t="str">
            <v>小田急線町田駅バス2分（忠生公園入口下車）</v>
          </cell>
          <cell r="X11" t="str">
            <v>基本給160,000～233,100円</v>
          </cell>
          <cell r="Y11" t="str">
            <v>確認中</v>
          </cell>
          <cell r="Z11" t="str">
            <v>・資格手当　2,000～20,000円・専門職手当　14,000円・処遇改善手当　31,000～34,100円・首都圏手当　5,000円</v>
          </cell>
          <cell r="AA11" t="str">
            <v>実費　車通勤不可</v>
          </cell>
          <cell r="AB11" t="str">
            <v>確認中</v>
          </cell>
          <cell r="AC11" t="str">
            <v>確認中</v>
          </cell>
          <cell r="AD11" t="str">
            <v>有り</v>
          </cell>
          <cell r="AE11" t="str">
            <v>2回</v>
          </cell>
          <cell r="AF11" t="str">
            <v>月給（手当等確認ください）</v>
          </cell>
          <cell r="AG11" t="str">
            <v>確認中</v>
          </cell>
          <cell r="AH11" t="str">
            <v>確認中</v>
          </cell>
          <cell r="AI11" t="str">
            <v>確認中</v>
          </cell>
          <cell r="AJ11" t="str">
            <v>確認中</v>
          </cell>
          <cell r="AK11" t="str">
            <v>確認中</v>
          </cell>
          <cell r="AL11" t="str">
            <v>確認中</v>
          </cell>
          <cell r="AM11" t="str">
            <v>確認中</v>
          </cell>
          <cell r="AN11" t="str">
            <v>確認中</v>
          </cell>
          <cell r="AO11" t="str">
            <v>確認中</v>
          </cell>
          <cell r="AP11" t="str">
            <v>8：30～17：30  または  8：00～18：00</v>
          </cell>
          <cell r="AQ11" t="str">
            <v>状況により変動の可能性あり</v>
          </cell>
          <cell r="AR11" t="str">
            <v>高卒以上、介護職員初任者研修(ヘルパー２級）以上、普通運転免許(AT限定可）、年齢５９歳以下（年齢制限の理由　省令１号）</v>
          </cell>
          <cell r="AS11" t="str">
            <v>確認中</v>
          </cell>
          <cell r="AT11">
            <v>1</v>
          </cell>
          <cell r="AU11" t="str">
            <v>通所介護（デイサービス）</v>
          </cell>
          <cell r="AZ11" t="str">
            <v>確認中</v>
          </cell>
          <cell r="BA11" t="str">
            <v>確認中</v>
          </cell>
          <cell r="BB11" t="str">
            <v>確認中</v>
          </cell>
          <cell r="BC11" t="str">
            <v>確認中</v>
          </cell>
        </row>
        <row r="12">
          <cell r="D12">
            <v>43315</v>
          </cell>
          <cell r="E12" t="str">
            <v>社会福祉法人　福音会</v>
          </cell>
          <cell r="F12" t="str">
            <v>しゃかいふくしほうじん　ふくいんかい</v>
          </cell>
          <cell r="G12" t="str">
            <v>人財コ－ディネーター</v>
          </cell>
          <cell r="H12" t="str">
            <v>小林　和子</v>
          </cell>
          <cell r="J12" t="str">
            <v>042-736-7411</v>
          </cell>
          <cell r="K12" t="str">
            <v>042-734-0742</v>
          </cell>
          <cell r="M12" t="str">
            <v>k.kobayashi@fukuinkai.or.jp</v>
          </cell>
          <cell r="N12" t="str">
            <v>http://www.fukuinkai.or.jp/machida/01.html</v>
          </cell>
          <cell r="O12" t="str">
            <v>＊1時間半のスポットです。</v>
          </cell>
          <cell r="P12" t="str">
            <v>ケアサポーター（食事介助限定）</v>
          </cell>
          <cell r="Q12" t="str">
            <v>確認中</v>
          </cell>
          <cell r="R12" t="str">
            <v>・入居者へ温かい食事を提供しております。食事時間のみの業務になります。　職員が丁寧に指導しますので、資格がなくとも安心して働けます。子育て中の方等1時間半程度のお仕事です。</v>
          </cell>
          <cell r="S12" t="str">
            <v>特別養護老人ホーム福音の家</v>
          </cell>
          <cell r="T12" t="str">
            <v>確認中</v>
          </cell>
          <cell r="U12" t="str">
            <v>非常勤パート</v>
          </cell>
          <cell r="V12" t="str">
            <v>東京都町田市野津田町1932番地</v>
          </cell>
          <cell r="W12" t="str">
            <v>小田急線町田駅バス8分（並木下車）</v>
          </cell>
          <cell r="X12" t="str">
            <v>時給1,200円</v>
          </cell>
          <cell r="Y12" t="str">
            <v>確認中</v>
          </cell>
          <cell r="Z12" t="str">
            <v>確認中</v>
          </cell>
          <cell r="AA12" t="str">
            <v>全額　車通勤：可（有料）　</v>
          </cell>
          <cell r="AB12" t="str">
            <v>確認中</v>
          </cell>
          <cell r="AC12" t="str">
            <v>確認中</v>
          </cell>
          <cell r="AD12" t="str">
            <v>確認中</v>
          </cell>
          <cell r="AE12" t="str">
            <v>確認中</v>
          </cell>
          <cell r="AF12" t="str">
            <v>時給</v>
          </cell>
          <cell r="AG12" t="str">
            <v>無期</v>
          </cell>
          <cell r="AH12" t="str">
            <v>無期</v>
          </cell>
          <cell r="AI12" t="str">
            <v>確認中</v>
          </cell>
          <cell r="AJ12" t="str">
            <v>確認中</v>
          </cell>
          <cell r="AK12" t="str">
            <v>確認中</v>
          </cell>
          <cell r="AL12" t="str">
            <v>確認中</v>
          </cell>
          <cell r="AM12" t="str">
            <v>確認中</v>
          </cell>
          <cell r="AN12" t="str">
            <v>確認中</v>
          </cell>
          <cell r="AO12" t="str">
            <v>確認中</v>
          </cell>
          <cell r="AP12" t="str">
            <v>①7:15～8:45　②11：30～13：00　③17：30～19:00</v>
          </cell>
          <cell r="AQ12" t="str">
            <v>曜日・時間　要相談</v>
          </cell>
          <cell r="AR12" t="str">
            <v>学歴：不問　経験：不問</v>
          </cell>
          <cell r="AS12" t="str">
            <v>確認中</v>
          </cell>
          <cell r="AT12">
            <v>3</v>
          </cell>
          <cell r="AU12" t="str">
            <v>特別養護老人ホーム（特養）</v>
          </cell>
          <cell r="AZ12" t="str">
            <v>確認中</v>
          </cell>
          <cell r="BA12" t="str">
            <v>確認中</v>
          </cell>
          <cell r="BB12" t="str">
            <v>確認中</v>
          </cell>
          <cell r="BC12" t="str">
            <v>確認中</v>
          </cell>
        </row>
        <row r="13">
          <cell r="D13">
            <v>43327</v>
          </cell>
          <cell r="E13" t="str">
            <v>株式会社創生事業団</v>
          </cell>
          <cell r="F13" t="str">
            <v>かぶしきがいしゃそうせいじぎょうだん</v>
          </cell>
          <cell r="G13" t="str">
            <v>施設長</v>
          </cell>
          <cell r="H13" t="str">
            <v>渡辺　大輔</v>
          </cell>
          <cell r="J13" t="str">
            <v>042-739-5501</v>
          </cell>
          <cell r="K13" t="str">
            <v>042-739-5502</v>
          </cell>
          <cell r="M13" t="str">
            <v>d.watanabe@goodtimehome.com</v>
          </cell>
          <cell r="N13" t="str">
            <v>http://www.elder-homecare.co.jp/home/popup/eh_machida.html</v>
          </cell>
          <cell r="O13" t="str">
            <v>・有給休暇、加入保険は法定どおり</v>
          </cell>
          <cell r="P13" t="str">
            <v>調理スタッフ</v>
          </cell>
          <cell r="Q13" t="str">
            <v>確認中</v>
          </cell>
          <cell r="R13" t="str">
            <v>調理スタッフ　</v>
          </cell>
          <cell r="S13" t="str">
            <v>エルダーホームケア町田</v>
          </cell>
          <cell r="T13" t="str">
            <v>確認中</v>
          </cell>
          <cell r="U13" t="str">
            <v>非常勤パート</v>
          </cell>
          <cell r="V13" t="str">
            <v>東京都町田市木曽東1-33-16</v>
          </cell>
          <cell r="W13" t="str">
            <v>ＪＲ横浜線古淵駅徒歩12分</v>
          </cell>
          <cell r="X13" t="str">
            <v>時給980円</v>
          </cell>
          <cell r="Y13" t="str">
            <v>確認中</v>
          </cell>
          <cell r="Z13" t="str">
            <v>確認中</v>
          </cell>
          <cell r="AA13" t="str">
            <v>定額（最高50,000円）　車通勤：あり</v>
          </cell>
          <cell r="AB13" t="str">
            <v>有り</v>
          </cell>
          <cell r="AC13" t="str">
            <v>5円～20円</v>
          </cell>
          <cell r="AD13" t="str">
            <v>確認中</v>
          </cell>
          <cell r="AE13" t="str">
            <v>確認中</v>
          </cell>
          <cell r="AF13" t="str">
            <v>時給</v>
          </cell>
          <cell r="AG13" t="str">
            <v>確認中</v>
          </cell>
          <cell r="AH13" t="str">
            <v>確認中</v>
          </cell>
          <cell r="AI13" t="str">
            <v>確認中</v>
          </cell>
          <cell r="AJ13" t="str">
            <v>確認中</v>
          </cell>
          <cell r="AK13" t="str">
            <v>確認中</v>
          </cell>
          <cell r="AL13" t="str">
            <v>確認中</v>
          </cell>
          <cell r="AM13" t="str">
            <v>確認中</v>
          </cell>
          <cell r="AN13" t="str">
            <v>確認中</v>
          </cell>
          <cell r="AO13" t="str">
            <v>確認中</v>
          </cell>
          <cell r="AP13" t="str">
            <v>5：30～9：00</v>
          </cell>
          <cell r="AQ13" t="str">
            <v>2～5日以上　週休2日制有</v>
          </cell>
          <cell r="AR13" t="str">
            <v>学歴：不問　　経験考慮</v>
          </cell>
          <cell r="AS13" t="str">
            <v>労災保険</v>
          </cell>
          <cell r="AT13">
            <v>2</v>
          </cell>
          <cell r="AU13" t="str">
            <v>特定施設入居者生活介護（有料老人ホーム）</v>
          </cell>
          <cell r="AZ13" t="str">
            <v>確認中</v>
          </cell>
          <cell r="BA13" t="str">
            <v>確認中</v>
          </cell>
          <cell r="BB13" t="str">
            <v>確認中</v>
          </cell>
          <cell r="BC13" t="str">
            <v>確認中</v>
          </cell>
        </row>
        <row r="14">
          <cell r="C14" t="str">
            <v>70-0125</v>
          </cell>
          <cell r="D14">
            <v>43328</v>
          </cell>
          <cell r="E14" t="str">
            <v>株式会社　未来設計</v>
          </cell>
          <cell r="F14" t="str">
            <v>かぶしきがいしゃ　みらいせっけい</v>
          </cell>
          <cell r="G14" t="str">
            <v>採用部</v>
          </cell>
          <cell r="H14" t="str">
            <v>庄司・田尻</v>
          </cell>
          <cell r="J14" t="str">
            <v>03-3669-0302</v>
          </cell>
          <cell r="K14" t="str">
            <v>03-6861-4221</v>
          </cell>
          <cell r="M14" t="str">
            <v>saiyou@miraisekkei.jp</v>
          </cell>
          <cell r="N14" t="str">
            <v>http://www.miraiclub.jp</v>
          </cell>
          <cell r="O14" t="str">
            <v>・難しいお仕事ではありません。未経験からスタートした方も多数います。・60歳以上の方歓迎　定年が60歳以上のため、契約社員になります。</v>
          </cell>
          <cell r="P14" t="str">
            <v>送迎ドライバー 兼 介護職員補助（サポート）</v>
          </cell>
          <cell r="Q14" t="str">
            <v>確認中</v>
          </cell>
          <cell r="R14" t="str">
            <v>・送迎・ご入居者様の生活に関するお手伝い　（施設内清掃、衣服の洗濯）</v>
          </cell>
          <cell r="S14" t="str">
            <v>未来倶楽部町田</v>
          </cell>
          <cell r="T14" t="str">
            <v>確認中</v>
          </cell>
          <cell r="U14" t="str">
            <v>正社員</v>
          </cell>
          <cell r="V14" t="str">
            <v>東京都町田市中町2-2-8</v>
          </cell>
          <cell r="W14" t="str">
            <v>町田駅10分</v>
          </cell>
          <cell r="X14" t="str">
            <v>基本給140,000円</v>
          </cell>
          <cell r="Y14" t="str">
            <v>確認中</v>
          </cell>
          <cell r="Z14" t="str">
            <v>調整手当40,000円～45,000円・運転業務のある方は（基本給+手当）185,000円</v>
          </cell>
          <cell r="AA14" t="str">
            <v>定額（最高30,000円）車通勤：不可</v>
          </cell>
          <cell r="AB14" t="str">
            <v>有り</v>
          </cell>
          <cell r="AC14" t="str">
            <v>確認中</v>
          </cell>
          <cell r="AD14" t="str">
            <v>有り</v>
          </cell>
          <cell r="AE14" t="str">
            <v>確認中</v>
          </cell>
          <cell r="AF14" t="str">
            <v>確認中</v>
          </cell>
          <cell r="AG14" t="str">
            <v>無期</v>
          </cell>
          <cell r="AH14" t="str">
            <v>無期</v>
          </cell>
          <cell r="AI14" t="str">
            <v>確認中</v>
          </cell>
          <cell r="AJ14" t="str">
            <v>確認中</v>
          </cell>
          <cell r="AK14" t="str">
            <v>確認中</v>
          </cell>
          <cell r="AL14" t="str">
            <v>確認中</v>
          </cell>
          <cell r="AM14" t="str">
            <v>確認中</v>
          </cell>
          <cell r="AN14" t="str">
            <v>確認中</v>
          </cell>
          <cell r="AO14" t="str">
            <v>確認中</v>
          </cell>
          <cell r="AP14" t="str">
            <v>①7:00～15:30　②9：30～18：00　③11：00～19:30　時間外　有（月平均10時間）</v>
          </cell>
          <cell r="AQ14" t="str">
            <v>シフト制（8休／月）</v>
          </cell>
          <cell r="AR14" t="str">
            <v>普通自動車運転免許（AT可）</v>
          </cell>
          <cell r="AS14" t="str">
            <v>雇用保険・健康保険・厚生年金・労災保険</v>
          </cell>
          <cell r="AT14">
            <v>1</v>
          </cell>
          <cell r="AU14" t="str">
            <v>特定施設入居者生活介護（有料老人ホーム）</v>
          </cell>
          <cell r="AZ14" t="str">
            <v>確認中</v>
          </cell>
          <cell r="BA14" t="str">
            <v>確認中</v>
          </cell>
          <cell r="BB14" t="str">
            <v>確認中</v>
          </cell>
          <cell r="BC14" t="str">
            <v>確認中</v>
          </cell>
        </row>
        <row r="15">
          <cell r="C15" t="str">
            <v>70-0126</v>
          </cell>
          <cell r="D15">
            <v>43328</v>
          </cell>
          <cell r="E15" t="str">
            <v>株式会社　未来設計</v>
          </cell>
          <cell r="F15" t="str">
            <v>かぶしきがいしゃ　みらいせっけい</v>
          </cell>
          <cell r="G15" t="str">
            <v>採用部</v>
          </cell>
          <cell r="H15" t="str">
            <v>庄司・田尻</v>
          </cell>
          <cell r="J15" t="str">
            <v>03-3669-0302</v>
          </cell>
          <cell r="K15" t="str">
            <v>03-6861-4221</v>
          </cell>
          <cell r="M15" t="str">
            <v>saiyou@miraisekkei.jp</v>
          </cell>
          <cell r="N15" t="str">
            <v>http://www.miraiclub.jp</v>
          </cell>
          <cell r="O15" t="str">
            <v>・難しいお仕事ではありません。　未経験からスタートした方も多数います。</v>
          </cell>
          <cell r="P15" t="str">
            <v>送迎ドライバー 兼 介護職員補助（サポート）</v>
          </cell>
          <cell r="Q15" t="str">
            <v>確認中</v>
          </cell>
          <cell r="R15" t="str">
            <v>・送迎・ご入居者様の生活に関するお手伝い　（施設内清掃、衣服の洗濯）</v>
          </cell>
          <cell r="S15" t="str">
            <v>未来倶楽部町田</v>
          </cell>
          <cell r="T15" t="str">
            <v>確認中</v>
          </cell>
          <cell r="U15" t="str">
            <v>非常勤パート</v>
          </cell>
          <cell r="V15" t="str">
            <v>東京都町田市中町2-2-8</v>
          </cell>
          <cell r="W15" t="str">
            <v>町田駅10分</v>
          </cell>
          <cell r="X15" t="str">
            <v>時給960円</v>
          </cell>
          <cell r="Y15" t="str">
            <v>確認中</v>
          </cell>
          <cell r="Z15" t="str">
            <v>確認中</v>
          </cell>
          <cell r="AA15" t="str">
            <v>定額（最高30,000円）車通勤：不可</v>
          </cell>
          <cell r="AB15" t="str">
            <v>無し</v>
          </cell>
          <cell r="AC15" t="str">
            <v>確認中</v>
          </cell>
          <cell r="AD15" t="str">
            <v>無し</v>
          </cell>
          <cell r="AE15" t="str">
            <v>確認中</v>
          </cell>
          <cell r="AF15" t="str">
            <v>確認中</v>
          </cell>
          <cell r="AG15" t="str">
            <v>有期</v>
          </cell>
          <cell r="AH15" t="str">
            <v>6ヵ月契約（試用期間1カ月）</v>
          </cell>
          <cell r="AI15" t="str">
            <v>確認中</v>
          </cell>
          <cell r="AJ15" t="str">
            <v>確認中</v>
          </cell>
          <cell r="AK15" t="str">
            <v>確認中</v>
          </cell>
          <cell r="AL15" t="str">
            <v>確認中</v>
          </cell>
          <cell r="AM15" t="str">
            <v>確認中</v>
          </cell>
          <cell r="AN15" t="str">
            <v>確認中</v>
          </cell>
          <cell r="AO15" t="str">
            <v>確認中</v>
          </cell>
          <cell r="AP15" t="str">
            <v>7：00～18：00　＊1日4時間以上</v>
          </cell>
          <cell r="AQ15" t="str">
            <v>就業時間等 相談（可）・2 日/週　程度</v>
          </cell>
          <cell r="AR15" t="str">
            <v>普通自動車運転免許（AT可）</v>
          </cell>
          <cell r="AS15" t="str">
            <v>労災保険</v>
          </cell>
          <cell r="AT15">
            <v>1</v>
          </cell>
          <cell r="AU15" t="str">
            <v>特定施設入居者生活介護（有料老人ホーム）</v>
          </cell>
          <cell r="AZ15" t="str">
            <v>確認中</v>
          </cell>
          <cell r="BA15" t="str">
            <v>確認中</v>
          </cell>
          <cell r="BB15" t="str">
            <v>確認中</v>
          </cell>
          <cell r="BC15" t="str">
            <v>確認中</v>
          </cell>
        </row>
        <row r="16">
          <cell r="C16">
            <v>72064</v>
          </cell>
          <cell r="D16">
            <v>43340</v>
          </cell>
          <cell r="E16" t="str">
            <v>医療法人社団　伊藤病院</v>
          </cell>
          <cell r="F16" t="str">
            <v>いりょうほうじんしゃだん　いとうびょういん</v>
          </cell>
          <cell r="G16" t="str">
            <v>事務</v>
          </cell>
          <cell r="H16" t="str">
            <v>田渕</v>
          </cell>
          <cell r="J16" t="str">
            <v>042-739-5711</v>
          </cell>
          <cell r="K16" t="str">
            <v>042-739-1811</v>
          </cell>
          <cell r="M16" t="str">
            <v>hapinesu@gaea.ocn.ne.jp</v>
          </cell>
          <cell r="N16" t="str">
            <v>http://ito-hp.com/happiness/</v>
          </cell>
          <cell r="O16" t="str">
            <v>確認中</v>
          </cell>
          <cell r="P16" t="str">
            <v>夜間、日祝日受付事務</v>
          </cell>
          <cell r="Q16" t="str">
            <v>確認中</v>
          </cell>
          <cell r="R16" t="str">
            <v>平日の夜間（①）、日曜祝日（②）の受付事務</v>
          </cell>
          <cell r="S16" t="str">
            <v>老人介護保養施設ハピネスせりがや</v>
          </cell>
          <cell r="T16" t="str">
            <v>確認中</v>
          </cell>
          <cell r="U16" t="str">
            <v>非常勤パート</v>
          </cell>
          <cell r="V16" t="str">
            <v>東京都町田市原町田4-27-29</v>
          </cell>
          <cell r="W16" t="str">
            <v>町田駅　徒歩１５分</v>
          </cell>
          <cell r="X16" t="str">
            <v>時給985～1,000円</v>
          </cell>
          <cell r="Y16" t="str">
            <v>確認中</v>
          </cell>
          <cell r="Z16" t="str">
            <v>確認中</v>
          </cell>
          <cell r="AA16" t="str">
            <v>全額　車通勤：不可</v>
          </cell>
          <cell r="AB16" t="str">
            <v>無し</v>
          </cell>
          <cell r="AC16" t="str">
            <v>確認中</v>
          </cell>
          <cell r="AD16" t="str">
            <v>無し</v>
          </cell>
          <cell r="AE16" t="str">
            <v>確認中</v>
          </cell>
          <cell r="AF16" t="str">
            <v>時給</v>
          </cell>
          <cell r="AG16" t="str">
            <v>無期</v>
          </cell>
          <cell r="AH16" t="str">
            <v>無期</v>
          </cell>
          <cell r="AI16" t="str">
            <v>確認中</v>
          </cell>
          <cell r="AJ16" t="str">
            <v>確認中</v>
          </cell>
          <cell r="AK16" t="str">
            <v>確認中</v>
          </cell>
          <cell r="AL16" t="str">
            <v>確認中</v>
          </cell>
          <cell r="AM16" t="str">
            <v>確認中</v>
          </cell>
          <cell r="AN16" t="str">
            <v>確認中</v>
          </cell>
          <cell r="AO16" t="str">
            <v>確認中</v>
          </cell>
          <cell r="AP16" t="str">
            <v>①平日　17：00～20：15②日曜・祝日　9：00～20：15（休憩あり）</v>
          </cell>
          <cell r="AQ16" t="str">
            <v xml:space="preserve">①・②両方できる方を希望　＊ただし、どちらかのみ・②半日のみなど、相談可 ： シフト制
　 （２日以上／週） </v>
          </cell>
          <cell r="AR16" t="str">
            <v>学歴：不問</v>
          </cell>
          <cell r="AS16" t="str">
            <v>労働条件による</v>
          </cell>
          <cell r="AT16">
            <v>1</v>
          </cell>
          <cell r="AU16" t="str">
            <v>特定施設入居者生活介護（有料老人ホーム）</v>
          </cell>
          <cell r="AZ16" t="str">
            <v>確認中</v>
          </cell>
          <cell r="BA16" t="str">
            <v>確認中</v>
          </cell>
          <cell r="BB16" t="str">
            <v>確認中</v>
          </cell>
          <cell r="BC16" t="str">
            <v>確認中</v>
          </cell>
        </row>
        <row r="17">
          <cell r="C17" t="str">
            <v>70-0118</v>
          </cell>
          <cell r="D17">
            <v>43361</v>
          </cell>
          <cell r="E17" t="str">
            <v>社会福祉法人賛育会</v>
          </cell>
          <cell r="F17" t="str">
            <v>しゃかいふくしほうじん　さんいくかい</v>
          </cell>
          <cell r="G17" t="str">
            <v>管理課</v>
          </cell>
          <cell r="H17" t="str">
            <v>嶌田　三津古</v>
          </cell>
          <cell r="J17" t="str">
            <v>042-735-3000</v>
          </cell>
          <cell r="K17" t="str">
            <v>042-734-8933</v>
          </cell>
          <cell r="M17" t="str">
            <v>seifu@san-ikukai.or.jp</v>
          </cell>
          <cell r="N17" t="str">
            <v>https://www.san-ikukai.or.jp/seifu-en/</v>
          </cell>
          <cell r="O17" t="str">
            <v>確認中</v>
          </cell>
          <cell r="P17" t="str">
            <v>送迎ドライバー</v>
          </cell>
          <cell r="Q17" t="str">
            <v>確認中</v>
          </cell>
          <cell r="R17" t="str">
            <v>デイサービスの送迎(同乗介護職員有）</v>
          </cell>
          <cell r="S17" t="str">
            <v>特別養護老人ホーム　清風園</v>
          </cell>
          <cell r="T17" t="str">
            <v>確認中</v>
          </cell>
          <cell r="U17" t="str">
            <v>非常勤パート</v>
          </cell>
          <cell r="V17" t="str">
            <v>東京都町田市金井7-17-13</v>
          </cell>
          <cell r="W17" t="str">
            <v>小田急線鶴川駅バス5分（八幡神社前下車）</v>
          </cell>
          <cell r="X17" t="str">
            <v>時給1,050円</v>
          </cell>
          <cell r="Y17" t="str">
            <v>確認中</v>
          </cell>
          <cell r="Z17" t="str">
            <v>確認中</v>
          </cell>
          <cell r="AA17" t="str">
            <v>2km以上　実費払い　車通勤：可</v>
          </cell>
          <cell r="AB17" t="str">
            <v>確認中</v>
          </cell>
          <cell r="AC17" t="str">
            <v>確認中</v>
          </cell>
          <cell r="AD17" t="str">
            <v>確認中</v>
          </cell>
          <cell r="AE17" t="str">
            <v>確認中</v>
          </cell>
          <cell r="AF17" t="str">
            <v>確認中</v>
          </cell>
          <cell r="AG17" t="str">
            <v>確認中</v>
          </cell>
          <cell r="AH17" t="str">
            <v>確認中</v>
          </cell>
          <cell r="AI17" t="str">
            <v>確認中</v>
          </cell>
          <cell r="AJ17" t="str">
            <v>確認中</v>
          </cell>
          <cell r="AK17" t="str">
            <v>確認中</v>
          </cell>
          <cell r="AL17" t="str">
            <v>確認中</v>
          </cell>
          <cell r="AM17" t="str">
            <v>確認中</v>
          </cell>
          <cell r="AN17" t="str">
            <v>確認中</v>
          </cell>
          <cell r="AO17" t="str">
            <v>確認中</v>
          </cell>
          <cell r="AP17" t="str">
            <v>①8：15～10：15② 3：30～17：30①・②どちらかのみ、両方でも可</v>
          </cell>
          <cell r="AQ17" t="str">
            <v xml:space="preserve">月～土曜　２ 日～／週 </v>
          </cell>
          <cell r="AR17" t="str">
            <v>普通運転免許</v>
          </cell>
          <cell r="AS17" t="str">
            <v>労働条件による</v>
          </cell>
          <cell r="AT17">
            <v>3</v>
          </cell>
          <cell r="AU17" t="str">
            <v>特別養護老人ホーム（特養）</v>
          </cell>
          <cell r="AZ17" t="str">
            <v>確認中</v>
          </cell>
          <cell r="BA17" t="str">
            <v>確認中</v>
          </cell>
          <cell r="BB17" t="str">
            <v>確認中</v>
          </cell>
          <cell r="BC17" t="str">
            <v>確認中</v>
          </cell>
        </row>
        <row r="18">
          <cell r="C18" t="str">
            <v>50-0100</v>
          </cell>
          <cell r="D18">
            <v>43398</v>
          </cell>
          <cell r="E18" t="str">
            <v>社会福祉法人　町田市社会福祉協議会</v>
          </cell>
          <cell r="F18" t="str">
            <v>しゃかいふくしほうじん　まちだししゃかいふくしきょうぎかい</v>
          </cell>
          <cell r="G18" t="str">
            <v>未記入</v>
          </cell>
          <cell r="H18" t="str">
            <v>永田　隆</v>
          </cell>
          <cell r="J18" t="str">
            <v>042-722-4898</v>
          </cell>
          <cell r="K18" t="str">
            <v>042-723-4281</v>
          </cell>
          <cell r="M18" t="str">
            <v>未記入</v>
          </cell>
          <cell r="N18" t="str">
            <v>http://www.machida-shakyo.or.jp</v>
          </cell>
          <cell r="O18" t="str">
            <v>資格取得制度あり</v>
          </cell>
          <cell r="P18" t="str">
            <v>同行支援事業サービス提供責任者</v>
          </cell>
          <cell r="Q18" t="str">
            <v>確認中</v>
          </cell>
          <cell r="R18" t="str">
            <v>※同行支援事業（ガイドヘルパーステーション）におけるコーディネーター業務※同行支援計画の作成※ガイドヘルパーへの指導・研究の企画※一般事務（受付・電話対応・印刷業務・書類発送準備・PC入力）※視覚障がい者のガイドヘルプ</v>
          </cell>
          <cell r="S18" t="str">
            <v>社会福祉法人　町田市社会福祉協議会</v>
          </cell>
          <cell r="T18" t="str">
            <v>確認中</v>
          </cell>
          <cell r="U18" t="str">
            <v>正社員</v>
          </cell>
          <cell r="V18" t="str">
            <v>東京都町田市原町田4-9-8東京都町田市民フォーラム4階</v>
          </cell>
          <cell r="W18" t="str">
            <v>町田駅より徒歩10分</v>
          </cell>
          <cell r="X18" t="str">
            <v>基本給　235,000円</v>
          </cell>
          <cell r="Y18" t="str">
            <v>確認中</v>
          </cell>
          <cell r="Z18" t="str">
            <v>無し</v>
          </cell>
          <cell r="AA18" t="str">
            <v>実費（上限なし）</v>
          </cell>
          <cell r="AB18" t="str">
            <v>無し</v>
          </cell>
          <cell r="AC18" t="str">
            <v>無し</v>
          </cell>
          <cell r="AD18" t="str">
            <v>無し</v>
          </cell>
          <cell r="AE18" t="str">
            <v>無し</v>
          </cell>
          <cell r="AF18" t="str">
            <v>確認中</v>
          </cell>
          <cell r="AG18" t="str">
            <v>有期</v>
          </cell>
          <cell r="AH18" t="str">
            <v>Ｈ30年11月1日～Ｈ31年3月31日</v>
          </cell>
          <cell r="AI18" t="str">
            <v>確認中</v>
          </cell>
          <cell r="AJ18" t="str">
            <v>確認中</v>
          </cell>
          <cell r="AK18" t="str">
            <v>確認中</v>
          </cell>
          <cell r="AL18" t="str">
            <v>確認中</v>
          </cell>
          <cell r="AM18" t="str">
            <v>確認中</v>
          </cell>
          <cell r="AN18" t="str">
            <v>確認中</v>
          </cell>
          <cell r="AO18" t="str">
            <v>確認中</v>
          </cell>
          <cell r="AP18" t="str">
            <v>8：30　～　17：15</v>
          </cell>
          <cell r="AQ18" t="str">
            <v>月～金</v>
          </cell>
          <cell r="AR18" t="str">
            <v>経験不問（コーディネーター業務の経験があれば尚可）※パソコン（EXCEL・WORDなど）操作可能な方※同行支援従事者養成研修一般過程及び応用課程修了者【必要な免許・資格】下記の①～③のいずれかに該当する者①介護福祉士②実務者研修・介護職員基礎研修・居宅介護従事者養成研修1級課程の修了者（就労後取得か可）③居宅介護従事者養成研修2級課程修了者で3年以上介護等の業務に従事した者</v>
          </cell>
          <cell r="AS18" t="str">
            <v>雇用保険・健康保険・厚生年金・労災保険</v>
          </cell>
          <cell r="AT18">
            <v>1</v>
          </cell>
          <cell r="AU18" t="str">
            <v>特別養護老人ホーム（特養）</v>
          </cell>
          <cell r="AZ18" t="str">
            <v>確認中</v>
          </cell>
          <cell r="BA18" t="str">
            <v>確認中</v>
          </cell>
          <cell r="BB18" t="str">
            <v>確認中</v>
          </cell>
          <cell r="BC18" t="str">
            <v>確認中</v>
          </cell>
        </row>
        <row r="19">
          <cell r="C19" t="str">
            <v>70-0102</v>
          </cell>
          <cell r="D19">
            <v>43482</v>
          </cell>
          <cell r="E19" t="str">
            <v>社会福祉法人　嘉祥会</v>
          </cell>
          <cell r="F19" t="str">
            <v>しゃかいふくしほうじん　かしょうかい</v>
          </cell>
          <cell r="G19" t="str">
            <v>法人本部事務局</v>
          </cell>
          <cell r="H19" t="str">
            <v>彌　晴美</v>
          </cell>
          <cell r="J19" t="str">
            <v>042-798-1386</v>
          </cell>
          <cell r="K19" t="str">
            <v>042-798-1914</v>
          </cell>
          <cell r="M19" t="str">
            <v>未記入</v>
          </cell>
          <cell r="N19" t="str">
            <v>https://kashokai.com/</v>
          </cell>
          <cell r="O19" t="str">
            <v>確認中</v>
          </cell>
          <cell r="P19" t="str">
            <v>ショートステイ介護補助</v>
          </cell>
          <cell r="Q19" t="str">
            <v>確認中</v>
          </cell>
          <cell r="R19" t="str">
            <v>ショートステイ利用者の介護補助。環境整備、配膳、レクリエーション、リネン交換、荷物チェック等</v>
          </cell>
          <cell r="S19" t="str">
            <v>ショートステイ ぬくもりの園</v>
          </cell>
          <cell r="T19" t="str">
            <v>確認中</v>
          </cell>
          <cell r="U19" t="str">
            <v>非常勤パート</v>
          </cell>
          <cell r="V19" t="str">
            <v>東京都町田市下小山田町2729-1</v>
          </cell>
          <cell r="W19" t="str">
            <v>ＪＲ横浜線淵野辺バス7分（小山田桜台１丁目下車）</v>
          </cell>
          <cell r="X19" t="str">
            <v>時給985円</v>
          </cell>
          <cell r="Y19" t="str">
            <v>確認中</v>
          </cell>
          <cell r="Z19" t="str">
            <v>確認中</v>
          </cell>
          <cell r="AA19" t="str">
            <v>全額（30,000円まで）車通勤：あり</v>
          </cell>
          <cell r="AB19" t="str">
            <v>確認中</v>
          </cell>
          <cell r="AC19" t="str">
            <v>確認中</v>
          </cell>
          <cell r="AD19" t="str">
            <v>確認中</v>
          </cell>
          <cell r="AE19" t="str">
            <v>確認中</v>
          </cell>
          <cell r="AF19" t="str">
            <v>確認中</v>
          </cell>
          <cell r="AG19" t="str">
            <v>確認中</v>
          </cell>
          <cell r="AH19" t="str">
            <v>確認中</v>
          </cell>
          <cell r="AI19" t="str">
            <v>確認中</v>
          </cell>
          <cell r="AJ19" t="str">
            <v>確認中</v>
          </cell>
          <cell r="AK19" t="str">
            <v>確認中</v>
          </cell>
          <cell r="AL19" t="str">
            <v>確認中</v>
          </cell>
          <cell r="AM19" t="str">
            <v>確認中</v>
          </cell>
          <cell r="AN19" t="str">
            <v>確認中</v>
          </cell>
          <cell r="AO19" t="str">
            <v>確認中</v>
          </cell>
          <cell r="AP19" t="str">
            <v>①9:00～18:00　②10：00～17：00　</v>
          </cell>
          <cell r="AQ19" t="str">
            <v>2～3日以上</v>
          </cell>
          <cell r="AR19" t="str">
            <v>特になし</v>
          </cell>
          <cell r="AS19" t="str">
            <v>労災保険</v>
          </cell>
          <cell r="AT19">
            <v>2</v>
          </cell>
          <cell r="AU19" t="str">
            <v>特別養護老人ホーム（特養）</v>
          </cell>
          <cell r="AZ19" t="str">
            <v>確認中</v>
          </cell>
          <cell r="BA19" t="str">
            <v>確認中</v>
          </cell>
          <cell r="BB19" t="str">
            <v>確認中</v>
          </cell>
          <cell r="BC19" t="str">
            <v>確認中</v>
          </cell>
        </row>
        <row r="20">
          <cell r="C20" t="str">
            <v>70-0143</v>
          </cell>
          <cell r="D20">
            <v>43489</v>
          </cell>
          <cell r="E20" t="str">
            <v>社会福祉法人　嘉祥会</v>
          </cell>
          <cell r="F20" t="str">
            <v>しゃかいふくしほうじん　かしょうかい</v>
          </cell>
          <cell r="G20" t="str">
            <v>デイサービスセンターぬくもりの園</v>
          </cell>
          <cell r="H20" t="str">
            <v>松浦　英生・井出千恵</v>
          </cell>
          <cell r="J20" t="str">
            <v>042-798-1386</v>
          </cell>
          <cell r="K20" t="str">
            <v>042-798-1914</v>
          </cell>
          <cell r="M20" t="str">
            <v>hisashi-k@kashokai.com</v>
          </cell>
          <cell r="N20" t="str">
            <v>https://kashokai.com/</v>
          </cell>
          <cell r="O20" t="str">
            <v>確認中</v>
          </cell>
          <cell r="P20" t="str">
            <v>介護（掃除）</v>
          </cell>
          <cell r="Q20" t="str">
            <v>確認中</v>
          </cell>
          <cell r="R20" t="str">
            <v>利用者帰宅後の館内清掃（ごみ集め、洗濯、食器洗い、手すり・取って・椅子の水拭き、床の掃き掃除後の水拭き、トイレ掃除）</v>
          </cell>
          <cell r="S20" t="str">
            <v>デイサービスセンターぬくもりの園</v>
          </cell>
          <cell r="T20" t="str">
            <v>確認中</v>
          </cell>
          <cell r="U20" t="str">
            <v>非常勤パート</v>
          </cell>
          <cell r="V20" t="str">
            <v>東京都町田市下小山田2729-2</v>
          </cell>
          <cell r="W20" t="str">
            <v>ＪＲ横浜線淵野辺バス7分（桜台１丁目下車10分）</v>
          </cell>
          <cell r="X20" t="str">
            <v>985円</v>
          </cell>
          <cell r="Y20" t="str">
            <v>確認中</v>
          </cell>
          <cell r="Z20" t="str">
            <v>確認中</v>
          </cell>
          <cell r="AA20" t="str">
            <v>定額（最高25,000円）　車通勤可</v>
          </cell>
          <cell r="AB20" t="str">
            <v>有り</v>
          </cell>
          <cell r="AC20" t="str">
            <v>前年実績時給20円</v>
          </cell>
          <cell r="AD20" t="str">
            <v>無し</v>
          </cell>
          <cell r="AE20" t="str">
            <v>確認中</v>
          </cell>
          <cell r="AF20" t="str">
            <v>確認中</v>
          </cell>
          <cell r="AG20" t="str">
            <v>無期</v>
          </cell>
          <cell r="AH20" t="str">
            <v>無期</v>
          </cell>
          <cell r="AI20" t="str">
            <v>確認中</v>
          </cell>
          <cell r="AJ20" t="str">
            <v>確認中</v>
          </cell>
          <cell r="AK20" t="str">
            <v>確認中</v>
          </cell>
          <cell r="AL20" t="str">
            <v>確認中</v>
          </cell>
          <cell r="AM20" t="str">
            <v>確認中</v>
          </cell>
          <cell r="AN20" t="str">
            <v>確認中</v>
          </cell>
          <cell r="AO20" t="str">
            <v>確認中</v>
          </cell>
          <cell r="AP20" t="str">
            <v>16：15～17：15</v>
          </cell>
          <cell r="AQ20" t="str">
            <v>週1日以上</v>
          </cell>
          <cell r="AR20" t="str">
            <v>不問　年齢制限なし</v>
          </cell>
          <cell r="AS20" t="str">
            <v>労災保険</v>
          </cell>
          <cell r="AT20">
            <v>2</v>
          </cell>
          <cell r="AU20" t="str">
            <v>通所介護（デイサービス）</v>
          </cell>
          <cell r="AZ20" t="str">
            <v>確認中</v>
          </cell>
          <cell r="BA20" t="str">
            <v>確認中</v>
          </cell>
          <cell r="BB20" t="str">
            <v>確認中</v>
          </cell>
          <cell r="BC20" t="str">
            <v>確認中</v>
          </cell>
        </row>
        <row r="21">
          <cell r="C21" t="str">
            <v>60-0001</v>
          </cell>
          <cell r="D21">
            <v>43509</v>
          </cell>
          <cell r="E21" t="str">
            <v>社会福祉法人　福音会</v>
          </cell>
          <cell r="F21" t="str">
            <v>しゃかいふくしほうじん　ふくいんかい</v>
          </cell>
          <cell r="G21" t="str">
            <v>人財コ－ディネーター</v>
          </cell>
          <cell r="H21" t="str">
            <v>小林　和子</v>
          </cell>
          <cell r="J21" t="str">
            <v>042-736-7411</v>
          </cell>
          <cell r="K21" t="str">
            <v>042-734-0742</v>
          </cell>
          <cell r="M21" t="str">
            <v>k.kobayashi@fukuinkai.or.jp</v>
          </cell>
          <cell r="N21" t="str">
            <v>http://www.fukuinkai.or.jp/machida/02.html</v>
          </cell>
          <cell r="O21" t="str">
            <v>楽しくお仕事できる環境です。教育体制も万全です。</v>
          </cell>
          <cell r="P21" t="str">
            <v>ケアサポーター</v>
          </cell>
          <cell r="Q21" t="str">
            <v>確認中</v>
          </cell>
          <cell r="R21" t="str">
            <v>入居者の居室掃除・シーツ交換・トイレ清掃等</v>
          </cell>
          <cell r="S21" t="str">
            <v>特別養護老人ホーム福音の家</v>
          </cell>
          <cell r="T21" t="str">
            <v>確認中</v>
          </cell>
          <cell r="U21" t="str">
            <v>非常勤パート</v>
          </cell>
          <cell r="V21" t="str">
            <v>東京都町田市野津田町1932番地</v>
          </cell>
          <cell r="W21" t="str">
            <v>小田急線町田駅バス8分（並木下車）</v>
          </cell>
          <cell r="X21" t="str">
            <v>時給985円　※試用期間変更なし</v>
          </cell>
          <cell r="Y21" t="str">
            <v>確認中</v>
          </cell>
          <cell r="Z21" t="str">
            <v>処遇改善手当1000～3000円</v>
          </cell>
          <cell r="AA21" t="str">
            <v>全額（車通勤可：有料駐車場あり）</v>
          </cell>
          <cell r="AB21" t="str">
            <v>無し</v>
          </cell>
          <cell r="AC21" t="str">
            <v>記載項目無</v>
          </cell>
          <cell r="AD21" t="str">
            <v>無し</v>
          </cell>
          <cell r="AE21" t="str">
            <v>記載項目無</v>
          </cell>
          <cell r="AF21" t="str">
            <v>月給（手当等確認ください）</v>
          </cell>
          <cell r="AG21" t="str">
            <v>有期</v>
          </cell>
          <cell r="AH21" t="str">
            <v>当年採用日から３月末まで</v>
          </cell>
          <cell r="AI21" t="str">
            <v>確認中</v>
          </cell>
          <cell r="AJ21" t="str">
            <v>確認中</v>
          </cell>
          <cell r="AK21" t="str">
            <v>有</v>
          </cell>
          <cell r="AL21" t="str">
            <v>入社3ヵ月</v>
          </cell>
          <cell r="AM21" t="str">
            <v>有</v>
          </cell>
          <cell r="AN21">
            <v>10</v>
          </cell>
          <cell r="AO21" t="str">
            <v>シフト制</v>
          </cell>
          <cell r="AP21" t="str">
            <v>①8：30～17：30　②12：30～21：30　応相談</v>
          </cell>
          <cell r="AQ21" t="str">
            <v>3日／週　応相談</v>
          </cell>
          <cell r="AR21" t="str">
            <v>ヘルパー２級、介護職員初任者研修修了、介護福祉士有れば尚可</v>
          </cell>
          <cell r="AS21" t="str">
            <v>雇用保険・労災保険</v>
          </cell>
          <cell r="AT21">
            <v>3</v>
          </cell>
          <cell r="AU21" t="str">
            <v>特別養護老人ホーム（特養）</v>
          </cell>
          <cell r="AZ21" t="str">
            <v>60分</v>
          </cell>
          <cell r="BA21" t="str">
            <v>週休2日</v>
          </cell>
          <cell r="BB21" t="str">
            <v>確認中</v>
          </cell>
          <cell r="BC21" t="str">
            <v>確認中</v>
          </cell>
        </row>
        <row r="22">
          <cell r="C22" t="str">
            <v>70-0147</v>
          </cell>
          <cell r="D22">
            <v>43509</v>
          </cell>
          <cell r="E22" t="str">
            <v>社会福祉法人　みどり福祉会</v>
          </cell>
          <cell r="F22" t="str">
            <v>しゃかいふくしほうじん　みどりふくしかい</v>
          </cell>
          <cell r="G22" t="str">
            <v>人材確保</v>
          </cell>
          <cell r="H22" t="str">
            <v>岩城潔（不在時：青山）</v>
          </cell>
          <cell r="J22" t="str">
            <v>042-850-8863</v>
          </cell>
          <cell r="K22" t="str">
            <v>042-732-6663</v>
          </cell>
          <cell r="M22" t="str">
            <v>kogasaka-shienshitsu@midorifukushikai.or.jp</v>
          </cell>
          <cell r="N22" t="str">
            <v>http://www.midorifukushikai.or.jp/</v>
          </cell>
          <cell r="O22" t="str">
            <v>確認中</v>
          </cell>
          <cell r="P22" t="str">
            <v>介護職員</v>
          </cell>
          <cell r="Q22" t="str">
            <v>確認中</v>
          </cell>
          <cell r="R22" t="str">
            <v>高齢者福祉施設における介護業務全般・ユニット、施設行事開催等</v>
          </cell>
          <cell r="S22" t="str">
            <v>特別養護老人ホーム高ヶ坂ひかり苑</v>
          </cell>
          <cell r="T22" t="str">
            <v>確認中</v>
          </cell>
          <cell r="U22" t="str">
            <v>非常勤パート</v>
          </cell>
          <cell r="V22" t="str">
            <v>東京都町田市高ヶ坂5丁目26-19</v>
          </cell>
          <cell r="W22" t="str">
            <v>神奈川交通　高ヶ坂団地より　徒歩３分</v>
          </cell>
          <cell r="X22" t="str">
            <v>時給990円</v>
          </cell>
          <cell r="Y22" t="str">
            <v>確認中</v>
          </cell>
          <cell r="Z22" t="str">
            <v>処遇改善一時金　100円</v>
          </cell>
          <cell r="AA22" t="str">
            <v>施設規定あり（上限25,000円/月）</v>
          </cell>
          <cell r="AB22" t="str">
            <v>条件により</v>
          </cell>
          <cell r="AC22" t="str">
            <v>確認中</v>
          </cell>
          <cell r="AD22" t="str">
            <v>条件により</v>
          </cell>
          <cell r="AE22" t="str">
            <v>非常勤職員は無し
契約社員(前年度実績2カ月/年2回支給）</v>
          </cell>
          <cell r="AF22" t="str">
            <v>確認中</v>
          </cell>
          <cell r="AG22" t="str">
            <v>有期</v>
          </cell>
          <cell r="AH22" t="str">
            <v>毎年4月1日更新</v>
          </cell>
          <cell r="AI22" t="str">
            <v>確認中</v>
          </cell>
          <cell r="AJ22" t="str">
            <v>確認中</v>
          </cell>
          <cell r="AK22" t="str">
            <v>確認中</v>
          </cell>
          <cell r="AL22" t="str">
            <v>確認中</v>
          </cell>
          <cell r="AM22" t="str">
            <v>確認中</v>
          </cell>
          <cell r="AN22" t="str">
            <v>確認中</v>
          </cell>
          <cell r="AO22" t="str">
            <v>確認中</v>
          </cell>
          <cell r="AP22" t="str">
            <v>シフト勤務による。基本的勤務時間7：00～16：00　9：00～18：00　　10：00～19：00　11：00～20：00</v>
          </cell>
          <cell r="AQ22" t="str">
            <v>勤務時間・勤務日数・曜日等
お気軽にご相談下さい。</v>
          </cell>
          <cell r="AR22" t="str">
            <v>高卒以上</v>
          </cell>
          <cell r="AS22" t="str">
            <v>労働条件による</v>
          </cell>
          <cell r="AT22">
            <v>3</v>
          </cell>
          <cell r="AU22" t="str">
            <v>特別養護老人ホーム（特養）</v>
          </cell>
          <cell r="AZ22" t="str">
            <v>確認中</v>
          </cell>
          <cell r="BA22" t="str">
            <v>確認中</v>
          </cell>
          <cell r="BB22" t="str">
            <v>確認中</v>
          </cell>
          <cell r="BC22" t="str">
            <v>確認中</v>
          </cell>
        </row>
        <row r="23">
          <cell r="C23" t="str">
            <v>70-0150</v>
          </cell>
          <cell r="D23">
            <v>43509</v>
          </cell>
          <cell r="E23" t="str">
            <v>特定非営利活動法人　湧和</v>
          </cell>
          <cell r="F23" t="str">
            <v>とくていひえいりかつどうほうじん　ゆうわ</v>
          </cell>
          <cell r="G23" t="str">
            <v>事務局</v>
          </cell>
          <cell r="H23" t="str">
            <v>福澤　廣泰</v>
          </cell>
          <cell r="J23" t="str">
            <v>042-729-0422</v>
          </cell>
          <cell r="K23" t="str">
            <v>042-709-0533</v>
          </cell>
          <cell r="M23" t="str">
            <v>npo-yuuwa0725@aria.ocn.ne.jp</v>
          </cell>
          <cell r="N23" t="str">
            <v>https://www.npo-yuwa.com./</v>
          </cell>
          <cell r="O23" t="str">
            <v>確認中</v>
          </cell>
          <cell r="P23" t="str">
            <v>調理員</v>
          </cell>
          <cell r="Q23" t="str">
            <v>確認中</v>
          </cell>
          <cell r="R23" t="str">
            <v>デイサービスでの食事作り</v>
          </cell>
          <cell r="S23" t="str">
            <v>デイサービス　湧和</v>
          </cell>
          <cell r="T23" t="str">
            <v>確認中</v>
          </cell>
          <cell r="U23" t="str">
            <v>非常勤パート</v>
          </cell>
          <cell r="V23" t="str">
            <v>東京都町田市本町田2102-1</v>
          </cell>
          <cell r="W23" t="str">
            <v>バス停、第三小前 徒歩10分</v>
          </cell>
          <cell r="X23" t="str">
            <v>時給985円</v>
          </cell>
          <cell r="Y23" t="str">
            <v>確認中</v>
          </cell>
          <cell r="AA23" t="str">
            <v>町田市外、実費</v>
          </cell>
          <cell r="AB23" t="str">
            <v>条件により</v>
          </cell>
          <cell r="AC23" t="str">
            <v>確認中</v>
          </cell>
          <cell r="AD23" t="str">
            <v>有り</v>
          </cell>
          <cell r="AE23" t="str">
            <v>年間2.0ヶ月</v>
          </cell>
          <cell r="AF23" t="str">
            <v>確認中</v>
          </cell>
          <cell r="AG23" t="str">
            <v>有期</v>
          </cell>
          <cell r="AH23" t="str">
            <v>1年</v>
          </cell>
          <cell r="AI23" t="str">
            <v>確認中</v>
          </cell>
          <cell r="AJ23" t="str">
            <v>確認中</v>
          </cell>
          <cell r="AK23" t="str">
            <v>確認中</v>
          </cell>
          <cell r="AL23" t="str">
            <v>確認中</v>
          </cell>
          <cell r="AM23" t="str">
            <v>確認中</v>
          </cell>
          <cell r="AN23" t="str">
            <v>確認中</v>
          </cell>
          <cell r="AO23" t="str">
            <v>確認中</v>
          </cell>
          <cell r="AP23" t="str">
            <v>8：30～16：00</v>
          </cell>
          <cell r="AQ23" t="str">
            <v>週２日～４日</v>
          </cell>
          <cell r="AR23" t="str">
            <v>経験問わず</v>
          </cell>
          <cell r="AS23" t="str">
            <v>労働条件による</v>
          </cell>
          <cell r="AT23">
            <v>2</v>
          </cell>
          <cell r="AU23" t="str">
            <v>通所介護（デイサービス）</v>
          </cell>
          <cell r="AZ23" t="str">
            <v>確認中</v>
          </cell>
          <cell r="BA23" t="str">
            <v>確認中</v>
          </cell>
          <cell r="BB23" t="str">
            <v>確認中</v>
          </cell>
          <cell r="BC23" t="str">
            <v>確認中</v>
          </cell>
        </row>
        <row r="24">
          <cell r="C24" t="str">
            <v>70-0163</v>
          </cell>
          <cell r="D24">
            <v>43514</v>
          </cell>
          <cell r="E24" t="str">
            <v>特定非営利活動法人明るい老後を考える会</v>
          </cell>
          <cell r="F24" t="str">
            <v>とくていひえいりかつどうほうじんあかるいろうごをかんがえるかい</v>
          </cell>
          <cell r="G24" t="str">
            <v>施設長</v>
          </cell>
          <cell r="H24" t="str">
            <v>持田　忠行</v>
          </cell>
          <cell r="J24" t="str">
            <v>042-737-7131</v>
          </cell>
          <cell r="K24" t="str">
            <v>042-737-7141</v>
          </cell>
          <cell r="M24" t="str">
            <v>dayservice@harunazaka.or.jp</v>
          </cell>
          <cell r="N24" t="str">
            <v>「ハートページ 榛名坂」で検索</v>
          </cell>
          <cell r="O24" t="str">
            <v>確認中</v>
          </cell>
          <cell r="P24" t="str">
            <v>介護職</v>
          </cell>
          <cell r="Q24" t="str">
            <v>確認中</v>
          </cell>
          <cell r="R24" t="str">
            <v>高齢者の介助全般※入浴介助なし　　趣味活動のサポートや身の回りのお手伝い・機能訓練の補助（ＤＶＤを活用したプログラムで技能の有無は不問）</v>
          </cell>
          <cell r="S24" t="str">
            <v>デイサービス榛名坂</v>
          </cell>
          <cell r="T24" t="str">
            <v>確認中</v>
          </cell>
          <cell r="U24" t="str">
            <v>非常勤パート</v>
          </cell>
          <cell r="V24" t="str">
            <v>東京都町田市金井3-20-1</v>
          </cell>
          <cell r="W24" t="str">
            <v>小田急線鶴川駅よりバス10分徒歩１分</v>
          </cell>
          <cell r="X24" t="str">
            <v>時給985円</v>
          </cell>
          <cell r="Y24" t="str">
            <v>確認中</v>
          </cell>
          <cell r="Z24" t="str">
            <v>職務に基づく各種手当あり</v>
          </cell>
          <cell r="AA24" t="str">
            <v>規定支給</v>
          </cell>
          <cell r="AB24" t="str">
            <v>有り</v>
          </cell>
          <cell r="AC24" t="str">
            <v>年１回（4月）</v>
          </cell>
          <cell r="AD24" t="str">
            <v>有り</v>
          </cell>
          <cell r="AE24" t="str">
            <v>年２回（７月・１２月）</v>
          </cell>
          <cell r="AF24" t="str">
            <v>確認中</v>
          </cell>
          <cell r="AG24" t="str">
            <v>有期</v>
          </cell>
          <cell r="AH24" t="str">
            <v>1年契約(試用期間3ヶ月)</v>
          </cell>
          <cell r="AI24" t="str">
            <v>確認中</v>
          </cell>
          <cell r="AJ24" t="str">
            <v>確認中</v>
          </cell>
          <cell r="AK24" t="str">
            <v>確認中</v>
          </cell>
          <cell r="AL24" t="str">
            <v>確認中</v>
          </cell>
          <cell r="AM24" t="str">
            <v>確認中</v>
          </cell>
          <cell r="AN24" t="str">
            <v>確認中</v>
          </cell>
          <cell r="AO24" t="str">
            <v>確認中</v>
          </cell>
          <cell r="AP24" t="str">
            <v>【時間】①8:15～17:30②8:15～13:00</v>
          </cell>
          <cell r="AQ24" t="str">
            <v>　【日数】週１～３日
【休日】日・祝　年末・年始</v>
          </cell>
          <cell r="AR24" t="str">
            <v>未経験・資格不問　※ヘルパー２級・介護職員初任者研修修了歓迎
　※無資格の方は就業（OJT)しながら「資格取得支援制度」を活用し初任者研修を取得していただきます。　　　　　　　　　　　　　　　　　　　　　　　　　　　　　　　　　　　　　　</v>
          </cell>
          <cell r="AS24" t="str">
            <v>雇用保険・健康保険・厚生年金・労災保険</v>
          </cell>
          <cell r="AT24">
            <v>2</v>
          </cell>
          <cell r="AU24" t="str">
            <v>通所介護（デイサービス）</v>
          </cell>
          <cell r="AZ24" t="str">
            <v>確認中</v>
          </cell>
          <cell r="BA24" t="str">
            <v>確認中</v>
          </cell>
          <cell r="BB24" t="str">
            <v>確認中</v>
          </cell>
          <cell r="BC24" t="str">
            <v>確認中</v>
          </cell>
        </row>
        <row r="25">
          <cell r="C25" t="str">
            <v>70-0188</v>
          </cell>
          <cell r="D25">
            <v>43530</v>
          </cell>
          <cell r="E25" t="str">
            <v>社会福祉法人　嘉祥会</v>
          </cell>
          <cell r="F25" t="str">
            <v>しゃかいふくしほうじん　かしょうかい</v>
          </cell>
          <cell r="G25" t="str">
            <v>デイサービスセンターぬくもりの園</v>
          </cell>
          <cell r="H25" t="str">
            <v>松浦　英生・井出千恵</v>
          </cell>
          <cell r="J25" t="str">
            <v>042-798-1386</v>
          </cell>
          <cell r="K25" t="str">
            <v>042-798-1914</v>
          </cell>
          <cell r="M25" t="str">
            <v>hisashi-k@kashokai.com</v>
          </cell>
          <cell r="N25" t="str">
            <v>https://kashokai.com/</v>
          </cell>
          <cell r="O25" t="str">
            <v>確認中</v>
          </cell>
          <cell r="P25" t="str">
            <v>掃除</v>
          </cell>
          <cell r="Q25" t="str">
            <v>確認中</v>
          </cell>
          <cell r="R25" t="str">
            <v>利用者帰宅後の館内清掃（ごみ集め、洗濯、食器洗い、手すり・取って・椅子の水拭き、床の掃き掃除後の水拭き、トイレ掃除、シーツ交換、掃除全般）</v>
          </cell>
          <cell r="S25" t="str">
            <v>グループホーム ぬくもりの園等</v>
          </cell>
          <cell r="T25" t="str">
            <v>確認中</v>
          </cell>
          <cell r="U25" t="str">
            <v>非常勤パート</v>
          </cell>
          <cell r="V25" t="str">
            <v>東京都町田市下小山田町2729-2および2735-4</v>
          </cell>
          <cell r="W25" t="str">
            <v>ＪＲ横浜線淵野辺バス7分（桜台１丁目下車10分）</v>
          </cell>
          <cell r="X25" t="str">
            <v>時給985円　</v>
          </cell>
          <cell r="Y25" t="str">
            <v>確認中</v>
          </cell>
          <cell r="Z25" t="str">
            <v>確認中</v>
          </cell>
          <cell r="AA25" t="str">
            <v>定額（25,000円まで）車通勤：あり</v>
          </cell>
          <cell r="AB25" t="str">
            <v>有り</v>
          </cell>
          <cell r="AC25" t="str">
            <v>前年実績：時間給20円</v>
          </cell>
          <cell r="AD25" t="str">
            <v>確認中</v>
          </cell>
          <cell r="AE25" t="str">
            <v>確認中</v>
          </cell>
          <cell r="AF25" t="str">
            <v>確認中</v>
          </cell>
          <cell r="AG25" t="str">
            <v>無期</v>
          </cell>
          <cell r="AH25" t="str">
            <v>無期</v>
          </cell>
          <cell r="AI25" t="str">
            <v>確認中</v>
          </cell>
          <cell r="AJ25" t="str">
            <v>確認中</v>
          </cell>
          <cell r="AK25" t="str">
            <v>確認中</v>
          </cell>
          <cell r="AL25" t="str">
            <v>確認中</v>
          </cell>
          <cell r="AM25" t="str">
            <v>確認中</v>
          </cell>
          <cell r="AN25" t="str">
            <v>確認中</v>
          </cell>
          <cell r="AO25" t="str">
            <v>確認中</v>
          </cell>
          <cell r="AP25" t="str">
            <v>15：00～17：30</v>
          </cell>
          <cell r="AQ25" t="str">
            <v>週1日以上</v>
          </cell>
          <cell r="AR25" t="str">
            <v>特になし</v>
          </cell>
          <cell r="AS25" t="str">
            <v>労災保険</v>
          </cell>
          <cell r="AT25">
            <v>2</v>
          </cell>
          <cell r="AU25" t="str">
            <v>通所介護（デイサービス）</v>
          </cell>
          <cell r="AZ25" t="str">
            <v>確認中</v>
          </cell>
          <cell r="BA25" t="str">
            <v>確認中</v>
          </cell>
          <cell r="BB25" t="str">
            <v>確認中</v>
          </cell>
          <cell r="BC25" t="str">
            <v>確認中</v>
          </cell>
        </row>
        <row r="26">
          <cell r="C26" t="str">
            <v>70-0192</v>
          </cell>
          <cell r="D26">
            <v>43592</v>
          </cell>
          <cell r="E26" t="str">
            <v>社会福祉法人賛育会</v>
          </cell>
          <cell r="F26" t="str">
            <v>しゃかいふくしほうじん　さんいくかい</v>
          </cell>
          <cell r="G26" t="str">
            <v>管理課</v>
          </cell>
          <cell r="H26" t="str">
            <v>三枝　紀子</v>
          </cell>
          <cell r="J26" t="str">
            <v>042-736-6906</v>
          </cell>
          <cell r="K26" t="str">
            <v>042-736-6903</v>
          </cell>
          <cell r="M26" t="str">
            <v>saegusa.n@san-ikukai.or.jp</v>
          </cell>
          <cell r="N26" t="str">
            <v xml:space="preserve"> https://www.san-ikukai.or.jp/machida/seifu2/index.html</v>
          </cell>
          <cell r="O26" t="str">
            <v>すき間時間で働きませんか？
事前にご連絡くだされば、応募前の施設見学対応可能です。</v>
          </cell>
          <cell r="P26" t="str">
            <v>介護補助員</v>
          </cell>
          <cell r="Q26" t="str">
            <v>確認中</v>
          </cell>
          <cell r="R26" t="str">
            <v>特別養護老人ホーム入居者（130名）のベッドシーツ交換
（1日おおよそ20名程度のシーツ交換を行います）</v>
          </cell>
          <cell r="S26" t="str">
            <v>第二清風園</v>
          </cell>
          <cell r="T26" t="str">
            <v>確認中</v>
          </cell>
          <cell r="U26" t="str">
            <v>非常勤パート</v>
          </cell>
          <cell r="V26" t="str">
            <v>東京都町田市薬師台3-270-1</v>
          </cell>
          <cell r="W26" t="str">
            <v>小田急線「鶴川」駅よりやくし台センター行きバス10分</v>
          </cell>
          <cell r="X26" t="str">
            <v>時給：1,000円</v>
          </cell>
          <cell r="Y26" t="str">
            <v>確認中</v>
          </cell>
          <cell r="Z26" t="str">
            <v>なし</v>
          </cell>
          <cell r="AA26" t="str">
            <v>2キロ以上実費支給
車通勤可</v>
          </cell>
          <cell r="AB26" t="str">
            <v>無し</v>
          </cell>
          <cell r="AC26" t="str">
            <v>なし</v>
          </cell>
          <cell r="AD26" t="str">
            <v>無し</v>
          </cell>
          <cell r="AE26" t="str">
            <v>なし</v>
          </cell>
          <cell r="AF26" t="str">
            <v>確認中</v>
          </cell>
          <cell r="AG26" t="str">
            <v>有期</v>
          </cell>
          <cell r="AH26" t="str">
            <v>年度単位の更新になります。</v>
          </cell>
          <cell r="AI26" t="str">
            <v>確認中</v>
          </cell>
          <cell r="AJ26" t="str">
            <v>確認中</v>
          </cell>
          <cell r="AK26" t="str">
            <v>確認中</v>
          </cell>
          <cell r="AL26" t="str">
            <v>確認中</v>
          </cell>
          <cell r="AM26" t="str">
            <v>確認中</v>
          </cell>
          <cell r="AN26" t="str">
            <v>確認中</v>
          </cell>
          <cell r="AO26" t="str">
            <v>確認中</v>
          </cell>
          <cell r="AP26" t="str">
            <v>10：00～12：30　（2時間30分実働）</v>
          </cell>
          <cell r="AQ26" t="str">
            <v>週3日～4日</v>
          </cell>
          <cell r="AR26" t="str">
            <v>不問</v>
          </cell>
          <cell r="AS26" t="str">
            <v>労災保険</v>
          </cell>
          <cell r="AT26">
            <v>2</v>
          </cell>
          <cell r="AU26" t="str">
            <v>特別養護老人ホーム（特養）</v>
          </cell>
          <cell r="AZ26" t="str">
            <v>確認中</v>
          </cell>
          <cell r="BA26" t="str">
            <v>確認中</v>
          </cell>
          <cell r="BB26" t="str">
            <v>確認中</v>
          </cell>
          <cell r="BC26" t="str">
            <v>確認中</v>
          </cell>
        </row>
        <row r="27">
          <cell r="C27" t="str">
            <v>50-0142</v>
          </cell>
          <cell r="D27">
            <v>43713</v>
          </cell>
          <cell r="E27" t="str">
            <v>医療法人社団芙蓉会</v>
          </cell>
          <cell r="F27" t="str">
            <v>いりょうほうじんしゃだん　ふようかい</v>
          </cell>
          <cell r="G27" t="str">
            <v>人事育成室</v>
          </cell>
          <cell r="H27" t="str">
            <v>盆子原一成</v>
          </cell>
          <cell r="J27" t="str">
            <v>042-795-2631</v>
          </cell>
          <cell r="K27" t="str">
            <v>042-799-2491</v>
          </cell>
          <cell r="M27" t="str">
            <v>kyujin@fuyou.or.jp</v>
          </cell>
          <cell r="N27" t="str">
            <v>https://www.fuyou.or.jp/</v>
          </cell>
          <cell r="O27" t="str">
            <v>土日も勤務可能な方、大歓迎</v>
          </cell>
          <cell r="P27" t="str">
            <v>介護職（ケアワーカー）</v>
          </cell>
          <cell r="Q27" t="str">
            <v>確認中</v>
          </cell>
          <cell r="S27" t="str">
            <v>ふよう病院</v>
          </cell>
          <cell r="T27" t="str">
            <v>確認中</v>
          </cell>
          <cell r="U27" t="str">
            <v>非常勤パート</v>
          </cell>
          <cell r="V27" t="str">
            <v>東京都町田市南町田3-43-1</v>
          </cell>
          <cell r="W27" t="str">
            <v>東急「南町田」駅から徒歩７～８分</v>
          </cell>
          <cell r="X27" t="str">
            <v>1,200円～1,250円</v>
          </cell>
          <cell r="Y27" t="str">
            <v>確認中</v>
          </cell>
          <cell r="AA27" t="str">
            <v>規定内支給（2キロ以上、上限3万円）車通勤可</v>
          </cell>
          <cell r="AB27" t="str">
            <v>確認中</v>
          </cell>
          <cell r="AC27" t="str">
            <v>確認中</v>
          </cell>
          <cell r="AD27" t="str">
            <v>確認中</v>
          </cell>
          <cell r="AE27" t="str">
            <v>確認中</v>
          </cell>
          <cell r="AF27" t="str">
            <v>時給</v>
          </cell>
          <cell r="AG27" t="str">
            <v>確認中</v>
          </cell>
          <cell r="AH27" t="str">
            <v>確認中</v>
          </cell>
          <cell r="AI27" t="str">
            <v>確認中</v>
          </cell>
          <cell r="AJ27" t="str">
            <v>確認中</v>
          </cell>
          <cell r="AK27" t="str">
            <v>有</v>
          </cell>
          <cell r="AL27" t="str">
            <v>3ヵ月</v>
          </cell>
          <cell r="AM27" t="str">
            <v>有</v>
          </cell>
          <cell r="AN27">
            <v>8</v>
          </cell>
          <cell r="AO27" t="str">
            <v>シフト制</v>
          </cell>
          <cell r="AP27" t="str">
            <v>確認中</v>
          </cell>
          <cell r="AQ27" t="str">
            <v>週３～5日（土日も勤務可能な方、大歓迎）</v>
          </cell>
          <cell r="AR27" t="str">
            <v>ヘルパー2級・1級・介護福祉士</v>
          </cell>
          <cell r="AS27" t="str">
            <v>確認中</v>
          </cell>
          <cell r="AT27">
            <v>2</v>
          </cell>
          <cell r="AU27" t="str">
            <v>介護療養型医療施設（療養型病床）</v>
          </cell>
          <cell r="AZ27" t="str">
            <v>60分</v>
          </cell>
          <cell r="BA27" t="str">
            <v>勤務表による</v>
          </cell>
          <cell r="BB27" t="str">
            <v>確認中</v>
          </cell>
          <cell r="BC27" t="str">
            <v>確認中</v>
          </cell>
        </row>
        <row r="28">
          <cell r="C28" t="str">
            <v>50-0101</v>
          </cell>
          <cell r="D28">
            <v>43739</v>
          </cell>
          <cell r="E28" t="str">
            <v>株式会社　AT</v>
          </cell>
          <cell r="F28" t="str">
            <v>かぶしきがいしゃ　AT</v>
          </cell>
          <cell r="G28" t="str">
            <v>本部</v>
          </cell>
          <cell r="H28" t="str">
            <v>鈴木　葵</v>
          </cell>
          <cell r="J28" t="str">
            <v>044-322-9162</v>
          </cell>
          <cell r="K28" t="str">
            <v>044-322-9164</v>
          </cell>
          <cell r="M28" t="str">
            <v>suzuki0205@atnet.life</v>
          </cell>
          <cell r="N28" t="str">
            <v>http://care-net.biz/14/at/index.php</v>
          </cell>
          <cell r="O28" t="str">
            <v>・時間外手当は時間外労働の有無にかかわらず、固定残業代として支給し、45時間を超える時間外労働分は法定どおり追加で支給します。・有期雇用契約（6か月）となります。6か月経過後は、正社員登用制度もあります。</v>
          </cell>
          <cell r="P28" t="str">
            <v>介護支援専門員（ケアマネージャー）</v>
          </cell>
          <cell r="Q28" t="str">
            <v>確認中</v>
          </cell>
          <cell r="R28" t="str">
            <v>・ご利用者宅への訪問（施設内もあり）・必要時のサービス調整・サービス調整時、更新時等におけるケアプラン、サービス等利用計画の作成・定期的なモニタリング報告書の作成・請求業務等</v>
          </cell>
          <cell r="S28" t="str">
            <v>ケアプラン相談センター町田根岸</v>
          </cell>
          <cell r="T28" t="str">
            <v>確認中</v>
          </cell>
          <cell r="U28" t="str">
            <v>常勤パート（フルタイム）</v>
          </cell>
          <cell r="V28" t="str">
            <v>東京都町田市根岸2-30-10</v>
          </cell>
          <cell r="W28" t="str">
            <v>JR町田駅よりバス　下根岸下車徒歩2分</v>
          </cell>
          <cell r="X28" t="str">
            <v>基本給199,000円　</v>
          </cell>
          <cell r="Y28" t="str">
            <v>資格手当 5,000円〜21,000円
処遇改善手当 18,000円〜18,000円</v>
          </cell>
          <cell r="Z28" t="str">
            <v>固定残業代　71,000円</v>
          </cell>
          <cell r="AA28" t="str">
            <v>全額（最高30,000円）</v>
          </cell>
          <cell r="AB28" t="str">
            <v>条件により</v>
          </cell>
          <cell r="AC28" t="str">
            <v>実績による</v>
          </cell>
          <cell r="AD28" t="str">
            <v>有り</v>
          </cell>
          <cell r="AE28" t="str">
            <v>計 2.00ヶ月分（前年度実績）</v>
          </cell>
          <cell r="AF28" t="str">
            <v>月給（手当等確認ください）</v>
          </cell>
          <cell r="AG28" t="str">
            <v>有期</v>
          </cell>
          <cell r="AH28" t="str">
            <v>6か月</v>
          </cell>
          <cell r="AI28" t="str">
            <v>確認中</v>
          </cell>
          <cell r="AJ28" t="str">
            <v>可</v>
          </cell>
          <cell r="AK28" t="str">
            <v>有</v>
          </cell>
          <cell r="AL28" t="str">
            <v>３カ月</v>
          </cell>
          <cell r="AM28" t="str">
            <v>有</v>
          </cell>
          <cell r="AN28" t="str">
            <v>月平均10時間</v>
          </cell>
          <cell r="AO28" t="str">
            <v>日勤</v>
          </cell>
          <cell r="AP28" t="str">
            <v>9:00～18:00</v>
          </cell>
          <cell r="AQ28" t="str">
            <v>シフト制（年間休日108日以上）</v>
          </cell>
          <cell r="AR28" t="str">
            <v>介護支援専門員</v>
          </cell>
          <cell r="AS28" t="str">
            <v>雇用保険・健康保険・厚生年金・労災保険</v>
          </cell>
          <cell r="AT28">
            <v>2</v>
          </cell>
          <cell r="AU28" t="str">
            <v>訪問介護（ホームヘルプサービス）</v>
          </cell>
          <cell r="AZ28" t="str">
            <v>60分</v>
          </cell>
          <cell r="BA28" t="str">
            <v>週休二日制</v>
          </cell>
          <cell r="BB28" t="str">
            <v>有（屋内「原則禁煙」）</v>
          </cell>
          <cell r="BC28" t="str">
            <v>屋内禁煙（屋外に喫煙所設置）</v>
          </cell>
        </row>
        <row r="29">
          <cell r="C29" t="str">
            <v>50-0105</v>
          </cell>
          <cell r="D29">
            <v>43739</v>
          </cell>
          <cell r="E29" t="str">
            <v>株式会社Ｒｅａｓｏｎ to live support</v>
          </cell>
          <cell r="F29" t="str">
            <v>かぶしきがいしゃＲｅａｓｏｎ to live support</v>
          </cell>
          <cell r="G29" t="str">
            <v>未記入</v>
          </cell>
          <cell r="H29" t="str">
            <v>戸島　愛</v>
          </cell>
          <cell r="J29" t="str">
            <v>042-851-8641</v>
          </cell>
          <cell r="K29" t="str">
            <v>042-709-3976</v>
          </cell>
          <cell r="N29" t="str">
            <v>https://reason-to-live-support.tokyo/free/hs_kishin</v>
          </cell>
          <cell r="O29" t="str">
            <v xml:space="preserve">ブランクのある方、資格は取得したけれどまだ活動を行っていない方でも大歓迎です。
</v>
          </cell>
          <cell r="P29" t="str">
            <v>登録ヘルパー</v>
          </cell>
          <cell r="Q29" t="str">
            <v>確認中</v>
          </cell>
          <cell r="R29" t="str">
            <v>ご利用者様のお宅へ伺い、指示書に従い生活援助・身体介護をしていただきます。</v>
          </cell>
          <cell r="S29" t="str">
            <v>ヘルパーステーション喜心</v>
          </cell>
          <cell r="T29" t="str">
            <v>確認中</v>
          </cell>
          <cell r="U29" t="str">
            <v>非常勤パート</v>
          </cell>
          <cell r="V29" t="str">
            <v>東京都町田市成瀬台3-8-17　ラビットハウス2F</v>
          </cell>
          <cell r="W29" t="str">
            <v>訪問先による</v>
          </cell>
          <cell r="X29" t="str">
            <v>生活援助：1,300円　　身体介護：1,690円</v>
          </cell>
          <cell r="Y29" t="str">
            <v>無し</v>
          </cell>
          <cell r="Z29" t="str">
            <v>休日手当、代行手当、その他</v>
          </cell>
          <cell r="AA29" t="str">
            <v>交通費込み</v>
          </cell>
          <cell r="AB29" t="str">
            <v>無し</v>
          </cell>
          <cell r="AC29" t="str">
            <v>無し</v>
          </cell>
          <cell r="AD29" t="str">
            <v>無し</v>
          </cell>
          <cell r="AE29" t="str">
            <v>無し</v>
          </cell>
          <cell r="AF29" t="str">
            <v>時給</v>
          </cell>
          <cell r="AG29" t="str">
            <v>有期</v>
          </cell>
          <cell r="AH29" t="str">
            <v>12ヵ月契約</v>
          </cell>
          <cell r="AI29" t="str">
            <v>確認中</v>
          </cell>
          <cell r="AJ29" t="str">
            <v>不可</v>
          </cell>
          <cell r="AK29" t="str">
            <v>無</v>
          </cell>
          <cell r="AL29" t="str">
            <v>無</v>
          </cell>
          <cell r="AM29" t="str">
            <v>無</v>
          </cell>
          <cell r="AN29" t="str">
            <v>無</v>
          </cell>
          <cell r="AO29" t="str">
            <v>訪問先による</v>
          </cell>
          <cell r="AP29" t="str">
            <v>基本就業時間帯 7:00～22:00の間、週1日～OK</v>
          </cell>
          <cell r="AQ29" t="str">
            <v>週1日～OK</v>
          </cell>
          <cell r="AR29" t="str">
            <v>介護職員初任者研修修了者　以上</v>
          </cell>
          <cell r="AS29" t="str">
            <v>労災保険・その他労働条件による</v>
          </cell>
          <cell r="AT29">
            <v>3</v>
          </cell>
          <cell r="AU29" t="str">
            <v>訪問介護（ホームヘルプサービス）</v>
          </cell>
          <cell r="AZ29" t="str">
            <v>無し</v>
          </cell>
          <cell r="BA29" t="str">
            <v>訪問日以外</v>
          </cell>
          <cell r="BB29" t="str">
            <v>無</v>
          </cell>
          <cell r="BC29" t="str">
            <v>屋内禁煙（屋外に喫煙所設置）</v>
          </cell>
        </row>
        <row r="30">
          <cell r="C30" t="str">
            <v>50-0113</v>
          </cell>
          <cell r="D30">
            <v>43739</v>
          </cell>
          <cell r="E30" t="str">
            <v>プラウドライフ　株式会社</v>
          </cell>
          <cell r="F30" t="str">
            <v>プラウドライフ　かぶしきがいしゃ</v>
          </cell>
          <cell r="G30" t="str">
            <v>人材開発部</v>
          </cell>
          <cell r="H30" t="str">
            <v>江刺家　彩</v>
          </cell>
          <cell r="J30" t="str">
            <v>045-548-3228</v>
          </cell>
          <cell r="K30" t="str">
            <v>045-620-7676</v>
          </cell>
          <cell r="M30" t="str">
            <v>esashika@hanakotoba.co.jp（管理部：江刺家　彩）
saiyo@hanakotoba.co.jp</v>
          </cell>
          <cell r="N30" t="str">
            <v>https://hanakotoba.co.jp/</v>
          </cell>
          <cell r="O30" t="str">
            <v>・試用期間　３ヶ月(労働条件変更なし）・初任者研修取得支援制度あります。働きながら取得されているスタッフがたくさんいます。・社外研修受講制度あり（自己負担ゼロ）・年齢１８～５９才（年齢制限の理由：省令１号）　定年６０才（勤務延長６５才）・随時施設見学を行っておりますので、まずはお気軽にお越しください。</v>
          </cell>
          <cell r="P30" t="str">
            <v>介護職員</v>
          </cell>
          <cell r="Q30" t="str">
            <v>確認中</v>
          </cell>
          <cell r="R30" t="str">
            <v>・ホーム内でのご入居者様の生活支援、身体介護を行っていただきます。・入浴介助、食事介助、排泄介助、レクリエーションの実施等</v>
          </cell>
          <cell r="S30" t="str">
            <v>介護専用型有料老人ホーム　はなことば町田鶴川</v>
          </cell>
          <cell r="T30" t="str">
            <v>確認中</v>
          </cell>
          <cell r="U30" t="str">
            <v>正社員</v>
          </cell>
          <cell r="V30" t="str">
            <v>東京都町田市大蔵町150-2</v>
          </cell>
          <cell r="W30" t="str">
            <v>小田急線鶴川駅　8分</v>
          </cell>
          <cell r="X30" t="str">
            <v>238,000円〜283,000円</v>
          </cell>
          <cell r="Y30" t="str">
            <v>基本給175,000円〜195,000円,資格手当 15,000円〜40,000円
その他手当 48,000円〜48,000円</v>
          </cell>
          <cell r="Z30" t="str">
            <v>処遇改善手当　34,000円・資格手当　15,000～40,000円・夜勤手当　1回　4,000円（月平均5回）</v>
          </cell>
          <cell r="AA30" t="str">
            <v>実費（最高30,000円）</v>
          </cell>
          <cell r="AB30" t="str">
            <v>有り</v>
          </cell>
          <cell r="AC30" t="str">
            <v>1月あたり1.00％〜5.00％（前年度実績）</v>
          </cell>
          <cell r="AD30" t="str">
            <v>有り</v>
          </cell>
          <cell r="AE30" t="str">
            <v>300,000円〜600,000円（前年度実績）</v>
          </cell>
          <cell r="AF30" t="str">
            <v>月給（手当等確認ください）</v>
          </cell>
          <cell r="AG30" t="str">
            <v>無期</v>
          </cell>
          <cell r="AH30" t="str">
            <v>無期</v>
          </cell>
          <cell r="AI30" t="str">
            <v>確認中</v>
          </cell>
          <cell r="AJ30" t="str">
            <v>不可</v>
          </cell>
          <cell r="AK30" t="str">
            <v>有</v>
          </cell>
          <cell r="AL30" t="str">
            <v>3ヵ月</v>
          </cell>
          <cell r="AM30" t="str">
            <v>有</v>
          </cell>
          <cell r="AN30" t="str">
            <v>月平均5時間</v>
          </cell>
          <cell r="AO30" t="str">
            <v>シフト制</v>
          </cell>
          <cell r="AP30" t="str">
            <v>①  9:00～18:00　②  7:00～16:00　③  10:00～19:00　④  17:15～翌9:15　シフト制</v>
          </cell>
          <cell r="AQ30" t="str">
            <v xml:space="preserve">シフト制　 （４週８休） </v>
          </cell>
          <cell r="AR30" t="str">
            <v>不問　</v>
          </cell>
          <cell r="AS30" t="str">
            <v>雇用保険・健康保険・厚生年金・労災保険</v>
          </cell>
          <cell r="AT30">
            <v>1</v>
          </cell>
          <cell r="AU30" t="str">
            <v>特定施設入居者生活介護（有料老人ホーム）</v>
          </cell>
          <cell r="AZ30" t="str">
            <v>60分</v>
          </cell>
          <cell r="BA30" t="str">
            <v>4週8休</v>
          </cell>
          <cell r="BB30" t="str">
            <v>有（屋内「原則禁煙」）</v>
          </cell>
          <cell r="BC30" t="str">
            <v>屋内禁煙（屋外に喫煙所設置）</v>
          </cell>
        </row>
        <row r="31">
          <cell r="C31" t="str">
            <v>50-0117</v>
          </cell>
          <cell r="D31">
            <v>43739</v>
          </cell>
          <cell r="E31" t="str">
            <v>プラウドライフ　株式会社</v>
          </cell>
          <cell r="F31" t="str">
            <v>プラウドライフ　かぶしきがいしゃ</v>
          </cell>
          <cell r="G31" t="str">
            <v>人材開発部</v>
          </cell>
          <cell r="H31" t="str">
            <v>江刺家　彩</v>
          </cell>
          <cell r="J31" t="str">
            <v>045-548-3228</v>
          </cell>
          <cell r="K31" t="str">
            <v>045-620-7676</v>
          </cell>
          <cell r="M31" t="str">
            <v>esashika@hanakotoba.co.jp（管理部：江刺家　彩）
saiyo@hanakotoba.co.jp</v>
          </cell>
          <cell r="N31" t="str">
            <v>https://hanakotoba.co.jp/</v>
          </cell>
          <cell r="O31" t="str">
            <v>・試用期間　３ヶ月(労働条件変更なし）
・年齢１８以上（年齢制限の理由：省令２号）・随時職場見学や体験を行っておりますので、まずはお気軽にお問合せください。</v>
          </cell>
          <cell r="P31" t="str">
            <v>介護職員（夜勤専従）</v>
          </cell>
          <cell r="Q31" t="str">
            <v>確認中</v>
          </cell>
          <cell r="R31" t="str">
            <v>・ホーム内でのご入居者様の生活支援、身体介護を行っていただきます。　（食事、排泄、巡視等）</v>
          </cell>
          <cell r="S31" t="str">
            <v>介護専用型有料老人ホーム　はなことば町田鶴川</v>
          </cell>
          <cell r="T31" t="str">
            <v>確認中</v>
          </cell>
          <cell r="U31" t="str">
            <v>非常勤パート</v>
          </cell>
          <cell r="V31" t="str">
            <v>東京都町田市大蔵町150-2</v>
          </cell>
          <cell r="W31" t="str">
            <v>小田急線鶴川駅　8分</v>
          </cell>
          <cell r="X31" t="str">
            <v>日給15,100円～19,000円＊日給には5時間分の深夜割増を含む</v>
          </cell>
          <cell r="Y31" t="str">
            <v>資格手当 15,000円〜40,000円
その他手当 48,000円〜48,000円</v>
          </cell>
          <cell r="Z31" t="str">
            <v>＊時間給換算 990～1,231円(+手当170円）</v>
          </cell>
          <cell r="AA31" t="str">
            <v>実費（最高30,000円）</v>
          </cell>
          <cell r="AB31" t="str">
            <v>有り</v>
          </cell>
          <cell r="AC31" t="str">
            <v>無し</v>
          </cell>
          <cell r="AD31" t="str">
            <v>無し</v>
          </cell>
          <cell r="AE31" t="str">
            <v>無し</v>
          </cell>
          <cell r="AF31" t="str">
            <v>日給</v>
          </cell>
          <cell r="AG31" t="str">
            <v>有期</v>
          </cell>
          <cell r="AH31" t="str">
            <v>12ヶ月契約</v>
          </cell>
          <cell r="AI31" t="str">
            <v>確認中</v>
          </cell>
          <cell r="AJ31" t="str">
            <v>不可</v>
          </cell>
          <cell r="AK31" t="str">
            <v>有</v>
          </cell>
          <cell r="AL31" t="str">
            <v>3ヵ月</v>
          </cell>
          <cell r="AM31" t="str">
            <v>無</v>
          </cell>
          <cell r="AN31" t="str">
            <v>月平均5時間</v>
          </cell>
          <cell r="AO31" t="str">
            <v>シフト制</v>
          </cell>
          <cell r="AP31" t="str">
            <v>17:15～翌9:15（休憩120分）</v>
          </cell>
          <cell r="AQ31" t="str">
            <v>シフト制 （1～2 日／週程度）</v>
          </cell>
          <cell r="AR31" t="str">
            <v>介護施設での実務経験初任者研修以上（旧ヘルパー２級）</v>
          </cell>
          <cell r="AS31" t="str">
            <v>労災保険</v>
          </cell>
          <cell r="AT31">
            <v>2</v>
          </cell>
          <cell r="AU31" t="str">
            <v>特定施設入居者生活介護（有料老人ホーム）</v>
          </cell>
          <cell r="AZ31" t="str">
            <v>120分</v>
          </cell>
          <cell r="BA31" t="str">
            <v>雇用契約日以外</v>
          </cell>
          <cell r="BB31" t="str">
            <v>有（屋内「原則禁煙」）</v>
          </cell>
          <cell r="BC31" t="str">
            <v>屋内禁煙（屋外に喫煙所設置）</v>
          </cell>
        </row>
        <row r="32">
          <cell r="C32" t="str">
            <v>50-0139</v>
          </cell>
          <cell r="D32">
            <v>43739</v>
          </cell>
          <cell r="E32" t="str">
            <v>株式会社ウイズネット　神奈川本部</v>
          </cell>
          <cell r="F32" t="str">
            <v>かぶしきがいしゃウイズネット　かながわほんぶ</v>
          </cell>
          <cell r="G32" t="str">
            <v>神奈川本部</v>
          </cell>
          <cell r="H32" t="str">
            <v>池田</v>
          </cell>
          <cell r="J32" t="str">
            <v>045-533-3371</v>
          </cell>
          <cell r="K32" t="str">
            <v>045-533-5062</v>
          </cell>
          <cell r="M32" t="str">
            <v>mayumi_ikeda@wis-net.co.jp</v>
          </cell>
          <cell r="N32" t="str">
            <v>https://www.wis-net.co.jp</v>
          </cell>
          <cell r="O32" t="str">
            <v>（含む）勤労手当　30,000円、職能手当45,000～75,400万円
「年齢・性別を超えてすべての働く人に夢がある」をコンセプトに一人一人のキャリアプランを尊重し成長を支援しています。
資格取得支援あり
初任者研修養成講座は実質0円（条件あり）・実務者研修養成講座は半額負担（条件あり）、介護福祉士取得を全力でサポートします。</v>
          </cell>
          <cell r="P32" t="str">
            <v>介護スタッフ</v>
          </cell>
          <cell r="Q32" t="str">
            <v>確認中</v>
          </cell>
          <cell r="R32" t="str">
            <v>入居者様定員51名の介護付有料老人ホームです。食事・入浴・排泄等の介助、居室清掃等、入居者様の生活を支えます。入居者様に安心して過ごしていただくためには、心と心の通い合いが大切なお仕事です。人と接するのが好きな方に、向いています。</v>
          </cell>
          <cell r="S32" t="str">
            <v>みんなの家・町田相原</v>
          </cell>
          <cell r="T32" t="str">
            <v>確認中</v>
          </cell>
          <cell r="U32" t="str">
            <v>正社員</v>
          </cell>
          <cell r="V32" t="str">
            <v>東京都町田市相原町900-1</v>
          </cell>
          <cell r="W32" t="str">
            <v>JR相原駅より徒歩10分</v>
          </cell>
          <cell r="X32" t="str">
            <v>180,000～210,400円</v>
          </cell>
          <cell r="Y32" t="str">
            <v>夜勤手当　７，０００円／回
住宅手当　１０，０００／月（条件あり）
※介護福祉士は資格手当１０，０００円</v>
          </cell>
          <cell r="Z32" t="str">
            <v>夜勤手当6,500円/回、
住宅手当（条件あり）、介護福祉士手当10,000円</v>
          </cell>
          <cell r="AA32" t="str">
            <v>実費5万円まで
車通勤可</v>
          </cell>
          <cell r="AB32" t="str">
            <v>有り</v>
          </cell>
          <cell r="AC32" t="str">
            <v>確認中</v>
          </cell>
          <cell r="AD32" t="str">
            <v>有り</v>
          </cell>
          <cell r="AE32" t="str">
            <v>年2回</v>
          </cell>
          <cell r="AF32" t="str">
            <v>月給（手当等確認ください）</v>
          </cell>
          <cell r="AG32" t="str">
            <v>無期</v>
          </cell>
          <cell r="AH32" t="str">
            <v>無期</v>
          </cell>
          <cell r="AI32" t="str">
            <v>確認中</v>
          </cell>
          <cell r="AJ32" t="str">
            <v>可</v>
          </cell>
          <cell r="AK32" t="str">
            <v>有</v>
          </cell>
          <cell r="AL32" t="str">
            <v>6ヶ月</v>
          </cell>
          <cell r="AM32" t="str">
            <v>有</v>
          </cell>
          <cell r="AN32" t="str">
            <v>10時間</v>
          </cell>
          <cell r="AO32" t="str">
            <v>シフト制</v>
          </cell>
          <cell r="AP32" t="str">
            <v>①  7:00～16:00
②  11:00～20:00
③  17:00～10:00　①～③シフト制</v>
          </cell>
          <cell r="AQ32" t="str">
            <v>毎月9公休</v>
          </cell>
          <cell r="AR32" t="str">
            <v>介護職員初任者研修以上</v>
          </cell>
          <cell r="AS32" t="str">
            <v>雇用保険・健康保険・厚生年金・労災保険</v>
          </cell>
          <cell r="AT32">
            <v>1</v>
          </cell>
          <cell r="AU32" t="str">
            <v>介護付有料老人ホーム</v>
          </cell>
          <cell r="AZ32" t="str">
            <v>法定通り</v>
          </cell>
          <cell r="BA32" t="str">
            <v>毎月9公休</v>
          </cell>
          <cell r="BB32" t="str">
            <v>有（屋内「原則禁煙」）</v>
          </cell>
          <cell r="BC32" t="str">
            <v>屋内禁煙（屋外に喫煙所設置）</v>
          </cell>
        </row>
        <row r="33">
          <cell r="C33" t="str">
            <v>70-0109</v>
          </cell>
          <cell r="D33">
            <v>43739</v>
          </cell>
          <cell r="E33" t="str">
            <v>株式会社　AT</v>
          </cell>
          <cell r="F33" t="str">
            <v>かぶしきがいしゃ　AT</v>
          </cell>
          <cell r="G33" t="str">
            <v>本部</v>
          </cell>
          <cell r="H33" t="str">
            <v>鈴木　葵</v>
          </cell>
          <cell r="J33" t="str">
            <v>044-322-9162</v>
          </cell>
          <cell r="K33" t="str">
            <v>044-322-9164</v>
          </cell>
          <cell r="M33" t="str">
            <v>suzuki0205@atnet.life</v>
          </cell>
          <cell r="N33" t="str">
            <v>http://care-net.biz/14/at/index.php</v>
          </cell>
          <cell r="O33" t="str">
            <v>時間外手当は時間外労働に有無にかかわらず、固定残業代として支給し、45時間を超える時間外労働分は法定どおり追加で支給します。有期雇用契約（６ヶ月）となります。６ヶ月経過後は、正社員登用制度もあります。</v>
          </cell>
          <cell r="P33" t="str">
            <v>介護支援専門員</v>
          </cell>
          <cell r="Q33" t="str">
            <v>確認中</v>
          </cell>
          <cell r="R33" t="str">
            <v xml:space="preserve">・ご利用者宅への訪問 （施設内もあり）・必要時のサービス調整・サービス調整時、更新時等におけるケアプラン、サービス等利用計画の作成 ・定期的なモニタリング報告書の作成 ・請求業務等 </v>
          </cell>
          <cell r="S33" t="str">
            <v>ケアプラン相談センター町田根岸</v>
          </cell>
          <cell r="T33" t="str">
            <v>確認中</v>
          </cell>
          <cell r="U33" t="str">
            <v>正社員</v>
          </cell>
          <cell r="V33" t="str">
            <v>東京都町田市根岸2-30-10</v>
          </cell>
          <cell r="W33" t="str">
            <v>ＪＲ横浜線町田駅バス2分（下根岸下車）</v>
          </cell>
          <cell r="X33" t="str">
            <v>基本給190,000円　均労働日数22日</v>
          </cell>
          <cell r="Y33" t="str">
            <v>資格手当 5,000円〜21,000円
処遇改善手当 18,000円〜18,000円</v>
          </cell>
          <cell r="Z33" t="str">
            <v>固定残業71,000円</v>
          </cell>
          <cell r="AA33" t="str">
            <v>定額（最高30,000円）車通勤：相談可能</v>
          </cell>
          <cell r="AB33" t="str">
            <v>実績による</v>
          </cell>
          <cell r="AC33" t="str">
            <v>実績による</v>
          </cell>
          <cell r="AD33" t="str">
            <v>有り</v>
          </cell>
          <cell r="AE33" t="str">
            <v>計 2.00ヶ月分（前年度実績）</v>
          </cell>
          <cell r="AF33" t="str">
            <v>月給（手当等確認ください）</v>
          </cell>
          <cell r="AG33" t="str">
            <v>有期</v>
          </cell>
          <cell r="AH33" t="str">
            <v>6か月</v>
          </cell>
          <cell r="AI33" t="str">
            <v>確認中</v>
          </cell>
          <cell r="AJ33" t="str">
            <v>可</v>
          </cell>
          <cell r="AK33" t="str">
            <v>有</v>
          </cell>
          <cell r="AL33" t="str">
            <v>３カ月</v>
          </cell>
          <cell r="AM33" t="str">
            <v>有</v>
          </cell>
          <cell r="AN33" t="str">
            <v>月平均10時間</v>
          </cell>
          <cell r="AO33" t="str">
            <v>日勤</v>
          </cell>
          <cell r="AP33" t="str">
            <v xml:space="preserve">9:00～18:00  </v>
          </cell>
          <cell r="AQ33" t="str">
            <v>シフト制（年間休日108日以上）</v>
          </cell>
          <cell r="AR33" t="str">
            <v>学歴：不問　資格：介護支援専門員</v>
          </cell>
          <cell r="AS33" t="str">
            <v>雇用保険・健康保険・厚生年金・労災保険</v>
          </cell>
          <cell r="AT33">
            <v>2</v>
          </cell>
          <cell r="AU33" t="str">
            <v>居宅介護支援</v>
          </cell>
          <cell r="AZ33" t="str">
            <v>60分</v>
          </cell>
          <cell r="BA33" t="str">
            <v>週休二日制</v>
          </cell>
          <cell r="BB33" t="str">
            <v>有（屋内「原則禁煙」）</v>
          </cell>
          <cell r="BC33" t="str">
            <v>屋内禁煙（屋外に喫煙所設置）</v>
          </cell>
        </row>
        <row r="34">
          <cell r="C34" t="str">
            <v>70-0130</v>
          </cell>
          <cell r="D34">
            <v>43739</v>
          </cell>
          <cell r="E34" t="str">
            <v>株式会社Ｒｅａｓｏｎ to live support</v>
          </cell>
          <cell r="F34" t="str">
            <v>かぶしきがいしゃＲｅａｓｏｎ to live support</v>
          </cell>
          <cell r="G34" t="str">
            <v>未記入</v>
          </cell>
          <cell r="H34" t="str">
            <v>戸島　愛</v>
          </cell>
          <cell r="J34" t="str">
            <v>042-851-8641</v>
          </cell>
          <cell r="K34" t="str">
            <v>042-709-3976</v>
          </cell>
          <cell r="M34" t="str">
            <v>未記入</v>
          </cell>
          <cell r="N34" t="str">
            <v>https://reason-to-live-support.tokyo/free/hs_kishin</v>
          </cell>
          <cell r="O34" t="str">
            <v xml:space="preserve">ブランクのある方、資格は取得したけれどまだ活動を行っていない方でも大歓迎です。
</v>
          </cell>
          <cell r="P34" t="str">
            <v>登録ヘルパー</v>
          </cell>
          <cell r="Q34" t="str">
            <v>確認中</v>
          </cell>
          <cell r="R34" t="str">
            <v>ご利用者様のお宅へ伺い、指示書に従い生活援助・身体介護をしていただきます。</v>
          </cell>
          <cell r="S34" t="str">
            <v>ヘルパーステーション喜心</v>
          </cell>
          <cell r="T34" t="str">
            <v>確認中</v>
          </cell>
          <cell r="U34" t="str">
            <v>非常勤パート</v>
          </cell>
          <cell r="V34" t="str">
            <v>東京都町田市成瀬台3-8-17　ラビットハウス2F</v>
          </cell>
          <cell r="W34" t="str">
            <v>訪問先による</v>
          </cell>
          <cell r="X34" t="str">
            <v>生活援助：1,300円　　身体介護：1,690円</v>
          </cell>
          <cell r="Y34" t="str">
            <v>無し</v>
          </cell>
          <cell r="Z34" t="str">
            <v>休日手当、代行手当、その他</v>
          </cell>
          <cell r="AA34" t="str">
            <v>交通費込み</v>
          </cell>
          <cell r="AB34" t="str">
            <v>無し</v>
          </cell>
          <cell r="AC34" t="str">
            <v>無し</v>
          </cell>
          <cell r="AD34" t="str">
            <v>無し</v>
          </cell>
          <cell r="AE34" t="str">
            <v>無し</v>
          </cell>
          <cell r="AF34" t="str">
            <v>時給</v>
          </cell>
          <cell r="AG34" t="str">
            <v>有期</v>
          </cell>
          <cell r="AH34" t="str">
            <v>12ヵ月契約</v>
          </cell>
          <cell r="AI34" t="str">
            <v>確認中</v>
          </cell>
          <cell r="AJ34" t="str">
            <v>不可</v>
          </cell>
          <cell r="AK34" t="str">
            <v>無</v>
          </cell>
          <cell r="AL34" t="str">
            <v>無</v>
          </cell>
          <cell r="AM34" t="str">
            <v>無</v>
          </cell>
          <cell r="AN34" t="str">
            <v>無</v>
          </cell>
          <cell r="AO34" t="str">
            <v>訪問先による</v>
          </cell>
          <cell r="AP34" t="str">
            <v>基本就業時間帯　7:00～22:00の間、週1日～OK</v>
          </cell>
          <cell r="AQ34" t="str">
            <v>週1日～OK</v>
          </cell>
          <cell r="AR34" t="str">
            <v>介護職員初任者研修修了者　以上</v>
          </cell>
          <cell r="AS34" t="str">
            <v>労災保険・労働条件による</v>
          </cell>
          <cell r="AT34">
            <v>3</v>
          </cell>
          <cell r="AU34" t="str">
            <v>訪問介護（ホームヘルプサービス）</v>
          </cell>
          <cell r="AZ34" t="str">
            <v>無し</v>
          </cell>
          <cell r="BA34" t="str">
            <v>訪問日以外</v>
          </cell>
          <cell r="BB34" t="str">
            <v>無</v>
          </cell>
          <cell r="BC34" t="str">
            <v>屋内禁煙（屋外に喫煙所設置）</v>
          </cell>
        </row>
        <row r="35">
          <cell r="C35" t="str">
            <v>70-0189</v>
          </cell>
          <cell r="D35">
            <v>43739</v>
          </cell>
          <cell r="E35" t="str">
            <v>株式会社ウイズネット　神奈川本部</v>
          </cell>
          <cell r="F35" t="str">
            <v>かぶしきがいしゃウイズネット　かながわほんぶ</v>
          </cell>
          <cell r="G35" t="str">
            <v>神奈川本部</v>
          </cell>
          <cell r="H35" t="str">
            <v>池田</v>
          </cell>
          <cell r="J35" t="str">
            <v>045-533-3371</v>
          </cell>
          <cell r="K35" t="str">
            <v>045-533-5062</v>
          </cell>
          <cell r="M35" t="str">
            <v>mayumi_ikeda@wis-net.co.jp</v>
          </cell>
          <cell r="N35" t="str">
            <v>https://www.wis-net.co.jp</v>
          </cell>
          <cell r="O35" t="str">
            <v>(含む）勤労手当　30,000円、職能手当45,000～75,400万円
「年齢・性別を超えてすべての働く人に夢がある」をコンセプトに一人一人のキャリアプランを尊重し成長を支援しています。
資格取得支援あり
初任者研修養成講座は実質0円（条件あり）・実務者研修養成講座は半額負担（条件あり）、介護福祉士取得を全力でサポートします。</v>
          </cell>
          <cell r="P35" t="str">
            <v>介護スタッフ</v>
          </cell>
          <cell r="Q35" t="str">
            <v>確認中</v>
          </cell>
          <cell r="R35" t="str">
            <v>入居者様定員51名の介護付有料老人ホームです。食事・入浴・排泄等の介助、居室清掃等、入居者様の生活を支えます。
入居者様に安心して過ごしていただくためには、心と心の通い合いが大切なお仕事です。人と接するのが好きな方に、向いています。</v>
          </cell>
          <cell r="S35" t="str">
            <v>みんなの家・町田相原</v>
          </cell>
          <cell r="T35" t="str">
            <v>確認中</v>
          </cell>
          <cell r="U35" t="str">
            <v>正社員</v>
          </cell>
          <cell r="V35" t="str">
            <v>東京都町田市相原町900-1</v>
          </cell>
          <cell r="W35" t="str">
            <v>JR相原駅より徒歩10分</v>
          </cell>
          <cell r="X35" t="str">
            <v xml:space="preserve">180,000～210,400円
</v>
          </cell>
          <cell r="Y35" t="str">
            <v>夜勤手当　７，０００円／回
住宅手当　１０，０００／月（条件あり）
※介護福祉士は資格手当１０，０００円</v>
          </cell>
          <cell r="Z35" t="str">
            <v>夜勤手当6,500円/回、
住宅手当、介護福祉士手当10,000円</v>
          </cell>
          <cell r="AA35" t="str">
            <v>実費5万円まで
車通勤可</v>
          </cell>
          <cell r="AB35" t="str">
            <v>有り</v>
          </cell>
          <cell r="AC35" t="str">
            <v>確認中</v>
          </cell>
          <cell r="AD35" t="str">
            <v>有り</v>
          </cell>
          <cell r="AE35" t="str">
            <v>年2回</v>
          </cell>
          <cell r="AF35" t="str">
            <v>月給（手当等確認ください）</v>
          </cell>
          <cell r="AG35" t="str">
            <v>無期</v>
          </cell>
          <cell r="AH35" t="str">
            <v>無期</v>
          </cell>
          <cell r="AI35" t="str">
            <v>確認中</v>
          </cell>
          <cell r="AJ35" t="str">
            <v>可</v>
          </cell>
          <cell r="AK35" t="str">
            <v>有</v>
          </cell>
          <cell r="AL35" t="str">
            <v>6ヶ月</v>
          </cell>
          <cell r="AM35" t="str">
            <v>有</v>
          </cell>
          <cell r="AN35" t="str">
            <v>10時間</v>
          </cell>
          <cell r="AO35" t="str">
            <v>シフト制</v>
          </cell>
          <cell r="AP35" t="str">
            <v>①  7:00～16:00
②  11:00～20:00
③  17:00～10:00　①～③シフト制</v>
          </cell>
          <cell r="AQ35" t="str">
            <v>毎月9公休</v>
          </cell>
          <cell r="AR35" t="str">
            <v>介護職員初任者研修以上</v>
          </cell>
          <cell r="AS35" t="str">
            <v>雇用保険・健康保険・厚生年金・労災保険</v>
          </cell>
          <cell r="AT35">
            <v>1</v>
          </cell>
          <cell r="AU35" t="str">
            <v>介護付有料老人ホーム</v>
          </cell>
          <cell r="AZ35" t="str">
            <v>法定通り</v>
          </cell>
          <cell r="BA35" t="str">
            <v>毎月9公休</v>
          </cell>
          <cell r="BB35" t="str">
            <v>有（屋内「原則禁煙」）</v>
          </cell>
          <cell r="BC35" t="str">
            <v>屋内禁煙（屋外に喫煙所設置）</v>
          </cell>
        </row>
        <row r="36">
          <cell r="C36" t="str">
            <v>50-0102</v>
          </cell>
          <cell r="D36">
            <v>43739</v>
          </cell>
          <cell r="E36" t="str">
            <v>株式会社　AT</v>
          </cell>
          <cell r="F36" t="str">
            <v>かぶしきがいしゃ　AT</v>
          </cell>
          <cell r="G36" t="str">
            <v>本部</v>
          </cell>
          <cell r="H36" t="str">
            <v>鈴木　葵</v>
          </cell>
          <cell r="J36" t="str">
            <v>044-322-9162</v>
          </cell>
          <cell r="K36" t="str">
            <v>044-322-9164</v>
          </cell>
          <cell r="M36" t="str">
            <v>suzuki0205@atnet.life</v>
          </cell>
          <cell r="N36" t="str">
            <v>http://care-net.biz/14/at/index.php</v>
          </cell>
          <cell r="O36" t="str">
            <v>・時間外手当は時間外労働の有無にかかわらず、固定残業代として支給し、45時間を超える時間外労働分は法定どおり追加で支給します。・有期雇用契約（6か月）となります。6か月経過後は、正社員登用制度もあります。</v>
          </cell>
          <cell r="P36" t="str">
            <v>介護職</v>
          </cell>
          <cell r="Q36" t="str">
            <v>確認中</v>
          </cell>
          <cell r="R36" t="str">
            <v>・訪問介護員として、利用者のお宅を訪問し、居宅での調理・食事介助・排せつ・入浴の支援に従事。・サービス付き高齢者向け住宅（メディケアコート町田根岸）内での食事介助・排せつ・入浴の支援に従事。</v>
          </cell>
          <cell r="S36" t="str">
            <v>ヘルパーステーション町田根岸</v>
          </cell>
          <cell r="T36" t="str">
            <v>確認中</v>
          </cell>
          <cell r="U36" t="str">
            <v>常勤パート（フルタイム）</v>
          </cell>
          <cell r="V36" t="str">
            <v>東京都町田市根岸2-30-10</v>
          </cell>
          <cell r="W36" t="str">
            <v>JR町田駅よりバス　下根岸下車徒歩2分</v>
          </cell>
          <cell r="X36" t="str">
            <v>基本給170,000円～190,000円　</v>
          </cell>
          <cell r="Y36" t="str">
            <v>確認中</v>
          </cell>
          <cell r="Z36" t="str">
            <v>夜勤手当6,000円・早、遅番手当3,000円</v>
          </cell>
          <cell r="AA36" t="str">
            <v>全額（最高30,000円）</v>
          </cell>
          <cell r="AB36" t="str">
            <v>条件により</v>
          </cell>
          <cell r="AC36" t="str">
            <v>実績による</v>
          </cell>
          <cell r="AD36" t="str">
            <v>確認中</v>
          </cell>
          <cell r="AE36" t="str">
            <v>確認中</v>
          </cell>
          <cell r="AF36" t="str">
            <v>月給（手当等確認ください）</v>
          </cell>
          <cell r="AG36" t="str">
            <v>有期</v>
          </cell>
          <cell r="AH36" t="str">
            <v>6か月</v>
          </cell>
          <cell r="AI36" t="str">
            <v>確認中</v>
          </cell>
          <cell r="AJ36" t="str">
            <v>確認中</v>
          </cell>
          <cell r="AK36" t="str">
            <v>確認中</v>
          </cell>
          <cell r="AL36" t="str">
            <v>確認中</v>
          </cell>
          <cell r="AM36" t="str">
            <v>確認中</v>
          </cell>
          <cell r="AN36" t="str">
            <v>確認中</v>
          </cell>
          <cell r="AO36" t="str">
            <v>確認中</v>
          </cell>
          <cell r="AP36" t="str">
            <v>①7:00～16:00　②9:00～18:00　③11:00～20:00　④16:30～翌10:00(シフト制）</v>
          </cell>
          <cell r="AQ36" t="str">
            <v>週休2日制（年間休日108日以上）</v>
          </cell>
          <cell r="AR36" t="str">
            <v>ヘルパー２級・介護職員初任者研修・実務者研修・介護福祉士のいずれか</v>
          </cell>
          <cell r="AS36" t="str">
            <v>雇用保険・健康保険・厚生年金・労災保険</v>
          </cell>
          <cell r="AT36">
            <v>3</v>
          </cell>
          <cell r="AU36" t="str">
            <v>訪問介護（ホームヘルプサービス）</v>
          </cell>
          <cell r="AZ36" t="str">
            <v>確認中</v>
          </cell>
          <cell r="BA36" t="str">
            <v>確認中</v>
          </cell>
          <cell r="BB36" t="str">
            <v>確認中</v>
          </cell>
          <cell r="BC36" t="str">
            <v>確認中</v>
          </cell>
        </row>
        <row r="37">
          <cell r="C37" t="str">
            <v>50-0103</v>
          </cell>
          <cell r="D37">
            <v>43739</v>
          </cell>
          <cell r="E37" t="str">
            <v>株式会社　AT</v>
          </cell>
          <cell r="F37" t="str">
            <v>かぶしきがいしゃ　AT</v>
          </cell>
          <cell r="G37" t="str">
            <v>本部</v>
          </cell>
          <cell r="H37" t="str">
            <v>鈴木　葵</v>
          </cell>
          <cell r="J37" t="str">
            <v>044-322-9162</v>
          </cell>
          <cell r="K37" t="str">
            <v>044-322-9164</v>
          </cell>
          <cell r="M37" t="str">
            <v>suzuki0205@atnet.life</v>
          </cell>
          <cell r="N37" t="str">
            <v>http://care-net.biz/14/at/index.php</v>
          </cell>
          <cell r="O37" t="str">
            <v>４シフト制です。保険加入は法定通りです。登録ヘルパーもございます。（1,600円：身体生活介助）（1,000円：保険外・予防介護）詳しくはご相談ください。</v>
          </cell>
          <cell r="P37" t="str">
            <v>介護職</v>
          </cell>
          <cell r="Q37" t="str">
            <v>確認中</v>
          </cell>
          <cell r="R37" t="str">
            <v>訪問介護員として、利用者のお宅を訪問し、居宅での調理・食事介助・排せつ・入浴の支援に従事。サービス付き高齢者向け住宅（メディケアコート町田根岸）内での食事介助・排せつ・入浴の支援に従事。</v>
          </cell>
          <cell r="S37" t="str">
            <v>ヘルパーステーション町田根岸</v>
          </cell>
          <cell r="T37" t="str">
            <v>確認中</v>
          </cell>
          <cell r="U37" t="str">
            <v>非常勤パート</v>
          </cell>
          <cell r="V37" t="str">
            <v>東京都町田市根岸2-30-10</v>
          </cell>
          <cell r="W37" t="str">
            <v>ＪＲ横浜線町田駅バス2分（下根岸下車）</v>
          </cell>
          <cell r="X37" t="str">
            <v>時給1,000円</v>
          </cell>
          <cell r="Y37" t="str">
            <v>確認中</v>
          </cell>
          <cell r="Z37" t="str">
            <v>夜勤手当5,000円</v>
          </cell>
          <cell r="AA37" t="str">
            <v>定額（最高30,000円）　車通勤：応相談</v>
          </cell>
          <cell r="AB37" t="str">
            <v>確認中</v>
          </cell>
          <cell r="AC37" t="str">
            <v>確認中</v>
          </cell>
          <cell r="AD37" t="str">
            <v>確認中</v>
          </cell>
          <cell r="AE37" t="str">
            <v>確認中</v>
          </cell>
          <cell r="AF37" t="str">
            <v>時給</v>
          </cell>
          <cell r="AG37" t="str">
            <v>無期</v>
          </cell>
          <cell r="AH37" t="str">
            <v>無期</v>
          </cell>
          <cell r="AI37" t="str">
            <v>確認中</v>
          </cell>
          <cell r="AJ37" t="str">
            <v>確認中</v>
          </cell>
          <cell r="AK37" t="str">
            <v>確認中</v>
          </cell>
          <cell r="AL37" t="str">
            <v>確認中</v>
          </cell>
          <cell r="AM37" t="str">
            <v>確認中</v>
          </cell>
          <cell r="AN37" t="str">
            <v>確認中</v>
          </cell>
          <cell r="AO37" t="str">
            <v>確認中</v>
          </cell>
          <cell r="AP37" t="str">
            <v>①7:00～16:00　②9：00～18：00　③11：00～20:00　④16:30～10：00</v>
          </cell>
          <cell r="AQ37" t="str">
            <v>1日以上</v>
          </cell>
          <cell r="AR37" t="str">
            <v>学歴：不問　資格：ヘルパー2級、初任者研修修了者、実務者研修修了者、介護福祉士</v>
          </cell>
          <cell r="AS37" t="str">
            <v>雇用保険・健康保険・厚生年金・労災保険</v>
          </cell>
          <cell r="AT37">
            <v>5</v>
          </cell>
          <cell r="AU37" t="str">
            <v>訪問介護（ホームヘルプサービス）</v>
          </cell>
          <cell r="AZ37" t="str">
            <v>確認中</v>
          </cell>
          <cell r="BA37" t="str">
            <v>雇用契約日以外</v>
          </cell>
          <cell r="BB37" t="str">
            <v>確認中</v>
          </cell>
          <cell r="BC37" t="str">
            <v>確認中</v>
          </cell>
        </row>
        <row r="38">
          <cell r="C38" t="str">
            <v>50-0104</v>
          </cell>
          <cell r="D38">
            <v>43739</v>
          </cell>
          <cell r="E38" t="str">
            <v>株式会社　AT</v>
          </cell>
          <cell r="F38" t="str">
            <v>かぶしきがいしゃ　AT</v>
          </cell>
          <cell r="G38" t="str">
            <v>本部</v>
          </cell>
          <cell r="H38" t="str">
            <v>鈴木　葵</v>
          </cell>
          <cell r="J38" t="str">
            <v>044-322-9162</v>
          </cell>
          <cell r="K38" t="str">
            <v>044-322-9164</v>
          </cell>
          <cell r="M38" t="str">
            <v>suzuki0205@atnet.life</v>
          </cell>
          <cell r="N38" t="str">
            <v>http://care-net.biz/14/at/index.php</v>
          </cell>
          <cell r="O38" t="str">
            <v>保険加入は法定通りです。</v>
          </cell>
          <cell r="P38" t="str">
            <v>介護職</v>
          </cell>
          <cell r="Q38" t="str">
            <v>確認中</v>
          </cell>
          <cell r="R38" t="str">
            <v>夜勤専従者。サービス付き高齢者向け住宅内での食事介助・排せつ・入浴の支援に従事。</v>
          </cell>
          <cell r="S38" t="str">
            <v>メディケアコート町田根岸</v>
          </cell>
          <cell r="T38" t="str">
            <v>確認中</v>
          </cell>
          <cell r="U38" t="str">
            <v>非常勤パート</v>
          </cell>
          <cell r="V38" t="str">
            <v>東京都町田市根岸2-30-10</v>
          </cell>
          <cell r="W38" t="str">
            <v>ＪＲ横浜線町田駅バス2分（下根岸下車）</v>
          </cell>
          <cell r="X38" t="str">
            <v>時給1,000円</v>
          </cell>
          <cell r="Y38" t="str">
            <v>確認中</v>
          </cell>
          <cell r="Z38" t="str">
            <v>夜勤手当５，０００円　　１夜勤あたり２０，５００円程度</v>
          </cell>
          <cell r="AA38" t="str">
            <v>全額　車通勤：応相談</v>
          </cell>
          <cell r="AB38" t="str">
            <v>確認中</v>
          </cell>
          <cell r="AC38" t="str">
            <v>確認中</v>
          </cell>
          <cell r="AD38" t="str">
            <v>確認中</v>
          </cell>
          <cell r="AE38" t="str">
            <v>確認中</v>
          </cell>
          <cell r="AF38" t="str">
            <v>時給</v>
          </cell>
          <cell r="AG38" t="str">
            <v>無期</v>
          </cell>
          <cell r="AH38" t="str">
            <v>無期</v>
          </cell>
          <cell r="AI38" t="str">
            <v>確認中</v>
          </cell>
          <cell r="AJ38" t="str">
            <v>確認中</v>
          </cell>
          <cell r="AK38" t="str">
            <v>確認中</v>
          </cell>
          <cell r="AL38" t="str">
            <v>確認中</v>
          </cell>
          <cell r="AM38" t="str">
            <v>確認中</v>
          </cell>
          <cell r="AN38" t="str">
            <v>確認中</v>
          </cell>
          <cell r="AO38" t="str">
            <v>確認中</v>
          </cell>
          <cell r="AP38" t="str">
            <v>16：30　～　翌１０：００　（シフト制）</v>
          </cell>
          <cell r="AQ38" t="str">
            <v>確認中</v>
          </cell>
          <cell r="AR38" t="str">
            <v>学歴：不問　資格：ヘルパー2級、初任者研修修了者、実務者研修修了者、介護福祉士</v>
          </cell>
          <cell r="AS38" t="str">
            <v>雇用保険・健康保険・厚生年金・労災保険</v>
          </cell>
          <cell r="AT38">
            <v>2</v>
          </cell>
          <cell r="AU38" t="str">
            <v>サービス付き高齢者住宅（サ高住）</v>
          </cell>
          <cell r="AZ38" t="str">
            <v>確認中</v>
          </cell>
          <cell r="BA38" t="str">
            <v>雇用契約日以外</v>
          </cell>
          <cell r="BB38" t="str">
            <v>確認中</v>
          </cell>
          <cell r="BC38" t="str">
            <v>確認中</v>
          </cell>
        </row>
        <row r="39">
          <cell r="C39" t="str">
            <v>50-0106</v>
          </cell>
          <cell r="D39">
            <v>43739</v>
          </cell>
          <cell r="E39" t="str">
            <v>株式会社　カントリー</v>
          </cell>
          <cell r="F39" t="str">
            <v>かぶしきがいしゃ　カントリー</v>
          </cell>
          <cell r="G39" t="str">
            <v>未記入</v>
          </cell>
          <cell r="H39" t="str">
            <v>千葉　陽平</v>
          </cell>
          <cell r="J39" t="str">
            <v>042-703-4650</v>
          </cell>
          <cell r="K39" t="str">
            <v>042-703-4675</v>
          </cell>
          <cell r="N39" t="str">
            <v>http://day-hinata.com/</v>
          </cell>
          <cell r="O39" t="str">
            <v>無資格:985円　初任者研修：1,020円　介護福祉士：1100円　</v>
          </cell>
          <cell r="P39" t="str">
            <v>①介護職員　②調理員</v>
          </cell>
          <cell r="Q39" t="str">
            <v>確認中</v>
          </cell>
          <cell r="R39" t="str">
            <v>レクリエーション、調理、入浴介助、送迎、掃除が出来る事を相談しながら業務に就いて頂けます。</v>
          </cell>
          <cell r="S39" t="str">
            <v>デイサービスひなた</v>
          </cell>
          <cell r="T39" t="str">
            <v>確認中</v>
          </cell>
          <cell r="U39" t="str">
            <v>常勤パート（フルタイム）</v>
          </cell>
          <cell r="V39" t="str">
            <v>東京都町田市相原町5-1</v>
          </cell>
          <cell r="W39" t="str">
            <v>京王・横浜線　橋本駅よりバス　寿橋下車5分</v>
          </cell>
          <cell r="X39" t="str">
            <v>時給985～1,100円</v>
          </cell>
          <cell r="Y39" t="str">
            <v>確認中</v>
          </cell>
          <cell r="Z39" t="str">
            <v>確認中</v>
          </cell>
          <cell r="AA39" t="str">
            <v>全額</v>
          </cell>
          <cell r="AB39" t="str">
            <v>有り</v>
          </cell>
          <cell r="AC39" t="str">
            <v>20～50円</v>
          </cell>
          <cell r="AD39" t="str">
            <v>確認中</v>
          </cell>
          <cell r="AE39" t="str">
            <v>確認中</v>
          </cell>
          <cell r="AF39" t="str">
            <v>確認中</v>
          </cell>
          <cell r="AG39" t="str">
            <v>無期</v>
          </cell>
          <cell r="AH39" t="str">
            <v>無期</v>
          </cell>
          <cell r="AI39" t="str">
            <v>確認中</v>
          </cell>
          <cell r="AJ39" t="str">
            <v>確認中</v>
          </cell>
          <cell r="AK39" t="str">
            <v>確認中</v>
          </cell>
          <cell r="AL39" t="str">
            <v>確認中</v>
          </cell>
          <cell r="AM39" t="str">
            <v>確認中</v>
          </cell>
          <cell r="AN39" t="str">
            <v>確認中</v>
          </cell>
          <cell r="AO39" t="str">
            <v>確認中</v>
          </cell>
          <cell r="AP39" t="str">
            <v>①8：15～17：15　②8：00～13:30　③9:00～16：30</v>
          </cell>
          <cell r="AQ39" t="str">
            <v>週休2日制</v>
          </cell>
          <cell r="AR39" t="str">
            <v>学歴：不問　運転免許あれば尚可</v>
          </cell>
          <cell r="AS39" t="str">
            <v>雇用保険・健康保険・厚生年金・労災保険</v>
          </cell>
          <cell r="AT39">
            <v>3</v>
          </cell>
          <cell r="AU39" t="str">
            <v>地域密着型通所介護</v>
          </cell>
          <cell r="AZ39" t="str">
            <v>確認中</v>
          </cell>
          <cell r="BA39" t="str">
            <v>確認中</v>
          </cell>
          <cell r="BB39" t="str">
            <v>確認中</v>
          </cell>
          <cell r="BC39" t="str">
            <v>確認中</v>
          </cell>
        </row>
        <row r="40">
          <cell r="C40" t="str">
            <v>50-0108</v>
          </cell>
          <cell r="D40">
            <v>43739</v>
          </cell>
          <cell r="E40" t="str">
            <v>日本ソシアルケア株式会社</v>
          </cell>
          <cell r="F40" t="str">
            <v>にほんソシアルケア　かぶしきがいしゃ</v>
          </cell>
          <cell r="G40" t="str">
            <v>代表取締役</v>
          </cell>
          <cell r="H40" t="str">
            <v>大村　統卓</v>
          </cell>
          <cell r="J40" t="str">
            <v>042-850-8806</v>
          </cell>
          <cell r="K40" t="str">
            <v>042-850-8715</v>
          </cell>
          <cell r="M40" t="str">
            <v>'machidakiso@danrannoie.com'</v>
          </cell>
          <cell r="N40" t="str">
            <v>https://danranmachikiso.com/</v>
          </cell>
          <cell r="O40" t="str">
            <v>働き方改革実施中！趣味を生かす、希望日に休める。所定労働時間を減、短時間可
20代～70代まで、幅広く活躍中。また、週1回～週6回の方、４ｈ～１０ｈまで空いている時間を有効に使ってください。</v>
          </cell>
          <cell r="P40" t="str">
            <v>生活相談員　介護職員</v>
          </cell>
          <cell r="Q40" t="str">
            <v>確認中</v>
          </cell>
          <cell r="R40" t="str">
            <v>デイサービス業務　送迎・入浴介助・食事提供・記録業務・相談業務　等</v>
          </cell>
          <cell r="S40" t="str">
            <v>だんらんの家　町田木曽</v>
          </cell>
          <cell r="T40" t="str">
            <v>確認中</v>
          </cell>
          <cell r="U40" t="str">
            <v>常勤パート（フルタイム）</v>
          </cell>
          <cell r="V40" t="str">
            <v>東京都町田市木曽東1-37-5</v>
          </cell>
          <cell r="W40" t="str">
            <v>横浜線古淵駅から10分</v>
          </cell>
          <cell r="X40" t="str">
            <v>時給990～1,200円</v>
          </cell>
          <cell r="Y40" t="str">
            <v>確認中</v>
          </cell>
          <cell r="Z40" t="str">
            <v>早朝手当　9時まで 250円</v>
          </cell>
          <cell r="AA40" t="str">
            <v>定額　400円　車通勤あり</v>
          </cell>
          <cell r="AB40" t="str">
            <v>有り</v>
          </cell>
          <cell r="AC40" t="str">
            <v>確認中</v>
          </cell>
          <cell r="AD40" t="str">
            <v>有り</v>
          </cell>
          <cell r="AE40" t="str">
            <v>処遇改善加算等を支給</v>
          </cell>
          <cell r="AF40" t="str">
            <v>時給</v>
          </cell>
          <cell r="AG40" t="str">
            <v>確認中</v>
          </cell>
          <cell r="AH40" t="str">
            <v>確認中</v>
          </cell>
          <cell r="AI40" t="str">
            <v>確認中</v>
          </cell>
          <cell r="AJ40" t="str">
            <v>確認中</v>
          </cell>
          <cell r="AK40" t="str">
            <v>有</v>
          </cell>
          <cell r="AL40" t="str">
            <v>6ヶ月</v>
          </cell>
          <cell r="AM40" t="str">
            <v>有</v>
          </cell>
          <cell r="AN40">
            <v>10</v>
          </cell>
          <cell r="AO40" t="str">
            <v>シフト制</v>
          </cell>
          <cell r="AP40" t="str">
            <v>8：00～20：30　２ｈからＯＫ</v>
          </cell>
          <cell r="AQ40" t="str">
            <v>確認中</v>
          </cell>
          <cell r="AR40" t="str">
            <v>相談員：社会福祉主事任用（大卒時に得られる場合有）介護福祉士</v>
          </cell>
          <cell r="AS40" t="str">
            <v>雇用保険・健康保険・厚生年金・労災保険</v>
          </cell>
          <cell r="AT40">
            <v>4</v>
          </cell>
          <cell r="AU40" t="str">
            <v>地域密着型通所介護</v>
          </cell>
          <cell r="AZ40" t="str">
            <v>60分</v>
          </cell>
          <cell r="BA40" t="str">
            <v>確認中</v>
          </cell>
          <cell r="BB40" t="str">
            <v>確認中</v>
          </cell>
          <cell r="BC40" t="str">
            <v>確認中</v>
          </cell>
        </row>
        <row r="41">
          <cell r="C41" t="str">
            <v>50-0109</v>
          </cell>
          <cell r="D41">
            <v>43739</v>
          </cell>
          <cell r="E41" t="str">
            <v>医療法人　はなまる会</v>
          </cell>
          <cell r="F41" t="str">
            <v>いりょうほうじん　はなまるかい</v>
          </cell>
          <cell r="G41" t="str">
            <v>未記入</v>
          </cell>
          <cell r="H41" t="str">
            <v>佐藤　知良</v>
          </cell>
          <cell r="J41" t="str">
            <v>042-799-5870</v>
          </cell>
          <cell r="K41" t="str">
            <v>042-799-5871</v>
          </cell>
          <cell r="M41" t="str">
            <v>hanacl_@ty-hanamaru.or.jp</v>
          </cell>
          <cell r="N41" t="str">
            <v>http://www.ty-hanamaru.or.jp/hidamari/</v>
          </cell>
          <cell r="O41" t="str">
            <v>確認中</v>
          </cell>
          <cell r="P41" t="str">
            <v>介護スタッフ</v>
          </cell>
          <cell r="Q41" t="str">
            <v>確認中</v>
          </cell>
          <cell r="R41" t="str">
            <v>ご入居されている高齢者様の日常をサポートしていただく介護スタッフのお仕事です。食事、歩行、排泄、入浴といった援助を中心に認知症やお1人おひとりの対応をユニットで関わっていただきます。ご入居者様の生活を楽しく笑顔で支えながら外出やレクレーション、イベントなどに参加。</v>
          </cell>
          <cell r="S41" t="str">
            <v>ひだまりガーデン南町田</v>
          </cell>
          <cell r="T41" t="str">
            <v>確認中</v>
          </cell>
          <cell r="U41" t="str">
            <v>正社員</v>
          </cell>
          <cell r="V41" t="str">
            <v>東京都町田市鶴間4-14-1</v>
          </cell>
          <cell r="W41" t="str">
            <v>東急田園都市線　南町田　徒歩11分</v>
          </cell>
          <cell r="X41" t="str">
            <v>基本給159,700～240,000円　※別途手当有
（最低賃金改定の為 確認中）</v>
          </cell>
          <cell r="Y41" t="str">
            <v>確認中</v>
          </cell>
          <cell r="Z41" t="str">
            <v>資格手当5,000～20,000円 精勤手当10,.000円</v>
          </cell>
          <cell r="AA41" t="str">
            <v>全額（最高30,000円）車通勤可</v>
          </cell>
          <cell r="AB41" t="str">
            <v>有り</v>
          </cell>
          <cell r="AC41" t="str">
            <v>1,000～10,000円/月</v>
          </cell>
          <cell r="AD41" t="str">
            <v>有り</v>
          </cell>
          <cell r="AE41" t="str">
            <v>2.7ヶ月分</v>
          </cell>
          <cell r="AF41" t="str">
            <v>月給（手当等確認ください）</v>
          </cell>
          <cell r="AG41" t="str">
            <v>その他</v>
          </cell>
          <cell r="AH41" t="str">
            <v>確認中</v>
          </cell>
          <cell r="AI41" t="str">
            <v>確認中</v>
          </cell>
          <cell r="AJ41" t="str">
            <v>確認中</v>
          </cell>
          <cell r="AK41" t="str">
            <v>確認中</v>
          </cell>
          <cell r="AL41" t="str">
            <v>確認中</v>
          </cell>
          <cell r="AM41" t="str">
            <v>確認中</v>
          </cell>
          <cell r="AN41" t="str">
            <v>確認中</v>
          </cell>
          <cell r="AO41" t="str">
            <v>確認中</v>
          </cell>
          <cell r="AP41" t="str">
            <v>①  9:00～16:00　②  11:00～20:00　③  16:00～翌9:30　シフト制</v>
          </cell>
          <cell r="AQ41" t="str">
            <v>休日9～10日/月　 年間休日数113日　週休二日制無</v>
          </cell>
          <cell r="AR41" t="str">
            <v>学歴：不問　資格：ヘルパー2級以上、介護初任者研修修了者以上、または同資格取得希望者</v>
          </cell>
          <cell r="AS41" t="str">
            <v>雇用保険・健康保険・厚生年金・労災保険</v>
          </cell>
          <cell r="AT41">
            <v>3</v>
          </cell>
          <cell r="AU41" t="str">
            <v>サービス付き高齢者住宅（サ高住）</v>
          </cell>
          <cell r="AZ41" t="str">
            <v>確認中</v>
          </cell>
          <cell r="BA41" t="str">
            <v>確認中</v>
          </cell>
          <cell r="BB41" t="str">
            <v>確認中</v>
          </cell>
          <cell r="BC41" t="str">
            <v>確認中</v>
          </cell>
        </row>
        <row r="42">
          <cell r="C42" t="str">
            <v>50-0111</v>
          </cell>
          <cell r="D42">
            <v>43739</v>
          </cell>
          <cell r="E42" t="str">
            <v>社会福祉法人　福音会</v>
          </cell>
          <cell r="F42" t="str">
            <v>しゃかいふくしほうじん　ふくいんかい</v>
          </cell>
          <cell r="G42" t="str">
            <v>人財コ－ディネーター</v>
          </cell>
          <cell r="H42" t="str">
            <v>小林　和子</v>
          </cell>
          <cell r="J42" t="str">
            <v>042-736-7411</v>
          </cell>
          <cell r="K42" t="str">
            <v>042-734-0742</v>
          </cell>
          <cell r="M42" t="str">
            <v>k.kobayashi@fukuinkai.or.jp</v>
          </cell>
          <cell r="N42" t="str">
            <v>http://www.fukuinkai.or.jp/machida/01.html</v>
          </cell>
          <cell r="O42" t="str">
            <v>★その他の手当として　・資格手当：～10,000円　・夜勤手当：～50,000円（１回10,000円）★賞与：3.5ケ月＋一律100,000円</v>
          </cell>
          <cell r="P42" t="str">
            <v>介護職員</v>
          </cell>
          <cell r="Q42" t="str">
            <v>確認中</v>
          </cell>
          <cell r="R42" t="str">
            <v>施設（利用者130名）利用者の自立支援を視野に置いた身体介助や生活支援を担っていただきます。根拠のある介護を目指しています。</v>
          </cell>
          <cell r="S42" t="str">
            <v>特別養護老人ホーム福音の家</v>
          </cell>
          <cell r="T42" t="str">
            <v>確認中</v>
          </cell>
          <cell r="U42" t="str">
            <v>正社員</v>
          </cell>
          <cell r="V42" t="str">
            <v>東京都町田市野津田町1932番地</v>
          </cell>
          <cell r="W42" t="str">
            <v>小田急線町田駅バス8分（並木下車）</v>
          </cell>
          <cell r="X42" t="str">
            <v>基本給180,000～250,000円</v>
          </cell>
          <cell r="Y42" t="str">
            <v>確認中</v>
          </cell>
          <cell r="Z42" t="str">
            <v>特殊業務3,000円介護職12,000円</v>
          </cell>
          <cell r="AA42" t="str">
            <v>全額　車通勤可(職員駐車場 有料あり）</v>
          </cell>
          <cell r="AB42" t="str">
            <v>有り</v>
          </cell>
          <cell r="AC42" t="str">
            <v>0.00％～5.00％</v>
          </cell>
          <cell r="AD42" t="str">
            <v>有り</v>
          </cell>
          <cell r="AE42" t="str">
            <v>3.5ヶ月分</v>
          </cell>
          <cell r="AF42" t="str">
            <v>月給（手当等確認ください）</v>
          </cell>
          <cell r="AG42" t="str">
            <v>無期</v>
          </cell>
          <cell r="AH42" t="str">
            <v>無期</v>
          </cell>
          <cell r="AI42" t="str">
            <v>確認中</v>
          </cell>
          <cell r="AJ42" t="str">
            <v>確認中</v>
          </cell>
          <cell r="AK42" t="str">
            <v>確認中</v>
          </cell>
          <cell r="AL42" t="str">
            <v>確認中</v>
          </cell>
          <cell r="AM42" t="str">
            <v>確認中</v>
          </cell>
          <cell r="AN42" t="str">
            <v>確認中</v>
          </cell>
          <cell r="AO42" t="str">
            <v>シフト制</v>
          </cell>
          <cell r="AP42" t="str">
            <v>①7：00～16：00　②11：00～20：00　③17：30～翌10：30</v>
          </cell>
          <cell r="AQ42" t="str">
            <v>確認中</v>
          </cell>
          <cell r="AR42" t="str">
            <v>学歴：不問　資格：介護福祉士・ヘルパー１級・実務者研修修了・ヘルパー２級・介護職員初任者研修修了のいずれか</v>
          </cell>
          <cell r="AS42" t="str">
            <v>雇用保険・健康保険・厚生年金・労災保険</v>
          </cell>
          <cell r="AT42">
            <v>3</v>
          </cell>
          <cell r="AU42" t="str">
            <v>特別養護老人ホーム（特養）</v>
          </cell>
          <cell r="AZ42" t="str">
            <v>確認中</v>
          </cell>
          <cell r="BA42" t="str">
            <v>年間休日数：114日以上　週休2日制有</v>
          </cell>
          <cell r="BB42" t="str">
            <v>確認中</v>
          </cell>
          <cell r="BC42" t="str">
            <v>確認中</v>
          </cell>
        </row>
        <row r="43">
          <cell r="C43" t="str">
            <v>50-0112</v>
          </cell>
          <cell r="D43">
            <v>43739</v>
          </cell>
          <cell r="E43" t="str">
            <v>社会福祉法人　福音会</v>
          </cell>
          <cell r="F43" t="str">
            <v>しゃかいふくしほうじん　ふくいんかい</v>
          </cell>
          <cell r="G43" t="str">
            <v>所長</v>
          </cell>
          <cell r="H43" t="str">
            <v>新甫　孝子</v>
          </cell>
          <cell r="J43" t="str">
            <v>042-737-70１6</v>
          </cell>
          <cell r="K43" t="str">
            <v>042-737-7005</v>
          </cell>
          <cell r="M43" t="str">
            <v>k.kobayashi@fukuinkai.or.jp</v>
          </cell>
          <cell r="N43" t="str">
            <v>https://www.fukuinkai.or.jp/machida/06.html</v>
          </cell>
          <cell r="O43" t="str">
            <v>★賞与：3.5ケ月＋一律100,000円★更新研修等全額支給</v>
          </cell>
          <cell r="P43" t="str">
            <v>介護支援専門員</v>
          </cell>
          <cell r="Q43" t="str">
            <v>確認中</v>
          </cell>
          <cell r="R43" t="str">
            <v>介護保険に準ずるケアマネジメント業務等認定調査（介護保険法第７条第5項に定める）ブランクのある方大歓迎です。地域のステークホルダーと連携しながら、より多くの経験が積めます。支援者として一緒に成長していきましょう！</v>
          </cell>
          <cell r="S43" t="str">
            <v>グッドサポートふくいん鶴川</v>
          </cell>
          <cell r="T43" t="str">
            <v>確認中</v>
          </cell>
          <cell r="U43" t="str">
            <v>正社員</v>
          </cell>
          <cell r="V43" t="str">
            <v>東京都町田市鶴川2-14-23</v>
          </cell>
          <cell r="W43" t="str">
            <v>小田急線鶴川駅バス8分（市民センター前下車）</v>
          </cell>
          <cell r="X43" t="str">
            <v>基本給210,000～</v>
          </cell>
          <cell r="Y43" t="str">
            <v>確認中</v>
          </cell>
          <cell r="Z43" t="str">
            <v>①資格10,000円②拘束（１回1,000円）月６回</v>
          </cell>
          <cell r="AA43" t="str">
            <v>全額</v>
          </cell>
          <cell r="AB43" t="str">
            <v>有り</v>
          </cell>
          <cell r="AC43" t="str">
            <v>0.00％～5.00％</v>
          </cell>
          <cell r="AD43" t="str">
            <v>有り</v>
          </cell>
          <cell r="AE43" t="str">
            <v>3.5ヶ月分</v>
          </cell>
          <cell r="AF43" t="str">
            <v>月給（手当等確認ください）</v>
          </cell>
          <cell r="AG43" t="str">
            <v>有期</v>
          </cell>
          <cell r="AH43" t="str">
            <v>確認中</v>
          </cell>
          <cell r="AI43" t="str">
            <v>確認中</v>
          </cell>
          <cell r="AJ43" t="str">
            <v>確認中</v>
          </cell>
          <cell r="AK43" t="str">
            <v>確認中</v>
          </cell>
          <cell r="AL43" t="str">
            <v>確認中</v>
          </cell>
          <cell r="AM43" t="str">
            <v>確認中</v>
          </cell>
          <cell r="AN43" t="str">
            <v>確認中</v>
          </cell>
          <cell r="AO43" t="str">
            <v>シフト制</v>
          </cell>
          <cell r="AP43" t="str">
            <v>8:30～17:30</v>
          </cell>
          <cell r="AQ43" t="str">
            <v>平均労働日数：20.9日</v>
          </cell>
          <cell r="AR43" t="str">
            <v>学歴：不問　資格：介護支援専門員・普通自動車運転免許（AT限定可）</v>
          </cell>
          <cell r="AS43" t="str">
            <v>雇用保険・健康保険・厚生年金・労災保険</v>
          </cell>
          <cell r="AT43">
            <v>1</v>
          </cell>
          <cell r="AU43" t="str">
            <v>訪問介護（ホームヘルプサービス）</v>
          </cell>
          <cell r="AZ43" t="str">
            <v>法定通り</v>
          </cell>
          <cell r="BA43" t="str">
            <v>確認中</v>
          </cell>
          <cell r="BB43" t="str">
            <v>確認中</v>
          </cell>
          <cell r="BC43" t="str">
            <v>確認中</v>
          </cell>
        </row>
        <row r="44">
          <cell r="C44" t="str">
            <v>50-0114</v>
          </cell>
          <cell r="D44">
            <v>43739</v>
          </cell>
          <cell r="E44" t="str">
            <v>医療法人　はなまる会</v>
          </cell>
          <cell r="F44" t="str">
            <v>いりょうほうじん　はなまるかい</v>
          </cell>
          <cell r="G44" t="str">
            <v>支配人</v>
          </cell>
          <cell r="H44" t="str">
            <v>佐藤　知良</v>
          </cell>
          <cell r="J44" t="str">
            <v>042-799-5870</v>
          </cell>
          <cell r="K44" t="str">
            <v>042-799-5871</v>
          </cell>
          <cell r="M44" t="str">
            <v>hanacl_@ty-hanamaru.or.jp</v>
          </cell>
          <cell r="N44" t="str">
            <v>http://www.ty-hanamaru.or.jp/hidamari/</v>
          </cell>
          <cell r="O44" t="str">
            <v>確認中</v>
          </cell>
          <cell r="P44" t="str">
            <v>介護スタッフ</v>
          </cell>
          <cell r="Q44" t="str">
            <v>確認中</v>
          </cell>
          <cell r="R44" t="str">
            <v>ご入居されている高齢者様の日常をサポートしていただく介護スタッフのお仕事です。食事、歩行、排泄、入浴といった援助を中心に認知症やお1人おひとりの対応をユニットで関わっていただきます。ご入居者様の生活を楽しく笑顔で支えながら外出やレクレーション、イベントなどに参加。</v>
          </cell>
          <cell r="S44" t="str">
            <v>ひだまりガーデン南町田</v>
          </cell>
          <cell r="T44" t="str">
            <v>確認中</v>
          </cell>
          <cell r="U44" t="str">
            <v>非常勤パート</v>
          </cell>
          <cell r="V44" t="str">
            <v>東京都町田市鶴間4-14-1</v>
          </cell>
          <cell r="W44" t="str">
            <v>東急田園都市線　南町田　徒歩11分</v>
          </cell>
          <cell r="X44" t="str">
            <v>1,050～1,300円</v>
          </cell>
          <cell r="Y44" t="str">
            <v>確認中</v>
          </cell>
          <cell r="Z44" t="str">
            <v>確認中</v>
          </cell>
          <cell r="AA44" t="str">
            <v>全額（最高30,000円）車通勤可</v>
          </cell>
          <cell r="AB44" t="str">
            <v>有り</v>
          </cell>
          <cell r="AC44" t="str">
            <v>0～50円/時間</v>
          </cell>
          <cell r="AD44" t="str">
            <v>無し</v>
          </cell>
          <cell r="AE44" t="str">
            <v>確認中</v>
          </cell>
          <cell r="AF44" t="str">
            <v>時給</v>
          </cell>
          <cell r="AG44" t="str">
            <v>確認中</v>
          </cell>
          <cell r="AH44" t="str">
            <v>確認中</v>
          </cell>
          <cell r="AI44" t="str">
            <v>確認中</v>
          </cell>
          <cell r="AJ44" t="str">
            <v>確認中</v>
          </cell>
          <cell r="AK44" t="str">
            <v>確認中</v>
          </cell>
          <cell r="AL44" t="str">
            <v>確認中</v>
          </cell>
          <cell r="AM44" t="str">
            <v>確認中</v>
          </cell>
          <cell r="AN44" t="str">
            <v>確認中</v>
          </cell>
          <cell r="AO44" t="str">
            <v>確認中</v>
          </cell>
          <cell r="AP44" t="str">
            <v>①  7:00～16:00　②  9:00～18:00　③  11:00～20:00　シフト制</v>
          </cell>
          <cell r="AQ44" t="str">
            <v>２日以上</v>
          </cell>
          <cell r="AR44" t="str">
            <v>学歴：不問　資格：ヘルパー2級以上、介護初任者研修修了者以上、または同資格取得希望者</v>
          </cell>
          <cell r="AS44" t="str">
            <v>労働条件による</v>
          </cell>
          <cell r="AT44">
            <v>2</v>
          </cell>
          <cell r="AU44" t="str">
            <v>サービス付き高齢者住宅（サ高住）</v>
          </cell>
          <cell r="AZ44" t="str">
            <v>確認中</v>
          </cell>
          <cell r="BA44" t="str">
            <v>確認中</v>
          </cell>
          <cell r="BB44" t="str">
            <v>確認中</v>
          </cell>
          <cell r="BC44" t="str">
            <v>確認中</v>
          </cell>
        </row>
        <row r="45">
          <cell r="C45" t="str">
            <v>50-0115</v>
          </cell>
          <cell r="D45">
            <v>43739</v>
          </cell>
          <cell r="E45" t="str">
            <v>社会福祉法人　福音会</v>
          </cell>
          <cell r="F45" t="str">
            <v>しゃかいふくしほうじん　ふくいんかい</v>
          </cell>
          <cell r="G45" t="str">
            <v>人財コ－ディネーター</v>
          </cell>
          <cell r="H45" t="str">
            <v>小林　和子</v>
          </cell>
          <cell r="J45" t="str">
            <v>042-736-7411</v>
          </cell>
          <cell r="K45" t="str">
            <v>042-734-0742</v>
          </cell>
          <cell r="M45" t="str">
            <v>k.kobayashi@fukuinkai.or.jp</v>
          </cell>
          <cell r="N45" t="str">
            <v>http://www.fukuinkai.or.jp/machida/01.html</v>
          </cell>
          <cell r="O45" t="str">
            <v>確認中</v>
          </cell>
          <cell r="P45" t="str">
            <v>介護職員</v>
          </cell>
          <cell r="Q45" t="str">
            <v>確認中</v>
          </cell>
          <cell r="R45" t="str">
            <v>施設（利用者130名）利用者の自立支援を視野に置いた身体介助や生活支援を担っていただきます。根拠のある介護を目指しています。</v>
          </cell>
          <cell r="S45" t="str">
            <v>特別養護老人ホーム福音の家</v>
          </cell>
          <cell r="T45" t="str">
            <v>確認中</v>
          </cell>
          <cell r="U45" t="str">
            <v>非常勤パート</v>
          </cell>
          <cell r="V45" t="str">
            <v>東京都町田市野津田町1932番地</v>
          </cell>
          <cell r="W45" t="str">
            <v>小田急線町田駅バス8分（並木下車）</v>
          </cell>
          <cell r="X45" t="str">
            <v>時給985～1,050円</v>
          </cell>
          <cell r="Y45" t="str">
            <v>確認中</v>
          </cell>
          <cell r="Z45" t="str">
            <v>確認中</v>
          </cell>
          <cell r="AA45" t="str">
            <v>全額　車通勤可(職員駐車場 有料あり）</v>
          </cell>
          <cell r="AB45" t="str">
            <v>有り</v>
          </cell>
          <cell r="AC45" t="str">
            <v>20円</v>
          </cell>
          <cell r="AD45" t="str">
            <v>確認中</v>
          </cell>
          <cell r="AE45" t="str">
            <v>確認中</v>
          </cell>
          <cell r="AF45" t="str">
            <v>時給</v>
          </cell>
          <cell r="AG45" t="str">
            <v>無期</v>
          </cell>
          <cell r="AH45" t="str">
            <v>無期</v>
          </cell>
          <cell r="AI45" t="str">
            <v>確認中</v>
          </cell>
          <cell r="AJ45" t="str">
            <v>確認中</v>
          </cell>
          <cell r="AK45" t="str">
            <v>確認中</v>
          </cell>
          <cell r="AL45" t="str">
            <v>確認中</v>
          </cell>
          <cell r="AM45" t="str">
            <v>確認中</v>
          </cell>
          <cell r="AN45" t="str">
            <v>確認中</v>
          </cell>
          <cell r="AO45" t="str">
            <v>確認中</v>
          </cell>
          <cell r="AP45" t="str">
            <v>①7：00～16：00　②7：30～16：30　③11：00～20：00</v>
          </cell>
          <cell r="AQ45" t="str">
            <v>確認中</v>
          </cell>
          <cell r="AR45" t="str">
            <v>・介護福祉士・ヘルパー1級・実務者研修修了・介護職員初任者研修修了・ヘルパー２級のいずれか</v>
          </cell>
          <cell r="AS45" t="str">
            <v>労働条件による</v>
          </cell>
          <cell r="AT45">
            <v>3</v>
          </cell>
          <cell r="AU45" t="str">
            <v>特別養護老人ホーム（特養）</v>
          </cell>
          <cell r="AZ45" t="str">
            <v>確認中</v>
          </cell>
          <cell r="BA45" t="str">
            <v>確認中</v>
          </cell>
          <cell r="BB45" t="str">
            <v>確認中</v>
          </cell>
          <cell r="BC45" t="str">
            <v>確認中</v>
          </cell>
        </row>
        <row r="46">
          <cell r="C46" t="str">
            <v>50-0116</v>
          </cell>
          <cell r="D46">
            <v>43739</v>
          </cell>
          <cell r="E46" t="str">
            <v>社会福祉法人　福音会</v>
          </cell>
          <cell r="F46" t="str">
            <v>しゃかいふくしほうじん　ふくいんかい</v>
          </cell>
          <cell r="G46" t="str">
            <v>人財コ－ディネーター</v>
          </cell>
          <cell r="H46" t="str">
            <v>小林和子</v>
          </cell>
          <cell r="J46" t="str">
            <v>042-736-7411</v>
          </cell>
          <cell r="K46" t="str">
            <v>042-734-0742</v>
          </cell>
          <cell r="M46" t="str">
            <v>k.kobayashi@fukuinkai.or.jp</v>
          </cell>
          <cell r="N46" t="str">
            <v>http://www.fukuinkai.or.jp/machida/01.html</v>
          </cell>
          <cell r="O46" t="str">
            <v>確認中</v>
          </cell>
          <cell r="P46" t="str">
            <v>生活相談員（ショート専任）</v>
          </cell>
          <cell r="Q46" t="str">
            <v>確認中</v>
          </cell>
          <cell r="R46" t="str">
            <v>特養に併設されている短期入所生活介護の専任相談員として、利用者のケアプラン作成や事前面接、受け入れ調整、相談業務等をお願いします。ショート業務の経験がなくとも丁寧なOJTがありますので、安心して働けます。</v>
          </cell>
          <cell r="S46" t="str">
            <v>特別養護老人ホーム福音の家</v>
          </cell>
          <cell r="T46" t="str">
            <v>確認中</v>
          </cell>
          <cell r="U46" t="str">
            <v>非常勤パート</v>
          </cell>
          <cell r="V46" t="str">
            <v>東京都町田市野津田町1932番地</v>
          </cell>
          <cell r="W46" t="str">
            <v>小田急線町田駅バス8分（並木下車）</v>
          </cell>
          <cell r="X46" t="str">
            <v>時給1,000円</v>
          </cell>
          <cell r="Y46" t="str">
            <v>確認中</v>
          </cell>
          <cell r="Z46" t="str">
            <v>確認中</v>
          </cell>
          <cell r="AA46" t="str">
            <v>全額　車通勤可（有料）</v>
          </cell>
          <cell r="AB46" t="str">
            <v>有り</v>
          </cell>
          <cell r="AC46" t="str">
            <v>20円</v>
          </cell>
          <cell r="AD46" t="str">
            <v>確認中</v>
          </cell>
          <cell r="AE46" t="str">
            <v>確認中</v>
          </cell>
          <cell r="AF46" t="str">
            <v>時給</v>
          </cell>
          <cell r="AG46" t="str">
            <v>無期</v>
          </cell>
          <cell r="AH46" t="str">
            <v>無期</v>
          </cell>
          <cell r="AI46" t="str">
            <v>確認中</v>
          </cell>
          <cell r="AJ46" t="str">
            <v>確認中</v>
          </cell>
          <cell r="AK46" t="str">
            <v>確認中</v>
          </cell>
          <cell r="AL46" t="str">
            <v>確認中</v>
          </cell>
          <cell r="AM46" t="str">
            <v>確認中</v>
          </cell>
          <cell r="AN46" t="str">
            <v>確認中</v>
          </cell>
          <cell r="AO46" t="str">
            <v>確認中</v>
          </cell>
          <cell r="AP46" t="str">
            <v xml:space="preserve">9：00～18：00  </v>
          </cell>
          <cell r="AQ46" t="str">
            <v>３～４日以上</v>
          </cell>
          <cell r="AR46" t="str">
            <v>・介護支援専門員・普通自動車運転免許（AT限定可）</v>
          </cell>
          <cell r="AS46" t="str">
            <v>雇用保険・健康保険・厚生年金・労災保険</v>
          </cell>
          <cell r="AT46">
            <v>1</v>
          </cell>
          <cell r="AU46" t="str">
            <v>特別養護老人ホーム（特養）</v>
          </cell>
          <cell r="AZ46" t="str">
            <v>確認中</v>
          </cell>
          <cell r="BA46" t="str">
            <v>確認中</v>
          </cell>
          <cell r="BB46" t="str">
            <v>確認中</v>
          </cell>
          <cell r="BC46" t="str">
            <v>確認中</v>
          </cell>
        </row>
        <row r="47">
          <cell r="C47" t="str">
            <v>50-0121</v>
          </cell>
          <cell r="D47">
            <v>43739</v>
          </cell>
          <cell r="E47" t="str">
            <v>社会福祉法人　福音会</v>
          </cell>
          <cell r="F47" t="str">
            <v>しゃかいふくしほうじん　ふくいんかい</v>
          </cell>
          <cell r="G47" t="str">
            <v>人財コ－ディネーター</v>
          </cell>
          <cell r="H47" t="str">
            <v>小林　和子</v>
          </cell>
          <cell r="J47" t="str">
            <v>042-736-7411</v>
          </cell>
          <cell r="K47" t="str">
            <v>042-734-0742</v>
          </cell>
          <cell r="M47" t="str">
            <v>k.kobayashi@fukuinkai.or.jp</v>
          </cell>
          <cell r="N47" t="str">
            <v>http://www.fukuinkai.or.jp/machida/03.html</v>
          </cell>
          <cell r="O47" t="str">
            <v>早朝帯（5：30～8：30）200円増　夜間帯（18：30～20：30）150円増</v>
          </cell>
          <cell r="P47" t="str">
            <v>厨房（調理補助）職員</v>
          </cell>
          <cell r="Q47" t="str">
            <v>確認中</v>
          </cell>
          <cell r="R47" t="str">
            <v>調理済み（クックチル）食品を使った簡単なお食事の準備。　野津田事業所内にある特別養護老人ホーム、経費老人ホーム、デイサービスのご利用者及び職員への食事提供</v>
          </cell>
          <cell r="S47" t="str">
            <v>特別養護老人ホーム福音の家</v>
          </cell>
          <cell r="T47" t="str">
            <v>確認中</v>
          </cell>
          <cell r="U47" t="str">
            <v>非常勤パート</v>
          </cell>
          <cell r="V47" t="str">
            <v>東京都町田市野津田町1932番地</v>
          </cell>
          <cell r="W47" t="str">
            <v>小田急線町田駅バス8分（並木下車）</v>
          </cell>
          <cell r="X47" t="str">
            <v>1,020円</v>
          </cell>
          <cell r="Y47" t="str">
            <v>確認中</v>
          </cell>
          <cell r="Z47" t="str">
            <v>確認中</v>
          </cell>
          <cell r="AA47" t="str">
            <v>全額（車通勤可：有料駐車場あり）</v>
          </cell>
          <cell r="AB47" t="str">
            <v>有り</v>
          </cell>
          <cell r="AC47" t="str">
            <v>0.00～5.00％</v>
          </cell>
          <cell r="AD47" t="str">
            <v>無し</v>
          </cell>
          <cell r="AE47" t="str">
            <v>確認中</v>
          </cell>
          <cell r="AF47" t="str">
            <v>時給</v>
          </cell>
          <cell r="AG47" t="str">
            <v>無期</v>
          </cell>
          <cell r="AH47" t="str">
            <v>無期</v>
          </cell>
          <cell r="AI47" t="str">
            <v>確認中</v>
          </cell>
          <cell r="AJ47" t="str">
            <v>確認中</v>
          </cell>
          <cell r="AK47" t="str">
            <v>確認中</v>
          </cell>
          <cell r="AL47" t="str">
            <v>確認中</v>
          </cell>
          <cell r="AM47" t="str">
            <v>確認中</v>
          </cell>
          <cell r="AN47" t="str">
            <v>確認中</v>
          </cell>
          <cell r="AO47" t="str">
            <v>確認中</v>
          </cell>
          <cell r="AP47" t="str">
            <v>①5：30～14：30　②10：30～19：30　③11：30～20：30</v>
          </cell>
          <cell r="AQ47" t="str">
            <v>週3日以上</v>
          </cell>
          <cell r="AR47" t="str">
            <v>不問　</v>
          </cell>
          <cell r="AS47" t="str">
            <v>雇用保険・健康保険・厚生年金・労災保険</v>
          </cell>
          <cell r="AT47">
            <v>9</v>
          </cell>
          <cell r="AU47" t="str">
            <v>特別養護老人ホーム（特養）</v>
          </cell>
          <cell r="AZ47" t="str">
            <v>確認中</v>
          </cell>
          <cell r="BA47" t="str">
            <v>確認中</v>
          </cell>
          <cell r="BB47" t="str">
            <v>確認中</v>
          </cell>
          <cell r="BC47" t="str">
            <v>確認中</v>
          </cell>
        </row>
        <row r="48">
          <cell r="C48" t="str">
            <v>50-0122</v>
          </cell>
          <cell r="D48">
            <v>43739</v>
          </cell>
          <cell r="E48" t="str">
            <v>社会福祉法人　福音会</v>
          </cell>
          <cell r="F48" t="str">
            <v>しゃかいふくしほうじん　ふくいんかい</v>
          </cell>
          <cell r="G48" t="str">
            <v>人財コ－ディネーター</v>
          </cell>
          <cell r="H48" t="str">
            <v>小林　和子</v>
          </cell>
          <cell r="J48" t="str">
            <v>042-736-7411</v>
          </cell>
          <cell r="K48" t="str">
            <v>042-734-0742</v>
          </cell>
          <cell r="M48" t="str">
            <v>k.kobayashi@fukuinkai.or.jp</v>
          </cell>
          <cell r="N48" t="str">
            <v>http://www.fukuinkai.or.jp/machida/01.html</v>
          </cell>
          <cell r="O48" t="str">
            <v>賞与年2回　夏季在籍期間により最大0.5ヶ月+2万円　冬季1.5ヶ月+4万円</v>
          </cell>
          <cell r="P48" t="str">
            <v>管理栄養士</v>
          </cell>
          <cell r="Q48" t="str">
            <v>確認中</v>
          </cell>
          <cell r="R48" t="str">
            <v>当施設では、入居者の【自己重要感】を大切にしたケアを展開しています。食を通して【自己重要感】を感じてもらえる栄養ケアをご一緒にお願いします。笑顔の絶えない職場です。管理栄養士業務（食数管理・栄養管理・発注事務・厨房業務・栄養ケア業務）等</v>
          </cell>
          <cell r="S48" t="str">
            <v>特別養護老人ホーム福音の家</v>
          </cell>
          <cell r="T48" t="str">
            <v>確認中</v>
          </cell>
          <cell r="U48" t="str">
            <v>常勤パート（フルタイム）</v>
          </cell>
          <cell r="V48" t="str">
            <v>東京都町田市野津田町1932番地</v>
          </cell>
          <cell r="W48" t="str">
            <v>小田急線町田駅バス8分（並木下車）</v>
          </cell>
          <cell r="X48" t="str">
            <v>180,000円～</v>
          </cell>
          <cell r="Y48" t="str">
            <v>確認中</v>
          </cell>
          <cell r="Z48" t="str">
            <v>資格手当20,000円</v>
          </cell>
          <cell r="AA48" t="str">
            <v>全額（車通勤可：有料駐車場あり）</v>
          </cell>
          <cell r="AB48" t="str">
            <v>無し</v>
          </cell>
          <cell r="AC48" t="str">
            <v>確認中</v>
          </cell>
          <cell r="AD48" t="str">
            <v>有り</v>
          </cell>
          <cell r="AE48" t="str">
            <v>前年実績　年2回　2か月分</v>
          </cell>
          <cell r="AF48" t="str">
            <v>月給（手当等確認ください）</v>
          </cell>
          <cell r="AG48" t="str">
            <v>有期</v>
          </cell>
          <cell r="AH48" t="str">
            <v>2019/12/31まで</v>
          </cell>
          <cell r="AI48" t="str">
            <v>確認中</v>
          </cell>
          <cell r="AJ48" t="str">
            <v>確認中</v>
          </cell>
          <cell r="AK48" t="str">
            <v>確認中</v>
          </cell>
          <cell r="AL48" t="str">
            <v>確認中</v>
          </cell>
          <cell r="AM48" t="str">
            <v>確認中</v>
          </cell>
          <cell r="AN48" t="str">
            <v>確認中</v>
          </cell>
          <cell r="AO48" t="str">
            <v>確認中</v>
          </cell>
          <cell r="AP48" t="str">
            <v>①5：30～14：30　②10：30～19：30　③11：30～20：30</v>
          </cell>
          <cell r="AQ48" t="str">
            <v>確認中</v>
          </cell>
          <cell r="AR48" t="str">
            <v>管理栄養士免許</v>
          </cell>
          <cell r="AS48" t="str">
            <v>雇用保険・健康保険・厚生年金・労災保険</v>
          </cell>
          <cell r="AT48">
            <v>1</v>
          </cell>
          <cell r="AU48" t="str">
            <v>特別養護老人ホーム（特養）</v>
          </cell>
          <cell r="AZ48" t="str">
            <v>確認中</v>
          </cell>
          <cell r="BA48" t="str">
            <v>年間休日114日以上　週休二日制あり</v>
          </cell>
          <cell r="BB48" t="str">
            <v>確認中</v>
          </cell>
          <cell r="BC48" t="str">
            <v>確認中</v>
          </cell>
        </row>
        <row r="49">
          <cell r="C49" t="str">
            <v>50-0123</v>
          </cell>
          <cell r="D49">
            <v>43739</v>
          </cell>
          <cell r="E49" t="str">
            <v>社会福祉法人　永寿会</v>
          </cell>
          <cell r="F49" t="str">
            <v>しゃかいふくしほうじん　えいじゅかい</v>
          </cell>
          <cell r="G49" t="str">
            <v>事務課</v>
          </cell>
          <cell r="H49" t="str">
            <v>原田　雄大</v>
          </cell>
          <cell r="J49" t="str">
            <v>042-792-1771</v>
          </cell>
          <cell r="K49" t="str">
            <v>042-792-1772</v>
          </cell>
          <cell r="M49" t="str">
            <v>ty-machida@karin.or.jp</v>
          </cell>
          <cell r="N49" t="str">
            <v>https://www.eijyukai-karin.com/</v>
          </cell>
          <cell r="O49" t="str">
            <v>確認中</v>
          </cell>
          <cell r="P49" t="str">
            <v>介護職</v>
          </cell>
          <cell r="Q49" t="str">
            <v>確認中</v>
          </cell>
          <cell r="R49" t="str">
            <v>特別養護老人ホームでの介護業務全般
ご入居者の食事介助・入浴介助やお手洗いのお世話等、身の回りサポート業務をお願いします。時間をかけて研修をして頂けるので無資格・未経験スタートの方も無理なく就業できます。</v>
          </cell>
          <cell r="S49" t="str">
            <v>特別養護老人ホーム　かりん・町田</v>
          </cell>
          <cell r="T49" t="str">
            <v>確認中</v>
          </cell>
          <cell r="U49" t="str">
            <v>正社員</v>
          </cell>
          <cell r="V49" t="str">
            <v>東京都町田市忠生1-2-7</v>
          </cell>
          <cell r="W49" t="str">
            <v>町田駅よりバスで約15分、「忠生公園前」下車徒歩2分</v>
          </cell>
          <cell r="X49" t="str">
            <v>月給184,200円～247,000円
※処遇改善手当12,000円含む</v>
          </cell>
          <cell r="Y49" t="str">
            <v>確認中</v>
          </cell>
          <cell r="Z49" t="str">
            <v>・夜勤手当 6,000円/回（月平均5回）
・財形、住宅、扶養手当（規定有）</v>
          </cell>
          <cell r="AA49" t="str">
            <v>規定（2km以上）支給</v>
          </cell>
          <cell r="AB49" t="str">
            <v>有り</v>
          </cell>
          <cell r="AC49" t="str">
            <v>年1回（2,700～2,900円）</v>
          </cell>
          <cell r="AD49" t="str">
            <v>有り</v>
          </cell>
          <cell r="AE49" t="str">
            <v>年2回（前年実績4.0ヶ月）</v>
          </cell>
          <cell r="AF49" t="str">
            <v>月給（手当等確認ください）</v>
          </cell>
          <cell r="AG49" t="str">
            <v>無期</v>
          </cell>
          <cell r="AH49" t="str">
            <v>無期</v>
          </cell>
          <cell r="AI49" t="str">
            <v>確認中</v>
          </cell>
          <cell r="AJ49" t="str">
            <v>確認中</v>
          </cell>
          <cell r="AK49" t="str">
            <v>有</v>
          </cell>
          <cell r="AL49" t="str">
            <v>3ヵ月</v>
          </cell>
          <cell r="AM49" t="str">
            <v>確認中</v>
          </cell>
          <cell r="AN49" t="str">
            <v>確認中</v>
          </cell>
          <cell r="AO49" t="str">
            <v>シフト制</v>
          </cell>
          <cell r="AP49" t="str">
            <v>早番：7～16時　　日勤：9～18時
  遅番：13～22時　 夜勤：22～翌7時
(休憩60分）　4週8休のシフト制</v>
          </cell>
          <cell r="AQ49" t="str">
            <v>年間休日日数111日（平成30年度）
内、夏休2日、冬休4日
※平成31年度より、リフレッシュ休暇2日プラス予定</v>
          </cell>
          <cell r="AR49" t="str">
            <v>・介護職員初任者研修、実務者研修修了者大歓迎です。また未経験の方でもサポート体制は万全で、資格取得応援制度実績あります。
・学歴、経験等は不問です。</v>
          </cell>
          <cell r="AS49" t="str">
            <v>雇用保険・健康保険・厚生年金・労災保険</v>
          </cell>
          <cell r="AT49">
            <v>7</v>
          </cell>
          <cell r="AU49" t="str">
            <v>特別養護老人ホーム（特養）</v>
          </cell>
          <cell r="AZ49" t="str">
            <v>60分</v>
          </cell>
          <cell r="BA49" t="str">
            <v>年間休日111日</v>
          </cell>
          <cell r="BB49" t="str">
            <v>確認中</v>
          </cell>
          <cell r="BC49" t="str">
            <v>確認中</v>
          </cell>
        </row>
        <row r="50">
          <cell r="C50" t="str">
            <v>50-0125</v>
          </cell>
          <cell r="D50">
            <v>43739</v>
          </cell>
          <cell r="E50" t="str">
            <v>社会福祉法人友愛十字会</v>
          </cell>
          <cell r="F50" t="str">
            <v>しゃかいふくしほうじん　ゆうあいじゅうじかい</v>
          </cell>
          <cell r="G50" t="str">
            <v>庶務部</v>
          </cell>
          <cell r="H50" t="str">
            <v>田島　智子</v>
          </cell>
          <cell r="J50" t="str">
            <v>042-793-7530</v>
          </cell>
          <cell r="K50" t="str">
            <v>042-793-7536</v>
          </cell>
          <cell r="M50" t="str">
            <v>yuaisou@yuai.or.jp</v>
          </cell>
          <cell r="N50" t="str">
            <v>http://www.yuai.or.jp/31/index.html</v>
          </cell>
          <cell r="O50" t="str">
            <v>確認中</v>
          </cell>
          <cell r="P50" t="str">
            <v>介護職員</v>
          </cell>
          <cell r="Q50" t="str">
            <v>確認中</v>
          </cell>
          <cell r="R50" t="str">
            <v>特別養護老人ホームにおける利用者の介護業務</v>
          </cell>
          <cell r="S50" t="str">
            <v>特別養護老人ホーム　友愛荘</v>
          </cell>
          <cell r="T50" t="str">
            <v>確認中</v>
          </cell>
          <cell r="U50" t="str">
            <v>非常勤パート</v>
          </cell>
          <cell r="V50" t="str">
            <v>東京都町田市図師町989</v>
          </cell>
          <cell r="W50" t="str">
            <v>町田駅からバス25分　下車徒歩2分</v>
          </cell>
          <cell r="X50" t="str">
            <v>無資格　1,000円　初任者研修　時給1,050円
介護福祉士　時給1,100円</v>
          </cell>
          <cell r="Y50" t="str">
            <v>確認中</v>
          </cell>
          <cell r="Z50" t="str">
            <v>処遇改善手当　+150円</v>
          </cell>
          <cell r="AA50" t="str">
            <v>規程支給</v>
          </cell>
          <cell r="AB50" t="str">
            <v>有り</v>
          </cell>
          <cell r="AC50" t="str">
            <v>条件による</v>
          </cell>
          <cell r="AD50" t="str">
            <v>無し</v>
          </cell>
          <cell r="AE50" t="str">
            <v>確認中</v>
          </cell>
          <cell r="AF50" t="str">
            <v>時給</v>
          </cell>
          <cell r="AG50" t="str">
            <v>有期</v>
          </cell>
          <cell r="AH50" t="str">
            <v>6ヶ月契約</v>
          </cell>
          <cell r="AI50" t="str">
            <v>確認中</v>
          </cell>
          <cell r="AJ50" t="str">
            <v>確認中</v>
          </cell>
          <cell r="AK50" t="str">
            <v>確認中</v>
          </cell>
          <cell r="AL50" t="str">
            <v>確認中</v>
          </cell>
          <cell r="AM50" t="str">
            <v>確認中</v>
          </cell>
          <cell r="AN50" t="str">
            <v>確認中</v>
          </cell>
          <cell r="AO50" t="str">
            <v>確認中</v>
          </cell>
          <cell r="AP50" t="str">
            <v>週休二日制　その他
シフト制
1日4～8時間</v>
          </cell>
          <cell r="AQ50" t="str">
            <v>勤務日・勤務時間は応相談</v>
          </cell>
          <cell r="AR50" t="str">
            <v>介護福祉士資格取得支援助成制度有</v>
          </cell>
          <cell r="AS50" t="str">
            <v>雇用保険・健康保険・厚生年金・労災保険</v>
          </cell>
          <cell r="AT50">
            <v>2</v>
          </cell>
          <cell r="AU50" t="str">
            <v>特別養護老人ホーム（特養）</v>
          </cell>
          <cell r="AZ50" t="str">
            <v>確認中</v>
          </cell>
          <cell r="BA50" t="str">
            <v>確認中</v>
          </cell>
          <cell r="BB50" t="str">
            <v>確認中</v>
          </cell>
          <cell r="BC50" t="str">
            <v>確認中</v>
          </cell>
        </row>
        <row r="51">
          <cell r="C51" t="str">
            <v>50-0126</v>
          </cell>
          <cell r="D51">
            <v>43739</v>
          </cell>
          <cell r="E51" t="str">
            <v>セコムフォート多摩株式会社</v>
          </cell>
          <cell r="F51" t="str">
            <v>セコムフォートたまかぶしきがいしゃ</v>
          </cell>
          <cell r="G51" t="str">
            <v>総務部</v>
          </cell>
          <cell r="H51" t="str">
            <v>福原　義彦</v>
          </cell>
          <cell r="J51" t="str">
            <v>042-797-6474</v>
          </cell>
          <cell r="K51" t="str">
            <v>042-797-6476</v>
          </cell>
          <cell r="M51" t="str">
            <v>fukuhara@royal-tama.co.jp</v>
          </cell>
          <cell r="N51" t="str">
            <v>http://www.royal-tama.co.jp</v>
          </cell>
          <cell r="O51" t="str">
            <v>確認中</v>
          </cell>
          <cell r="P51" t="str">
            <v>介護職</v>
          </cell>
          <cell r="Q51" t="str">
            <v>確認中</v>
          </cell>
          <cell r="R51" t="str">
            <v>入居者介護全般</v>
          </cell>
          <cell r="S51" t="str">
            <v>コンフォートロイヤルライフ多摩</v>
          </cell>
          <cell r="T51" t="str">
            <v>確認中</v>
          </cell>
          <cell r="U51" t="str">
            <v>正社員</v>
          </cell>
          <cell r="V51" t="str">
            <v>東京都町田市下小山田町1461番地</v>
          </cell>
          <cell r="W51" t="str">
            <v>小田急・京王線　多摩センター駅シャトルバス8分</v>
          </cell>
          <cell r="X51" t="str">
            <v>基本給165,000円以上</v>
          </cell>
          <cell r="Y51" t="str">
            <v>確認中</v>
          </cell>
          <cell r="Z51" t="str">
            <v>介護福祉士・介護支援専門員資格手当あり
夜勤手当1回9,000円</v>
          </cell>
          <cell r="AA51" t="str">
            <v>規定支給（車通勤：無料駐車場あり）</v>
          </cell>
          <cell r="AB51" t="str">
            <v>条件により</v>
          </cell>
          <cell r="AC51" t="str">
            <v>就業状況及び資格取得による</v>
          </cell>
          <cell r="AD51" t="str">
            <v>有り</v>
          </cell>
          <cell r="AE51" t="str">
            <v>業務実績による
前年実績、2ヶ月以上</v>
          </cell>
          <cell r="AF51" t="str">
            <v>月給（手当等確認ください）</v>
          </cell>
          <cell r="AG51" t="str">
            <v>無期</v>
          </cell>
          <cell r="AH51" t="str">
            <v>無期</v>
          </cell>
          <cell r="AI51" t="str">
            <v>確認中</v>
          </cell>
          <cell r="AJ51" t="str">
            <v>確認中</v>
          </cell>
          <cell r="AK51" t="str">
            <v>有</v>
          </cell>
          <cell r="AL51" t="str">
            <v>3ヵ月</v>
          </cell>
          <cell r="AM51" t="str">
            <v>有</v>
          </cell>
          <cell r="AN51">
            <v>5</v>
          </cell>
          <cell r="AO51" t="str">
            <v>シフト制</v>
          </cell>
          <cell r="AP51" t="str">
            <v>9：00～17：30を基本とし早番・遅番の時差勤務あり（実働7.5時間）
夜勤16：00～翌9：30　夜勤無しも可</v>
          </cell>
          <cell r="AQ51" t="str">
            <v>月平均20日</v>
          </cell>
          <cell r="AR51" t="str">
            <v>（ヘルパー2級）介護初任者研修資格者歓迎
介護福祉士・介護支援専門員
資格取得助成制度あり
10万円～15万円まで実費支給
（諸条件あり）</v>
          </cell>
          <cell r="AS51" t="str">
            <v>雇用保険・健康保険・厚生年金・労災保険</v>
          </cell>
          <cell r="AT51">
            <v>4</v>
          </cell>
          <cell r="AU51" t="str">
            <v>特定施設入居者生活介護（有料老人ホーム）</v>
          </cell>
          <cell r="AZ51" t="str">
            <v>法定通り</v>
          </cell>
          <cell r="BA51" t="str">
            <v>月10日休み（年間120日）
入社時有給休暇3日付与</v>
          </cell>
          <cell r="BB51" t="str">
            <v>確認中</v>
          </cell>
          <cell r="BC51" t="str">
            <v>確認中</v>
          </cell>
        </row>
        <row r="52">
          <cell r="C52" t="str">
            <v>50-0127</v>
          </cell>
          <cell r="D52">
            <v>43739</v>
          </cell>
          <cell r="E52" t="str">
            <v>セコムフォート多摩株式会社</v>
          </cell>
          <cell r="F52" t="str">
            <v>セコムフォートたまかぶしきがいしゃ</v>
          </cell>
          <cell r="G52" t="str">
            <v>総務部</v>
          </cell>
          <cell r="H52" t="str">
            <v>福原　義彦</v>
          </cell>
          <cell r="J52" t="str">
            <v>042-797-6474</v>
          </cell>
          <cell r="K52" t="str">
            <v>042-797-6476</v>
          </cell>
          <cell r="M52" t="str">
            <v>fukuhara@royal-tama.co.jp</v>
          </cell>
          <cell r="N52" t="str">
            <v>http://www.royal-tama.co.jp</v>
          </cell>
          <cell r="O52" t="str">
            <v>確認中</v>
          </cell>
          <cell r="P52" t="str">
            <v>介護職</v>
          </cell>
          <cell r="Q52" t="str">
            <v>確認中</v>
          </cell>
          <cell r="R52" t="str">
            <v>入居者介護全般</v>
          </cell>
          <cell r="S52" t="str">
            <v>コンフォートロイヤルライフ多摩</v>
          </cell>
          <cell r="T52" t="str">
            <v>確認中</v>
          </cell>
          <cell r="U52" t="str">
            <v>非常勤パート</v>
          </cell>
          <cell r="V52" t="str">
            <v>東京都町田市下小山田町1461番地</v>
          </cell>
          <cell r="W52" t="str">
            <v>小田急・京王線　多摩センター駅シャトルバス8分</v>
          </cell>
          <cell r="X52" t="str">
            <v>時給1,100円</v>
          </cell>
          <cell r="Y52" t="str">
            <v>確認中</v>
          </cell>
          <cell r="Z52" t="str">
            <v>介護福祉士・介護支援専門員
有資格者勤務時間数に応じ資格手当あり</v>
          </cell>
          <cell r="AA52" t="str">
            <v>規定支給（車通勤：無料駐車場あり）</v>
          </cell>
          <cell r="AB52" t="str">
            <v>有り</v>
          </cell>
          <cell r="AC52" t="str">
            <v>就業状況及び資格取得による</v>
          </cell>
          <cell r="AD52" t="str">
            <v>有り</v>
          </cell>
          <cell r="AE52" t="str">
            <v>就業時間数により
6月・12月に10,000円</v>
          </cell>
          <cell r="AF52" t="str">
            <v>時給</v>
          </cell>
          <cell r="AG52" t="str">
            <v>有期</v>
          </cell>
          <cell r="AH52" t="str">
            <v>1年</v>
          </cell>
          <cell r="AI52" t="str">
            <v>確認中</v>
          </cell>
          <cell r="AJ52" t="str">
            <v>確認中</v>
          </cell>
          <cell r="AK52" t="str">
            <v>有</v>
          </cell>
          <cell r="AL52" t="str">
            <v>3ヵ月</v>
          </cell>
          <cell r="AM52" t="str">
            <v>有</v>
          </cell>
          <cell r="AN52">
            <v>5</v>
          </cell>
          <cell r="AO52" t="str">
            <v>シフト制</v>
          </cell>
          <cell r="AP52" t="str">
            <v>7：30～19：30の時間帯で
1日3時間以上で応相談</v>
          </cell>
          <cell r="AQ52" t="str">
            <v>週2日～週5日勤務
曜日応相談</v>
          </cell>
          <cell r="AR52" t="str">
            <v>（ヘルパー2級）介護初任者研修資格者歓迎
介護福祉士・介護支援専門員
資格取得助成制度あり
10万円～15万円まで実費支給
（諸条件あり）</v>
          </cell>
          <cell r="AS52" t="str">
            <v>雇用保険・健康保険・厚生年金・労災保険</v>
          </cell>
          <cell r="AT52">
            <v>2</v>
          </cell>
          <cell r="AU52" t="str">
            <v>特定施設入居者生活介護（有料老人ホーム）</v>
          </cell>
          <cell r="AZ52" t="str">
            <v>法定通り</v>
          </cell>
          <cell r="BA52" t="str">
            <v>勤務契約日数以外休み</v>
          </cell>
          <cell r="BB52" t="str">
            <v>確認中</v>
          </cell>
          <cell r="BC52" t="str">
            <v>確認中</v>
          </cell>
        </row>
        <row r="53">
          <cell r="C53" t="str">
            <v>50-0128</v>
          </cell>
          <cell r="D53">
            <v>43739</v>
          </cell>
          <cell r="E53" t="str">
            <v>セコムフォート多摩株式会社</v>
          </cell>
          <cell r="F53" t="str">
            <v>セコムフォートたまかぶしきがいしゃ</v>
          </cell>
          <cell r="G53" t="str">
            <v>総務部</v>
          </cell>
          <cell r="H53" t="str">
            <v>福原　義彦</v>
          </cell>
          <cell r="J53" t="str">
            <v>042-797-6474</v>
          </cell>
          <cell r="K53" t="str">
            <v>042-797-6476</v>
          </cell>
          <cell r="M53" t="str">
            <v>fukuhara@royal-tama.co.jp</v>
          </cell>
          <cell r="N53" t="str">
            <v>http://www.royal-tama.co.jp</v>
          </cell>
          <cell r="O53" t="str">
            <v>確認中</v>
          </cell>
          <cell r="P53" t="str">
            <v>介護職</v>
          </cell>
          <cell r="Q53" t="str">
            <v>確認中</v>
          </cell>
          <cell r="R53" t="str">
            <v>入居者介護補助</v>
          </cell>
          <cell r="S53" t="str">
            <v>コンフォートロイヤルライフ多摩</v>
          </cell>
          <cell r="T53" t="str">
            <v>確認中</v>
          </cell>
          <cell r="U53" t="str">
            <v>非常勤パート</v>
          </cell>
          <cell r="V53" t="str">
            <v>東京都町田市下小山田町1461番地</v>
          </cell>
          <cell r="W53" t="str">
            <v>小田急・京王線　多摩センター駅シャトルバス8分</v>
          </cell>
          <cell r="X53" t="str">
            <v>時給1,000円</v>
          </cell>
          <cell r="Y53" t="str">
            <v>確認中</v>
          </cell>
          <cell r="Z53" t="str">
            <v>確認中</v>
          </cell>
          <cell r="AA53" t="str">
            <v>規定支給（車通勤：無料駐車場あり）</v>
          </cell>
          <cell r="AB53" t="str">
            <v>有り</v>
          </cell>
          <cell r="AC53" t="str">
            <v>就業状況及び資格取得による</v>
          </cell>
          <cell r="AD53" t="str">
            <v>有り</v>
          </cell>
          <cell r="AE53" t="str">
            <v>就業時間数により
6月・12月に10,000円</v>
          </cell>
          <cell r="AF53" t="str">
            <v>時給</v>
          </cell>
          <cell r="AG53" t="str">
            <v>有期</v>
          </cell>
          <cell r="AH53" t="str">
            <v>1年</v>
          </cell>
          <cell r="AI53" t="str">
            <v>確認中</v>
          </cell>
          <cell r="AJ53" t="str">
            <v>確認中</v>
          </cell>
          <cell r="AK53" t="str">
            <v>有</v>
          </cell>
          <cell r="AL53" t="str">
            <v>3ヵ月</v>
          </cell>
          <cell r="AM53" t="str">
            <v>有</v>
          </cell>
          <cell r="AN53">
            <v>5</v>
          </cell>
          <cell r="AO53" t="str">
            <v>シフト制</v>
          </cell>
          <cell r="AP53" t="str">
            <v>7：30～19：30の時間帯で
1日3時間以上で応相談</v>
          </cell>
          <cell r="AQ53" t="str">
            <v>週2日～週5日勤務
曜日応相談</v>
          </cell>
          <cell r="AR53" t="str">
            <v>介護初任者研修資格取得助成制度あり
6ヶ月勤務者10万円まで実費支給</v>
          </cell>
          <cell r="AS53" t="str">
            <v>雇用保険・健康保険・厚生年金・労災保険</v>
          </cell>
          <cell r="AT53">
            <v>2</v>
          </cell>
          <cell r="AU53" t="str">
            <v>特定施設入居者生活介護（有料老人ホーム）</v>
          </cell>
          <cell r="AZ53" t="str">
            <v>法定通り</v>
          </cell>
          <cell r="BA53" t="str">
            <v>勤務契約日数以外休み</v>
          </cell>
          <cell r="BB53" t="str">
            <v>確認中</v>
          </cell>
          <cell r="BC53" t="str">
            <v>確認中</v>
          </cell>
        </row>
        <row r="54">
          <cell r="C54" t="str">
            <v>50-0129</v>
          </cell>
          <cell r="D54">
            <v>43739</v>
          </cell>
          <cell r="E54" t="str">
            <v>株式会社ツクイ</v>
          </cell>
          <cell r="F54" t="str">
            <v>かぶしきがいしゃツクイ</v>
          </cell>
          <cell r="G54" t="str">
            <v>人財育成部 採用課</v>
          </cell>
          <cell r="H54" t="str">
            <v>菊池　知也</v>
          </cell>
          <cell r="J54" t="str">
            <v>045-842-4137</v>
          </cell>
          <cell r="K54" t="str">
            <v>045-842-4167</v>
          </cell>
          <cell r="M54" t="str">
            <v>tmy_kikuchi@tsukui.net</v>
          </cell>
          <cell r="N54" t="str">
            <v>https://www.tsukui.net/</v>
          </cell>
          <cell r="O54" t="str">
            <v>確認中</v>
          </cell>
          <cell r="P54" t="str">
            <v>計画作成担当者</v>
          </cell>
          <cell r="Q54" t="str">
            <v>確認中</v>
          </cell>
          <cell r="R54" t="str">
            <v>・お客様が必要な介護サービスを受けるために、最適なケアプランの作成、モニタリング                                                                                                                                                                                                                                                                              ・お客様とご家族の生活環境や健康状態の把握、ご要望等の確認
・関係機関との連絡調整、ケアプランの見直し　など</v>
          </cell>
          <cell r="S54" t="str">
            <v>ツクイ・サンシャイン町田西館</v>
          </cell>
          <cell r="T54" t="str">
            <v>確認中</v>
          </cell>
          <cell r="U54" t="str">
            <v>非常勤パート</v>
          </cell>
          <cell r="V54" t="str">
            <v>東京都町田市小山ヶ丘1-11-8</v>
          </cell>
          <cell r="W54" t="str">
            <v>京王相模原線「南大沢」駅、JR横浜線「相模原」駅より定期無料シャトルバス運行中</v>
          </cell>
          <cell r="X54" t="str">
            <v>時給 1,270円～1,440円</v>
          </cell>
          <cell r="Y54" t="str">
            <v>確認中</v>
          </cell>
          <cell r="Z54" t="str">
            <v>・土日祝は時給＋100円
・母子・父子手当　10,000円
　（月間50時間以上勤務の方）
・資格手当別途支給</v>
          </cell>
          <cell r="AA54" t="str">
            <v>実費5万円まで
※社有車の場合上限31,600円</v>
          </cell>
          <cell r="AB54" t="str">
            <v>無し</v>
          </cell>
          <cell r="AC54" t="str">
            <v>確認中</v>
          </cell>
          <cell r="AD54" t="str">
            <v>無し</v>
          </cell>
          <cell r="AE54" t="str">
            <v>確認中</v>
          </cell>
          <cell r="AF54" t="str">
            <v>時給</v>
          </cell>
          <cell r="AG54" t="str">
            <v>有期</v>
          </cell>
          <cell r="AH54" t="str">
            <v>6ヵ月後＊その後無期雇用計画</v>
          </cell>
          <cell r="AI54" t="str">
            <v>確認中</v>
          </cell>
          <cell r="AJ54" t="str">
            <v>確認中</v>
          </cell>
          <cell r="AK54" t="str">
            <v>確認中</v>
          </cell>
          <cell r="AL54" t="str">
            <v>確認中</v>
          </cell>
          <cell r="AM54" t="str">
            <v>確認中</v>
          </cell>
          <cell r="AN54" t="str">
            <v>確認中</v>
          </cell>
          <cell r="AO54" t="str">
            <v>シフト制</v>
          </cell>
          <cell r="AP54" t="str">
            <v>(1)8：30～17：30 
※変動する可能性あり</v>
          </cell>
          <cell r="AQ54" t="str">
            <v>勤務日数・曜日は応相談</v>
          </cell>
          <cell r="AR54" t="str">
            <v>介護支援専門員</v>
          </cell>
          <cell r="AS54" t="str">
            <v>雇用保険・健康保険・厚生年金・労災保険</v>
          </cell>
          <cell r="AT54">
            <v>1</v>
          </cell>
          <cell r="AU54" t="str">
            <v>特定施設入居者生活介護（有料老人ホーム）</v>
          </cell>
          <cell r="AZ54" t="str">
            <v>確認中</v>
          </cell>
          <cell r="BA54" t="str">
            <v>確認中</v>
          </cell>
          <cell r="BB54" t="str">
            <v>確認中</v>
          </cell>
          <cell r="BC54" t="str">
            <v>確認中</v>
          </cell>
        </row>
        <row r="55">
          <cell r="C55" t="str">
            <v>50-0130</v>
          </cell>
          <cell r="D55">
            <v>43739</v>
          </cell>
          <cell r="E55" t="str">
            <v>株式会社ツクイ</v>
          </cell>
          <cell r="F55" t="str">
            <v>かぶしきがいしゃツクイ</v>
          </cell>
          <cell r="G55" t="str">
            <v>人財育成部 採用課</v>
          </cell>
          <cell r="H55" t="str">
            <v>菊池　知也</v>
          </cell>
          <cell r="J55" t="str">
            <v>045-842-4137</v>
          </cell>
          <cell r="K55" t="str">
            <v>045-842-4167</v>
          </cell>
          <cell r="M55" t="str">
            <v>tmy_kikuchi@tsukui.net</v>
          </cell>
          <cell r="N55" t="str">
            <v>https://www.tsukui.net/</v>
          </cell>
          <cell r="O55" t="str">
            <v>確認中</v>
          </cell>
          <cell r="P55" t="str">
            <v>ケアクルー（介護職）</v>
          </cell>
          <cell r="Q55" t="str">
            <v>確認中</v>
          </cell>
          <cell r="R55" t="str">
            <v>介護付き有料老人ホームにおいて
ご入居様の自立支援に向けた日常生活に必要な介助。
レクリエーションや集団体操の企画など様々な取り組みをしていきます。</v>
          </cell>
          <cell r="S55" t="str">
            <v>ツクイ・サンシャイン町田西館</v>
          </cell>
          <cell r="T55" t="str">
            <v>確認中</v>
          </cell>
          <cell r="U55" t="str">
            <v>正社員</v>
          </cell>
          <cell r="V55" t="str">
            <v>東京都町田市小山ヶ丘1-11-9</v>
          </cell>
          <cell r="W55" t="str">
            <v>京王相模原線「南大沢」駅、JR横浜線「相模原」駅より定期無料シャトルバス運行中</v>
          </cell>
          <cell r="X55" t="str">
            <v>月給　243,250円～296,250円
※夜勤手当5回分、資格手当含む</v>
          </cell>
          <cell r="Y55" t="str">
            <v>確認中</v>
          </cell>
          <cell r="Z55" t="str">
            <v>扶養手当
・配偶者　：10,000円
・18歳未満の子　：5,000円／人数
・60歳以上の親　：5,000円／人数</v>
          </cell>
          <cell r="AA55" t="str">
            <v>実費5万円まで
※社有車の場合上限31,600円</v>
          </cell>
          <cell r="AB55" t="str">
            <v>有り</v>
          </cell>
          <cell r="AC55" t="str">
            <v>年1回（7月）</v>
          </cell>
          <cell r="AD55" t="str">
            <v>有り</v>
          </cell>
          <cell r="AE55" t="str">
            <v>年2回（6月・12月）</v>
          </cell>
          <cell r="AF55" t="str">
            <v>月給（手当等確認ください）</v>
          </cell>
          <cell r="AG55" t="str">
            <v>無期</v>
          </cell>
          <cell r="AH55" t="str">
            <v>無期</v>
          </cell>
          <cell r="AI55" t="str">
            <v>確認中</v>
          </cell>
          <cell r="AJ55" t="str">
            <v>確認中</v>
          </cell>
          <cell r="AK55" t="str">
            <v>確認中</v>
          </cell>
          <cell r="AL55" t="str">
            <v>確認中</v>
          </cell>
          <cell r="AM55" t="str">
            <v>確認中</v>
          </cell>
          <cell r="AN55" t="str">
            <v>確認中</v>
          </cell>
          <cell r="AO55" t="str">
            <v>シフト制</v>
          </cell>
          <cell r="AP55" t="str">
            <v>①　6：30～15：30
②　8：30～17：30
③　11：00～20：00
④　15：30～翌9：30</v>
          </cell>
          <cell r="AQ55" t="str">
            <v>・月公休9日（28日の月は8日）
・リフレッシュ休暇（月1日付与）</v>
          </cell>
          <cell r="AR55" t="str">
            <v>ホームヘルパー2級（介護職員初任者研修）以上</v>
          </cell>
          <cell r="AS55" t="str">
            <v>雇用保険・健康保険・厚生年金・労災保険</v>
          </cell>
          <cell r="AT55">
            <v>5</v>
          </cell>
          <cell r="AU55" t="str">
            <v>特定施設入居者生活介護（有料老人ホーム）</v>
          </cell>
          <cell r="AZ55" t="str">
            <v>確認中</v>
          </cell>
          <cell r="BA55" t="str">
            <v>月公休9日・
リフレッシュ休暇月1日</v>
          </cell>
          <cell r="BB55" t="str">
            <v>確認中</v>
          </cell>
          <cell r="BC55" t="str">
            <v>確認中</v>
          </cell>
        </row>
        <row r="56">
          <cell r="C56" t="str">
            <v>50-0131</v>
          </cell>
          <cell r="D56">
            <v>43739</v>
          </cell>
          <cell r="E56" t="str">
            <v>株式会社ツクイ</v>
          </cell>
          <cell r="F56" t="str">
            <v>かぶしきがいしゃツクイ</v>
          </cell>
          <cell r="G56" t="str">
            <v>人財育成部 採用課</v>
          </cell>
          <cell r="H56" t="str">
            <v>菊池　知也</v>
          </cell>
          <cell r="J56" t="str">
            <v>045-842-4137</v>
          </cell>
          <cell r="K56" t="str">
            <v>045-842-4167</v>
          </cell>
          <cell r="M56" t="str">
            <v>tmy_kikuchi@tsukui.net</v>
          </cell>
          <cell r="N56" t="str">
            <v>https://www.tsukui.net/</v>
          </cell>
          <cell r="O56" t="str">
            <v>確認中</v>
          </cell>
          <cell r="P56" t="str">
            <v>ミールケアクルー（調理職）</v>
          </cell>
          <cell r="Q56" t="str">
            <v>確認中</v>
          </cell>
          <cell r="R56" t="str">
            <v>お客様に提供する食事の調理業務を担当します。彩りを考えた盛り付けはもちろんの事、お客様お一人おひとりの栄養状態、嗜好・食形態にあわせた調理を行います。
朝食・昼食・おやつ・夕食作りなどを行って頂きます。</v>
          </cell>
          <cell r="S56" t="str">
            <v>ツクイ・サンシャイン町田西館</v>
          </cell>
          <cell r="T56" t="str">
            <v>確認中</v>
          </cell>
          <cell r="U56" t="str">
            <v>正社員</v>
          </cell>
          <cell r="V56" t="str">
            <v>東京都町田市小山ヶ丘1-11-10</v>
          </cell>
          <cell r="W56" t="str">
            <v>京王相模原線「南大沢」駅、JR横浜線「相模原」駅より定期無料シャトルバス運行中</v>
          </cell>
          <cell r="X56" t="str">
            <v>月給　191,250円～270,250円
※調理経験3年以上ある方</v>
          </cell>
          <cell r="Y56" t="str">
            <v>確認中</v>
          </cell>
          <cell r="Z56" t="str">
            <v>扶養手当
・配偶者　：10,000円
・18歳未満の子　：5,000円／人数
・60歳以上の親　：5,000円／人数</v>
          </cell>
          <cell r="AA56" t="str">
            <v>実費5万円まで
※社有車の場合上限31,600円</v>
          </cell>
          <cell r="AB56" t="str">
            <v>有り</v>
          </cell>
          <cell r="AC56" t="str">
            <v>年1回（7月）</v>
          </cell>
          <cell r="AD56" t="str">
            <v>有り</v>
          </cell>
          <cell r="AE56" t="str">
            <v>年2回（6月・12月）</v>
          </cell>
          <cell r="AF56" t="str">
            <v>月給（手当等確認ください）</v>
          </cell>
          <cell r="AG56" t="str">
            <v>無期</v>
          </cell>
          <cell r="AH56" t="str">
            <v>無期</v>
          </cell>
          <cell r="AI56" t="str">
            <v>確認中</v>
          </cell>
          <cell r="AJ56" t="str">
            <v>確認中</v>
          </cell>
          <cell r="AK56" t="str">
            <v>確認中</v>
          </cell>
          <cell r="AL56" t="str">
            <v>確認中</v>
          </cell>
          <cell r="AM56" t="str">
            <v>確認中</v>
          </cell>
          <cell r="AN56" t="str">
            <v>確認中</v>
          </cell>
          <cell r="AO56" t="str">
            <v>シフト制</v>
          </cell>
          <cell r="AP56" t="str">
            <v>①　6：00～15：00
②　9：00～18：00
③　11：30～20：30
※（1）～（3）のシフト制</v>
          </cell>
          <cell r="AQ56" t="str">
            <v>・月公休9日（28日の月は8日）
・リフレッシュ休暇（月1日付与）</v>
          </cell>
          <cell r="AR56" t="str">
            <v>調理師免許等</v>
          </cell>
          <cell r="AS56" t="str">
            <v>雇用保険・健康保険・厚生年金・労災保険</v>
          </cell>
          <cell r="AT56">
            <v>2</v>
          </cell>
          <cell r="AU56" t="str">
            <v>特定施設入居者生活介護（有料老人ホーム）</v>
          </cell>
          <cell r="AZ56" t="str">
            <v>確認中</v>
          </cell>
          <cell r="BA56" t="str">
            <v>月公休9日・
リフレッシュ休暇月1日</v>
          </cell>
          <cell r="BB56" t="str">
            <v>確認中</v>
          </cell>
          <cell r="BC56" t="str">
            <v>確認中</v>
          </cell>
        </row>
        <row r="57">
          <cell r="C57" t="str">
            <v>50-0132</v>
          </cell>
          <cell r="D57">
            <v>43739</v>
          </cell>
          <cell r="E57" t="str">
            <v>株式会社ツクイ</v>
          </cell>
          <cell r="F57" t="str">
            <v>かぶしきがいしゃツクイ</v>
          </cell>
          <cell r="G57" t="str">
            <v>人財育成部 採用課</v>
          </cell>
          <cell r="H57" t="str">
            <v>菊池　知也</v>
          </cell>
          <cell r="J57" t="str">
            <v>045-842-4137</v>
          </cell>
          <cell r="K57" t="str">
            <v>045-842-4167</v>
          </cell>
          <cell r="M57" t="str">
            <v>tmy_kikuchi@tsukui.net</v>
          </cell>
          <cell r="N57" t="str">
            <v>https://www.tsukui.net/</v>
          </cell>
          <cell r="O57" t="str">
            <v>確認中</v>
          </cell>
          <cell r="P57" t="str">
            <v>看護職員</v>
          </cell>
          <cell r="Q57" t="str">
            <v>確認中</v>
          </cell>
          <cell r="R57" t="str">
            <v>ホームで生活されるお客様が毎日健康に過ごせるよう、朝の体温、血圧、脈拍のチェックやお客様の薬の管理など、医療的観点から健康管理業務全般を行います。
施設内でのお客様の体調の変化に応じて、外部医療機関との連携業務なども担当します。</v>
          </cell>
          <cell r="S57" t="str">
            <v>ツクイ・サンシャイン町田西館</v>
          </cell>
          <cell r="T57" t="str">
            <v>確認中</v>
          </cell>
          <cell r="U57" t="str">
            <v>正社員</v>
          </cell>
          <cell r="V57" t="str">
            <v>東京都町田市小山ヶ丘1-11-11</v>
          </cell>
          <cell r="W57" t="str">
            <v>京王相模原線「南大沢」駅、JR横浜線「相模原」駅より定期無料シャトルバス運行中</v>
          </cell>
          <cell r="X57" t="str">
            <v>月給　228,250円～336,250円
※経験加算分含む</v>
          </cell>
          <cell r="Y57" t="str">
            <v>確認中</v>
          </cell>
          <cell r="Z57" t="str">
            <v>・オンコール手当　2000円／回
・扶養手当
・配偶者　：10,000円
・18歳未満の子　：5,000円／人数
・60歳以上の親　：5,000円／人数</v>
          </cell>
          <cell r="AA57" t="str">
            <v>実費5万円まで
※社有車の場合上限31,600円</v>
          </cell>
          <cell r="AB57" t="str">
            <v>有り</v>
          </cell>
          <cell r="AC57" t="str">
            <v>年1回（7月）</v>
          </cell>
          <cell r="AD57" t="str">
            <v>有り</v>
          </cell>
          <cell r="AE57" t="str">
            <v>年2回（6月・12月）</v>
          </cell>
          <cell r="AF57" t="str">
            <v>月給（手当等確認ください）</v>
          </cell>
          <cell r="AG57" t="str">
            <v>無期</v>
          </cell>
          <cell r="AH57" t="str">
            <v>無期</v>
          </cell>
          <cell r="AI57" t="str">
            <v>確認中</v>
          </cell>
          <cell r="AJ57" t="str">
            <v>確認中</v>
          </cell>
          <cell r="AK57" t="str">
            <v>確認中</v>
          </cell>
          <cell r="AL57" t="str">
            <v>確認中</v>
          </cell>
          <cell r="AM57" t="str">
            <v>確認中</v>
          </cell>
          <cell r="AN57" t="str">
            <v>確認中</v>
          </cell>
          <cell r="AO57" t="str">
            <v>シフト制</v>
          </cell>
          <cell r="AP57" t="str">
            <v>①　7：00～16：00
②　8：30～17：30
③　10：00～19：00
①～③のシフト制</v>
          </cell>
          <cell r="AQ57" t="str">
            <v>・月公休9日（28日の月は8日）
・リフレッシュ休暇（月1日付与）</v>
          </cell>
          <cell r="AR57" t="str">
            <v>准看護師または正看護師</v>
          </cell>
          <cell r="AS57" t="str">
            <v>雇用保険・健康保険・厚生年金・労災保険</v>
          </cell>
          <cell r="AT57">
            <v>2</v>
          </cell>
          <cell r="AU57" t="str">
            <v>特定施設入居者生活介護（有料老人ホーム）</v>
          </cell>
          <cell r="AZ57" t="str">
            <v>確認中</v>
          </cell>
          <cell r="BA57" t="str">
            <v>月公休9日・
リフレッシュ休暇月1日</v>
          </cell>
          <cell r="BB57" t="str">
            <v>確認中</v>
          </cell>
          <cell r="BC57" t="str">
            <v>確認中</v>
          </cell>
        </row>
        <row r="58">
          <cell r="C58" t="str">
            <v>50-0133</v>
          </cell>
          <cell r="D58">
            <v>43739</v>
          </cell>
          <cell r="E58" t="str">
            <v>株式会社ツクイ</v>
          </cell>
          <cell r="F58" t="str">
            <v>かぶしきがいしゃツクイ</v>
          </cell>
          <cell r="G58" t="str">
            <v>人財育成部 採用課</v>
          </cell>
          <cell r="H58" t="str">
            <v>菊池　知也</v>
          </cell>
          <cell r="J58" t="str">
            <v>045-842-4137</v>
          </cell>
          <cell r="K58" t="str">
            <v>045-842-4167</v>
          </cell>
          <cell r="M58" t="str">
            <v>tmy_kikuchi@tsukui.net</v>
          </cell>
          <cell r="N58" t="str">
            <v>https://www.tsukui.net/</v>
          </cell>
          <cell r="O58" t="str">
            <v>確認中</v>
          </cell>
          <cell r="P58" t="str">
            <v>計画作成担当者</v>
          </cell>
          <cell r="Q58" t="str">
            <v>確認中</v>
          </cell>
          <cell r="R58" t="str">
            <v>・お客様が必要な介護サービスを受けるために、最適なケアプランの作成、モニタリング
・お客様とご家族の生活環境や健康状態の把握、ご要望等の確認
・関係機関との連絡調整、ケアプランの見直し　など</v>
          </cell>
          <cell r="S58" t="str">
            <v>ツクイ・サンシャイン町田西館</v>
          </cell>
          <cell r="T58" t="str">
            <v>確認中</v>
          </cell>
          <cell r="U58" t="str">
            <v>正社員</v>
          </cell>
          <cell r="V58" t="str">
            <v>東京都町田市小山ヶ丘1-11-11</v>
          </cell>
          <cell r="W58" t="str">
            <v>京王相模原線「南大沢」駅、JR横浜線「相模原」駅より定期無料シャトルバス運行中</v>
          </cell>
          <cell r="X58" t="str">
            <v>月給206,250円～254,250円
※資格手当含む</v>
          </cell>
          <cell r="Y58" t="str">
            <v>確認中</v>
          </cell>
          <cell r="Z58" t="str">
            <v>扶養手当
・配偶者　：10,000円
・18歳未満の子　：5,000円／人数
・60歳以上の親　：5,000円／人数</v>
          </cell>
          <cell r="AA58" t="str">
            <v>実費5万円まで
※社有車の場合上限31,600円</v>
          </cell>
          <cell r="AB58" t="str">
            <v>有り</v>
          </cell>
          <cell r="AC58" t="str">
            <v>年1回（7月）</v>
          </cell>
          <cell r="AD58" t="str">
            <v>有り</v>
          </cell>
          <cell r="AE58" t="str">
            <v>年2回（6月・12月）</v>
          </cell>
          <cell r="AF58" t="str">
            <v>月給（手当等確認ください）</v>
          </cell>
          <cell r="AG58" t="str">
            <v>無期</v>
          </cell>
          <cell r="AH58" t="str">
            <v>無期</v>
          </cell>
          <cell r="AI58" t="str">
            <v>確認中</v>
          </cell>
          <cell r="AJ58" t="str">
            <v>確認中</v>
          </cell>
          <cell r="AK58" t="str">
            <v>確認中</v>
          </cell>
          <cell r="AL58" t="str">
            <v>確認中</v>
          </cell>
          <cell r="AM58" t="str">
            <v>確認中</v>
          </cell>
          <cell r="AN58" t="str">
            <v>確認中</v>
          </cell>
          <cell r="AO58" t="str">
            <v>シフト制</v>
          </cell>
          <cell r="AP58" t="str">
            <v>8：30～17：30</v>
          </cell>
          <cell r="AQ58" t="str">
            <v>・月公休9日（28日の月は8日）
・リフレッシュ休暇（月1日付与）</v>
          </cell>
          <cell r="AR58" t="str">
            <v>介護支援専門員</v>
          </cell>
          <cell r="AS58" t="str">
            <v>雇用保険・健康保険・厚生年金・労災保険</v>
          </cell>
          <cell r="AT58">
            <v>1</v>
          </cell>
          <cell r="AU58" t="str">
            <v>特定施設入居者生活介護（有料老人ホーム）</v>
          </cell>
          <cell r="AZ58" t="str">
            <v>確認中</v>
          </cell>
          <cell r="BA58" t="str">
            <v>月公休9日・
リフレッシュ休暇月1日</v>
          </cell>
          <cell r="BB58" t="str">
            <v>確認中</v>
          </cell>
          <cell r="BC58" t="str">
            <v>確認中</v>
          </cell>
        </row>
        <row r="59">
          <cell r="C59" t="str">
            <v>50-0134</v>
          </cell>
          <cell r="D59">
            <v>43739</v>
          </cell>
          <cell r="E59" t="str">
            <v>株式会社ツクイ</v>
          </cell>
          <cell r="F59" t="str">
            <v>かぶしきがいしゃツクイ</v>
          </cell>
          <cell r="G59" t="str">
            <v>人財育成部 採用課</v>
          </cell>
          <cell r="H59" t="str">
            <v>菊池　知也</v>
          </cell>
          <cell r="J59" t="str">
            <v>045-842-4137</v>
          </cell>
          <cell r="K59" t="str">
            <v>045-842-4167</v>
          </cell>
          <cell r="M59" t="str">
            <v>tmy_kikuchi@tsukui.net</v>
          </cell>
          <cell r="N59" t="str">
            <v>https://www.tsukui.net/</v>
          </cell>
          <cell r="O59" t="str">
            <v>確認中</v>
          </cell>
          <cell r="P59" t="str">
            <v>看護職員</v>
          </cell>
          <cell r="Q59" t="str">
            <v>確認中</v>
          </cell>
          <cell r="R59" t="str">
            <v>ホームで生活されるお客様が毎日健康に過ごせるよう、朝の体温、血圧、脈拍のチェックやお客様の薬の管理など、医療的観点から健康管理業務全般を行います。
施設内でのお客様の体調の変化に応じて、外部医療機関との連携業務なども担当します。</v>
          </cell>
          <cell r="S59" t="str">
            <v>ツクイ・サンシャイン町田東館</v>
          </cell>
          <cell r="T59" t="str">
            <v>確認中</v>
          </cell>
          <cell r="U59" t="str">
            <v>非常勤パート</v>
          </cell>
          <cell r="V59" t="str">
            <v>東京都町田市小山ヶ丘1-11-8</v>
          </cell>
          <cell r="W59" t="str">
            <v>京王相模原線「南大沢」駅、JR横浜線「相模原」駅より定期無料シャトルバス運行中</v>
          </cell>
          <cell r="X59" t="str">
            <v>時給　1,600円～1850円</v>
          </cell>
          <cell r="Y59" t="str">
            <v>確認中</v>
          </cell>
          <cell r="Z59" t="str">
            <v>・オンコール手当2,000円／回　
・土日祝は時給＋100円
・母子・父子手当　10,000円
　（月間50時間以上勤務の方）</v>
          </cell>
          <cell r="AA59" t="str">
            <v>実費5万円まで
※社有車の場合上限31,600円</v>
          </cell>
          <cell r="AB59" t="str">
            <v>無し</v>
          </cell>
          <cell r="AC59" t="str">
            <v>確認中</v>
          </cell>
          <cell r="AD59" t="str">
            <v>無し</v>
          </cell>
          <cell r="AE59" t="str">
            <v>確認中</v>
          </cell>
          <cell r="AF59" t="str">
            <v>時給</v>
          </cell>
          <cell r="AG59" t="str">
            <v>有期</v>
          </cell>
          <cell r="AH59" t="str">
            <v>6ヵ月後＊その後無期雇用計画</v>
          </cell>
          <cell r="AI59" t="str">
            <v>確認中</v>
          </cell>
          <cell r="AJ59" t="str">
            <v>確認中</v>
          </cell>
          <cell r="AK59" t="str">
            <v>確認中</v>
          </cell>
          <cell r="AL59" t="str">
            <v>確認中</v>
          </cell>
          <cell r="AM59" t="str">
            <v>確認中</v>
          </cell>
          <cell r="AN59" t="str">
            <v>確認中</v>
          </cell>
          <cell r="AO59" t="str">
            <v>シフト制</v>
          </cell>
          <cell r="AP59" t="str">
            <v>①8:30～17:30
②7:00～16:00
③10：00～19：00
①～③のシフト制（土日祝含む）</v>
          </cell>
          <cell r="AQ59" t="str">
            <v>勤務日数・曜日は応相談</v>
          </cell>
          <cell r="AR59" t="str">
            <v>准看護師または正看護師</v>
          </cell>
          <cell r="AS59" t="str">
            <v>雇用保険・健康保険・厚生年金・労災保険</v>
          </cell>
          <cell r="AT59">
            <v>1</v>
          </cell>
          <cell r="AU59" t="str">
            <v>特定施設入居者生活介護（有料老人ホーム）</v>
          </cell>
          <cell r="AZ59" t="str">
            <v>確認中</v>
          </cell>
          <cell r="BA59" t="str">
            <v>確認中</v>
          </cell>
          <cell r="BB59" t="str">
            <v>確認中</v>
          </cell>
          <cell r="BC59" t="str">
            <v>確認中</v>
          </cell>
        </row>
        <row r="60">
          <cell r="C60" t="str">
            <v>50-0135</v>
          </cell>
          <cell r="D60">
            <v>43739</v>
          </cell>
          <cell r="E60" t="str">
            <v>株式会社ツクイ</v>
          </cell>
          <cell r="F60" t="str">
            <v>かぶしきがいしゃツクイ</v>
          </cell>
          <cell r="G60" t="str">
            <v>人財育成部 採用課</v>
          </cell>
          <cell r="H60" t="str">
            <v>菊池　知也</v>
          </cell>
          <cell r="J60" t="str">
            <v>045-842-4137</v>
          </cell>
          <cell r="K60" t="str">
            <v>045-842-4167</v>
          </cell>
          <cell r="M60" t="str">
            <v>tmy_kikuchi@tsukui.net</v>
          </cell>
          <cell r="N60" t="str">
            <v>https://www.tsukui.net/</v>
          </cell>
          <cell r="O60" t="str">
            <v>確認中</v>
          </cell>
          <cell r="P60" t="str">
            <v>ケアクルー（介護職）</v>
          </cell>
          <cell r="Q60" t="str">
            <v>確認中</v>
          </cell>
          <cell r="R60" t="str">
            <v>介護付き有料老人ホームにおいて
ご入居様の自立支援に向けた日常生活に必要な介助。
レクリエーションや集団体操の企画など様々な取り組みをしていきます。</v>
          </cell>
          <cell r="S60" t="str">
            <v>ツクイ・サンシャイン町田東館</v>
          </cell>
          <cell r="T60" t="str">
            <v>確認中</v>
          </cell>
          <cell r="U60" t="str">
            <v>正社員</v>
          </cell>
          <cell r="V60" t="str">
            <v>東京都町田市小山ヶ丘1-11-8</v>
          </cell>
          <cell r="W60" t="str">
            <v>京王相模原線「南大沢」駅、JR横浜線「相模原」駅より定期無料シャトルバス運行中</v>
          </cell>
          <cell r="X60" t="str">
            <v>月給　243,250円～296,250円
※夜勤手当5回分、資格手当含む</v>
          </cell>
          <cell r="Y60" t="str">
            <v>確認中</v>
          </cell>
          <cell r="Z60" t="str">
            <v>扶養手当
・配偶者　：10,000円
・18歳未満の子　：5,000円／人数
・60歳以上の親　：5,000円／人数</v>
          </cell>
          <cell r="AA60" t="str">
            <v>実費5万円まで
※社有車の場合上限31,600円</v>
          </cell>
          <cell r="AB60" t="str">
            <v>有り</v>
          </cell>
          <cell r="AC60" t="str">
            <v>年1回（7月）</v>
          </cell>
          <cell r="AD60" t="str">
            <v>有り</v>
          </cell>
          <cell r="AE60" t="str">
            <v>年2回（6月・12月）</v>
          </cell>
          <cell r="AF60" t="str">
            <v>月給（手当等確認ください）</v>
          </cell>
          <cell r="AG60" t="str">
            <v>無期</v>
          </cell>
          <cell r="AH60" t="str">
            <v>無期</v>
          </cell>
          <cell r="AI60" t="str">
            <v>確認中</v>
          </cell>
          <cell r="AJ60" t="str">
            <v>確認中</v>
          </cell>
          <cell r="AK60" t="str">
            <v>確認中</v>
          </cell>
          <cell r="AL60" t="str">
            <v>確認中</v>
          </cell>
          <cell r="AM60" t="str">
            <v>確認中</v>
          </cell>
          <cell r="AN60" t="str">
            <v>確認中</v>
          </cell>
          <cell r="AO60" t="str">
            <v>シフト制</v>
          </cell>
          <cell r="AP60" t="str">
            <v>①　6：30～15：30
②　8：30～17：30
③　11：00～20：00
④　15：30～翌9：30</v>
          </cell>
          <cell r="AQ60" t="str">
            <v>・月公休9日（28日の月は8日）
・リフレッシュ休暇（月1日付与）</v>
          </cell>
          <cell r="AR60" t="str">
            <v>ホームヘルパー2級（介護職員初任者研修）以上</v>
          </cell>
          <cell r="AS60" t="str">
            <v>雇用保険・健康保険・厚生年金・労災保険</v>
          </cell>
          <cell r="AT60">
            <v>5</v>
          </cell>
          <cell r="AU60" t="str">
            <v>特定施設入居者生活介護（有料老人ホーム）</v>
          </cell>
          <cell r="AZ60" t="str">
            <v>確認中</v>
          </cell>
          <cell r="BA60" t="str">
            <v>月公休9日・
リフレッシュ休暇月1日</v>
          </cell>
          <cell r="BB60" t="str">
            <v>確認中</v>
          </cell>
          <cell r="BC60" t="str">
            <v>確認中</v>
          </cell>
        </row>
        <row r="61">
          <cell r="C61" t="str">
            <v>50-0136</v>
          </cell>
          <cell r="D61">
            <v>43739</v>
          </cell>
          <cell r="E61" t="str">
            <v>株式会社ツクイ</v>
          </cell>
          <cell r="F61" t="str">
            <v>かぶしきがいしゃツクイ</v>
          </cell>
          <cell r="G61" t="str">
            <v>人財育成部 採用課</v>
          </cell>
          <cell r="H61" t="str">
            <v>菊池　知也</v>
          </cell>
          <cell r="J61" t="str">
            <v>045-842-4137</v>
          </cell>
          <cell r="K61" t="str">
            <v>045-842-4167</v>
          </cell>
          <cell r="M61" t="str">
            <v>tmy_kikuchi@tsukui.net</v>
          </cell>
          <cell r="N61" t="str">
            <v>https://www.tsukui.net/</v>
          </cell>
          <cell r="O61" t="str">
            <v>確認中</v>
          </cell>
          <cell r="P61" t="str">
            <v>ミールケアクルー（調理職）</v>
          </cell>
          <cell r="Q61" t="str">
            <v>確認中</v>
          </cell>
          <cell r="R61" t="str">
            <v>お客様に提供する食事の調理業務を担当します。彩りを考えた盛り付けはもちろんの事、お客様お一人おひとりの栄養状態、嗜好・食形態にあわせた調理を行います。
朝食・昼食・おやつ・夕食作りなどを行って頂きます。</v>
          </cell>
          <cell r="S61" t="str">
            <v>ツクイ・サンシャイン町田東館</v>
          </cell>
          <cell r="T61" t="str">
            <v>確認中</v>
          </cell>
          <cell r="U61" t="str">
            <v>正社員</v>
          </cell>
          <cell r="V61" t="str">
            <v>東京都町田市小山ヶ丘1-11-8</v>
          </cell>
          <cell r="W61" t="str">
            <v>京王相模原線「南大沢」駅、JR横浜線「相模原」駅より定期無料シャトルバス運行中</v>
          </cell>
          <cell r="X61" t="str">
            <v>月給　191,250円～270,250円
※調理経験3年以上ある方</v>
          </cell>
          <cell r="Y61" t="str">
            <v>確認中</v>
          </cell>
          <cell r="Z61" t="str">
            <v>扶養手当
・配偶者　：10,000円
・18歳未満の子　：5,000円／人数
・60歳以上の親　：5,000円／人数</v>
          </cell>
          <cell r="AA61" t="str">
            <v>実費5万円まで
※社有車の場合上限31,600円</v>
          </cell>
          <cell r="AB61" t="str">
            <v>有り</v>
          </cell>
          <cell r="AC61" t="str">
            <v>年1回（7月）</v>
          </cell>
          <cell r="AD61" t="str">
            <v>有り</v>
          </cell>
          <cell r="AE61" t="str">
            <v>年2回（6月・12月）</v>
          </cell>
          <cell r="AF61" t="str">
            <v>月給（手当等確認ください）</v>
          </cell>
          <cell r="AG61" t="str">
            <v>無期</v>
          </cell>
          <cell r="AH61" t="str">
            <v>無期</v>
          </cell>
          <cell r="AI61" t="str">
            <v>確認中</v>
          </cell>
          <cell r="AJ61" t="str">
            <v>確認中</v>
          </cell>
          <cell r="AK61" t="str">
            <v>確認中</v>
          </cell>
          <cell r="AL61" t="str">
            <v>確認中</v>
          </cell>
          <cell r="AM61" t="str">
            <v>確認中</v>
          </cell>
          <cell r="AN61" t="str">
            <v>確認中</v>
          </cell>
          <cell r="AO61" t="str">
            <v>シフト制</v>
          </cell>
          <cell r="AP61" t="str">
            <v>①　6：00～15：00
②　9：00～18：00
③　11：30～20：30
※（1）～（3）のシフト制</v>
          </cell>
          <cell r="AQ61" t="str">
            <v>・月公休9日（28日の月は8日）
・リフレッシュ休暇（月1日付与）</v>
          </cell>
          <cell r="AR61" t="str">
            <v>調理師免許等</v>
          </cell>
          <cell r="AS61" t="str">
            <v>雇用保険・健康保険・厚生年金・労災保険</v>
          </cell>
          <cell r="AT61">
            <v>2</v>
          </cell>
          <cell r="AU61" t="str">
            <v>特定施設入居者生活介護（有料老人ホーム）</v>
          </cell>
          <cell r="AZ61" t="str">
            <v>確認中</v>
          </cell>
          <cell r="BA61" t="str">
            <v>月公休9日・
リフレッシュ休暇月1日</v>
          </cell>
          <cell r="BB61" t="str">
            <v>確認中</v>
          </cell>
          <cell r="BC61" t="str">
            <v>確認中</v>
          </cell>
        </row>
        <row r="62">
          <cell r="C62" t="str">
            <v>50-0137</v>
          </cell>
          <cell r="D62">
            <v>43739</v>
          </cell>
          <cell r="E62" t="str">
            <v>株式会社ツクイ</v>
          </cell>
          <cell r="F62" t="str">
            <v>かぶしきがいしゃツクイ</v>
          </cell>
          <cell r="G62" t="str">
            <v>人財育成部 採用課</v>
          </cell>
          <cell r="H62" t="str">
            <v>菊池　知也</v>
          </cell>
          <cell r="J62" t="str">
            <v>045-842-4137</v>
          </cell>
          <cell r="K62" t="str">
            <v>045-842-4167</v>
          </cell>
          <cell r="M62" t="str">
            <v>tmy_kikuchi@tsukui.net</v>
          </cell>
          <cell r="N62" t="str">
            <v>https://www.tsukui.net/</v>
          </cell>
          <cell r="O62" t="str">
            <v>確認中</v>
          </cell>
          <cell r="P62" t="str">
            <v>看護職員</v>
          </cell>
          <cell r="Q62" t="str">
            <v>確認中</v>
          </cell>
          <cell r="R62" t="str">
            <v>ホームで生活されるお客様が毎日健康に過ごせるよう、朝の体温、血圧、脈拍のチェックやお客様の薬の管理など、医療的観点から健康管理業務全般を行います。
施設内でのお客様の体調の変化に応じて、外部医療機関との連携業務なども担当します。</v>
          </cell>
          <cell r="S62" t="str">
            <v>ツクイ・サンシャイン町田東館</v>
          </cell>
          <cell r="T62" t="str">
            <v>確認中</v>
          </cell>
          <cell r="U62" t="str">
            <v>正社員</v>
          </cell>
          <cell r="V62" t="str">
            <v>東京都町田市小山ヶ丘1-11-8</v>
          </cell>
          <cell r="W62" t="str">
            <v>京王相模原線「南大沢」駅、JR横浜線「相模原」駅より定期無料シャトルバス運行中</v>
          </cell>
          <cell r="X62" t="str">
            <v>月給　228,250円～336,250円
※経験加算分含む</v>
          </cell>
          <cell r="Y62" t="str">
            <v>確認中</v>
          </cell>
          <cell r="Z62" t="str">
            <v>・オンコール手当　2000円／回
・扶養手当
・配偶者　：10,000円
・18歳未満の子　：5,000円／人数
・60歳以上の親　：5,000円／人数</v>
          </cell>
          <cell r="AA62" t="str">
            <v>実費5万円まで
※社有車の場合上限31,600円</v>
          </cell>
          <cell r="AB62" t="str">
            <v>有り</v>
          </cell>
          <cell r="AC62" t="str">
            <v>年1回（7月）</v>
          </cell>
          <cell r="AD62" t="str">
            <v>有り</v>
          </cell>
          <cell r="AE62" t="str">
            <v>年2回（6月・12月）</v>
          </cell>
          <cell r="AF62" t="str">
            <v>月給（手当等確認ください）</v>
          </cell>
          <cell r="AG62" t="str">
            <v>無期</v>
          </cell>
          <cell r="AH62" t="str">
            <v>無期</v>
          </cell>
          <cell r="AI62" t="str">
            <v>確認中</v>
          </cell>
          <cell r="AJ62" t="str">
            <v>確認中</v>
          </cell>
          <cell r="AK62" t="str">
            <v>確認中</v>
          </cell>
          <cell r="AL62" t="str">
            <v>確認中</v>
          </cell>
          <cell r="AM62" t="str">
            <v>確認中</v>
          </cell>
          <cell r="AN62" t="str">
            <v>確認中</v>
          </cell>
          <cell r="AO62" t="str">
            <v>シフト制</v>
          </cell>
          <cell r="AP62" t="str">
            <v>①　7：00～16：00
②　8：30～17：30
③　10：00～19：00
①～③のシフト制</v>
          </cell>
          <cell r="AQ62" t="str">
            <v>・月公休9日（28日の月は8日）
・リフレッシュ休暇（月1日付与）</v>
          </cell>
          <cell r="AR62" t="str">
            <v>准看護師または正看護師</v>
          </cell>
          <cell r="AS62" t="str">
            <v>雇用保険・健康保険・厚生年金・労災保険</v>
          </cell>
          <cell r="AT62">
            <v>1</v>
          </cell>
          <cell r="AU62" t="str">
            <v>特定施設入居者生活介護（有料老人ホーム）</v>
          </cell>
          <cell r="AZ62" t="str">
            <v>確認中</v>
          </cell>
          <cell r="BA62" t="str">
            <v>月公休9日・
リフレッシュ休暇月1日</v>
          </cell>
          <cell r="BB62" t="str">
            <v>確認中</v>
          </cell>
          <cell r="BC62" t="str">
            <v>確認中</v>
          </cell>
        </row>
        <row r="63">
          <cell r="C63" t="str">
            <v>70-0100</v>
          </cell>
          <cell r="D63">
            <v>43739</v>
          </cell>
          <cell r="E63" t="str">
            <v>株式会社　カントリー</v>
          </cell>
          <cell r="F63" t="str">
            <v>かぶしきがいしゃ　カントリー</v>
          </cell>
          <cell r="G63" t="str">
            <v>未記入</v>
          </cell>
          <cell r="H63" t="str">
            <v>千葉　陽平</v>
          </cell>
          <cell r="J63" t="str">
            <v>042-703-4650</v>
          </cell>
          <cell r="K63" t="str">
            <v>042-703-4675</v>
          </cell>
          <cell r="M63" t="str">
            <v>未記入</v>
          </cell>
          <cell r="N63" t="str">
            <v>http://day-hinata.com/</v>
          </cell>
          <cell r="O63" t="str">
            <v>確認中</v>
          </cell>
          <cell r="P63" t="str">
            <v>①介護職員②調理員　</v>
          </cell>
          <cell r="Q63" t="str">
            <v>確認中</v>
          </cell>
          <cell r="R63" t="str">
            <v>レクリエーション、調理、入浴介助、送迎、掃除出来る事を相談しながら業務に就いて頂けます。</v>
          </cell>
          <cell r="S63" t="str">
            <v>デイサービスひなた</v>
          </cell>
          <cell r="T63" t="str">
            <v>確認中</v>
          </cell>
          <cell r="U63" t="str">
            <v>非常勤パート</v>
          </cell>
          <cell r="V63" t="str">
            <v>東京都町田市相原町5-1</v>
          </cell>
          <cell r="W63" t="str">
            <v>京王・横浜線橋本駅バス5分（寿橋）</v>
          </cell>
          <cell r="X63" t="str">
            <v>時給985～1,100円</v>
          </cell>
          <cell r="Y63" t="str">
            <v>確認中</v>
          </cell>
          <cell r="Z63" t="str">
            <v>処遇改善手当1000～3000円</v>
          </cell>
          <cell r="AA63" t="str">
            <v>全額　車通勤可（駐車場無料）</v>
          </cell>
          <cell r="AB63" t="str">
            <v>有り</v>
          </cell>
          <cell r="AC63" t="str">
            <v>前年実績時給20～50円</v>
          </cell>
          <cell r="AD63" t="str">
            <v>確認中</v>
          </cell>
          <cell r="AE63" t="str">
            <v>確認中</v>
          </cell>
          <cell r="AF63" t="str">
            <v>確認中</v>
          </cell>
          <cell r="AG63" t="str">
            <v>無期</v>
          </cell>
          <cell r="AH63" t="str">
            <v>無期</v>
          </cell>
          <cell r="AI63" t="str">
            <v>確認中</v>
          </cell>
          <cell r="AJ63" t="str">
            <v>確認中</v>
          </cell>
          <cell r="AK63" t="str">
            <v>確認中</v>
          </cell>
          <cell r="AL63" t="str">
            <v>確認中</v>
          </cell>
          <cell r="AM63" t="str">
            <v>確認中</v>
          </cell>
          <cell r="AN63" t="str">
            <v>確認中</v>
          </cell>
          <cell r="AO63" t="str">
            <v>確認中</v>
          </cell>
          <cell r="AP63" t="str">
            <v>①8：15～17：15　②8：00～13：30　③9：00～16：30</v>
          </cell>
          <cell r="AQ63" t="str">
            <v>３日以上　週休2日制有</v>
          </cell>
          <cell r="AR63" t="str">
            <v>学歴：不問 資格:無資格（時給985円）、初任者研修（時給1,020円）、介護福祉士（時給1,100円）運転免許あれば尚可</v>
          </cell>
          <cell r="AS63" t="str">
            <v>雇用保険・健康保険・厚生年金・労災保険</v>
          </cell>
          <cell r="AT63">
            <v>3</v>
          </cell>
          <cell r="AU63" t="str">
            <v>地域密着型通所介護</v>
          </cell>
          <cell r="AZ63" t="str">
            <v>確認中</v>
          </cell>
          <cell r="BA63" t="str">
            <v>確認中</v>
          </cell>
          <cell r="BB63" t="str">
            <v>確認中</v>
          </cell>
          <cell r="BC63" t="str">
            <v>確認中</v>
          </cell>
        </row>
        <row r="64">
          <cell r="C64" t="str">
            <v>70-0101</v>
          </cell>
          <cell r="D64">
            <v>43739</v>
          </cell>
          <cell r="E64" t="str">
            <v>株式会社　カントリー</v>
          </cell>
          <cell r="F64" t="str">
            <v>かぶしきがいしゃ　カントリー</v>
          </cell>
          <cell r="G64" t="str">
            <v>未記入</v>
          </cell>
          <cell r="H64" t="str">
            <v>千葉　陽平</v>
          </cell>
          <cell r="J64" t="str">
            <v>042-703-4650</v>
          </cell>
          <cell r="K64" t="str">
            <v>042-703-4675</v>
          </cell>
          <cell r="M64" t="str">
            <v>未記入</v>
          </cell>
          <cell r="N64" t="str">
            <v>http://day-hinata.com/</v>
          </cell>
          <cell r="O64" t="str">
            <v>確認中</v>
          </cell>
          <cell r="P64" t="str">
            <v>送迎ドライバー</v>
          </cell>
          <cell r="Q64" t="str">
            <v>確認中</v>
          </cell>
          <cell r="R64" t="str">
            <v>デイサービス～利用者自宅までの送迎業務、掃除</v>
          </cell>
          <cell r="S64" t="str">
            <v>デイサービスひなた</v>
          </cell>
          <cell r="T64" t="str">
            <v>確認中</v>
          </cell>
          <cell r="U64" t="str">
            <v>非常勤パート</v>
          </cell>
          <cell r="V64" t="str">
            <v>東京都町田市相原町5-1</v>
          </cell>
          <cell r="W64" t="str">
            <v>京王・横浜線橋本駅バス5分（寿橋）</v>
          </cell>
          <cell r="X64" t="str">
            <v>時給985～1,020円</v>
          </cell>
          <cell r="Y64" t="str">
            <v>確認中</v>
          </cell>
          <cell r="Z64" t="str">
            <v>確認中</v>
          </cell>
          <cell r="AA64" t="str">
            <v>全額　車通勤可（駐車場無料）</v>
          </cell>
          <cell r="AB64" t="str">
            <v>有り</v>
          </cell>
          <cell r="AC64" t="str">
            <v>前年実績時給20～50円</v>
          </cell>
          <cell r="AD64" t="str">
            <v>確認中</v>
          </cell>
          <cell r="AE64" t="str">
            <v>確認中</v>
          </cell>
          <cell r="AF64" t="str">
            <v>確認中</v>
          </cell>
          <cell r="AG64" t="str">
            <v>無期</v>
          </cell>
          <cell r="AH64" t="str">
            <v>無期</v>
          </cell>
          <cell r="AI64" t="str">
            <v>確認中</v>
          </cell>
          <cell r="AJ64" t="str">
            <v>確認中</v>
          </cell>
          <cell r="AK64" t="str">
            <v>確認中</v>
          </cell>
          <cell r="AL64" t="str">
            <v>確認中</v>
          </cell>
          <cell r="AM64" t="str">
            <v>確認中</v>
          </cell>
          <cell r="AN64" t="str">
            <v>確認中</v>
          </cell>
          <cell r="AO64" t="str">
            <v>確認中</v>
          </cell>
          <cell r="AP64" t="str">
            <v>①8：00～9：00　②16：30～18：00　③16：30～17：30</v>
          </cell>
          <cell r="AQ64" t="str">
            <v>３日以上　週休2日制有</v>
          </cell>
          <cell r="AR64" t="str">
            <v>学歴：不問 資格:無資格（時給985円）、初任者研修（時給1,020円）、要運転免許</v>
          </cell>
          <cell r="AS64" t="str">
            <v>雇用保険・健康保険・厚生年金・労災保険</v>
          </cell>
          <cell r="AT64">
            <v>3</v>
          </cell>
          <cell r="AU64" t="str">
            <v>地域密着型通所介護</v>
          </cell>
          <cell r="AZ64" t="str">
            <v>確認中</v>
          </cell>
          <cell r="BA64" t="str">
            <v>確認中</v>
          </cell>
          <cell r="BB64" t="str">
            <v>確認中</v>
          </cell>
          <cell r="BC64" t="str">
            <v>確認中</v>
          </cell>
        </row>
        <row r="65">
          <cell r="C65" t="str">
            <v>70-0106</v>
          </cell>
          <cell r="D65">
            <v>43739</v>
          </cell>
          <cell r="E65" t="str">
            <v>日本ソシアルケア株式会社</v>
          </cell>
          <cell r="F65" t="str">
            <v>にほんソシアルケア　かぶしきがいしゃ</v>
          </cell>
          <cell r="G65" t="str">
            <v>代表取締役</v>
          </cell>
          <cell r="H65" t="str">
            <v>大村　統卓</v>
          </cell>
          <cell r="J65" t="str">
            <v>042-850-8806</v>
          </cell>
          <cell r="K65" t="str">
            <v>042-850-8715</v>
          </cell>
          <cell r="M65" t="str">
            <v>'machidakiso@danrannoie.com'</v>
          </cell>
          <cell r="N65" t="str">
            <v>https://danranmachikiso.com/</v>
          </cell>
          <cell r="O65" t="str">
            <v>確認中</v>
          </cell>
          <cell r="P65" t="str">
            <v>介護職員</v>
          </cell>
          <cell r="Q65" t="str">
            <v>確認中</v>
          </cell>
          <cell r="R65" t="str">
            <v>介護に関わる一般業務</v>
          </cell>
          <cell r="S65" t="str">
            <v>だんらんの家　町田木曽</v>
          </cell>
          <cell r="T65" t="str">
            <v>確認中</v>
          </cell>
          <cell r="U65" t="str">
            <v>非常勤パート</v>
          </cell>
          <cell r="V65" t="str">
            <v>東京都町田市木曽東1-37-5　</v>
          </cell>
          <cell r="W65" t="str">
            <v>横浜線古淵駅から10分</v>
          </cell>
          <cell r="X65" t="str">
            <v>時給990円　</v>
          </cell>
          <cell r="Y65" t="str">
            <v>確認中</v>
          </cell>
          <cell r="Z65" t="str">
            <v>確認中</v>
          </cell>
          <cell r="AA65" t="str">
            <v>定額（最高　週3日以上勤務で　4,100　円まで ）　車通勤：あり</v>
          </cell>
          <cell r="AB65" t="str">
            <v>有り</v>
          </cell>
          <cell r="AC65" t="str">
            <v>50円</v>
          </cell>
          <cell r="AD65" t="str">
            <v>確認中</v>
          </cell>
          <cell r="AE65" t="str">
            <v>確認中</v>
          </cell>
          <cell r="AF65" t="str">
            <v>時給</v>
          </cell>
          <cell r="AG65" t="str">
            <v>確認中</v>
          </cell>
          <cell r="AH65" t="str">
            <v>確認中</v>
          </cell>
          <cell r="AI65" t="str">
            <v>確認中</v>
          </cell>
          <cell r="AJ65" t="str">
            <v>確認中</v>
          </cell>
          <cell r="AK65" t="str">
            <v>有</v>
          </cell>
          <cell r="AL65" t="str">
            <v>6ヶ月</v>
          </cell>
          <cell r="AM65" t="str">
            <v>有</v>
          </cell>
          <cell r="AN65">
            <v>10</v>
          </cell>
          <cell r="AO65" t="str">
            <v>シフト制</v>
          </cell>
          <cell r="AP65" t="str">
            <v>9：00～16：00</v>
          </cell>
          <cell r="AQ65" t="str">
            <v>確認中</v>
          </cell>
          <cell r="AR65" t="str">
            <v>不問</v>
          </cell>
          <cell r="AS65" t="str">
            <v>労災保険</v>
          </cell>
          <cell r="AT65">
            <v>2</v>
          </cell>
          <cell r="AU65" t="str">
            <v>地域密着型通所介護</v>
          </cell>
          <cell r="AZ65" t="str">
            <v>60分</v>
          </cell>
          <cell r="BA65" t="str">
            <v>確認中</v>
          </cell>
          <cell r="BB65" t="str">
            <v>確認中</v>
          </cell>
          <cell r="BC65" t="str">
            <v>確認中</v>
          </cell>
        </row>
        <row r="66">
          <cell r="C66" t="str">
            <v>70-0107</v>
          </cell>
          <cell r="D66">
            <v>43739</v>
          </cell>
          <cell r="E66" t="str">
            <v>株式会社　AT</v>
          </cell>
          <cell r="F66" t="str">
            <v>かぶしきがいしゃ　AT</v>
          </cell>
          <cell r="G66" t="str">
            <v>本部</v>
          </cell>
          <cell r="H66" t="str">
            <v>鈴木　葵</v>
          </cell>
          <cell r="J66" t="str">
            <v>044-322-9162</v>
          </cell>
          <cell r="K66" t="str">
            <v>044-322-9164</v>
          </cell>
          <cell r="M66" t="str">
            <v>suzuki0205@atnet.life</v>
          </cell>
          <cell r="N66" t="str">
            <v>http://care-net.biz/14/at/index.php</v>
          </cell>
          <cell r="O66" t="str">
            <v>基本給17万円、資格手当として、介護福祉士2万円、実務者研修修了者1万円が支給されます。有期雇用契約（６ヶ月）となります。６ヶ月経過後は、正社員登用制度もあります。</v>
          </cell>
          <cell r="P66" t="str">
            <v>介護職</v>
          </cell>
          <cell r="Q66" t="str">
            <v>確認中</v>
          </cell>
          <cell r="R66" t="str">
            <v xml:space="preserve">訪問介護員として、利用者のお宅を訪問し、居宅での調理・食事介助・排せつ・入浴の支援に従事。サービス付き高齢者向け住宅（メディケアコート町田根岸）内での食事介助・排せつ・入浴の支援に従事。
</v>
          </cell>
          <cell r="S66" t="str">
            <v>ヘルパーステーション町田根岸</v>
          </cell>
          <cell r="T66" t="str">
            <v>確認中</v>
          </cell>
          <cell r="U66" t="str">
            <v>正社員</v>
          </cell>
          <cell r="V66" t="str">
            <v>東京都町田市根岸2-30-10</v>
          </cell>
          <cell r="W66" t="str">
            <v>ＪＲ横浜線町田駅バス2分（下根岸下車）</v>
          </cell>
          <cell r="X66" t="str">
            <v>基本給170,000～190,000円　均労働日数22日</v>
          </cell>
          <cell r="Y66" t="str">
            <v>確認中</v>
          </cell>
          <cell r="Z66" t="str">
            <v>夜勤手当6,000円　早番・遅番3,000円</v>
          </cell>
          <cell r="AA66" t="str">
            <v>実費（最高30,000円）車通勤：相談可能</v>
          </cell>
          <cell r="AB66" t="str">
            <v>実績による</v>
          </cell>
          <cell r="AC66" t="str">
            <v>実績による</v>
          </cell>
          <cell r="AD66" t="str">
            <v>確認中</v>
          </cell>
          <cell r="AE66" t="str">
            <v>確認中</v>
          </cell>
          <cell r="AF66" t="str">
            <v>月給（手当等確認ください）</v>
          </cell>
          <cell r="AG66" t="str">
            <v>有期</v>
          </cell>
          <cell r="AH66" t="str">
            <v>6か月</v>
          </cell>
          <cell r="AI66" t="str">
            <v>確認中</v>
          </cell>
          <cell r="AJ66" t="str">
            <v>確認中</v>
          </cell>
          <cell r="AK66" t="str">
            <v>確認中</v>
          </cell>
          <cell r="AL66" t="str">
            <v>確認中</v>
          </cell>
          <cell r="AM66" t="str">
            <v>確認中</v>
          </cell>
          <cell r="AN66" t="str">
            <v>確認中</v>
          </cell>
          <cell r="AO66" t="str">
            <v>確認中</v>
          </cell>
          <cell r="AP66" t="str">
            <v>①  7:00～16:00　②9:00～18:00　③11:00～20:00　④16:30～10:00</v>
          </cell>
          <cell r="AQ66" t="str">
            <v>４シフト制です。</v>
          </cell>
          <cell r="AR66" t="str">
            <v>未記入</v>
          </cell>
          <cell r="AS66" t="str">
            <v>雇用保険・健康保険・厚生年金・労災保険</v>
          </cell>
          <cell r="AT66">
            <v>3</v>
          </cell>
          <cell r="AU66" t="str">
            <v>訪問介護（ホームヘルプサービス）</v>
          </cell>
          <cell r="AZ66" t="str">
            <v>確認中</v>
          </cell>
          <cell r="BA66" t="str">
            <v>確認中</v>
          </cell>
          <cell r="BB66" t="str">
            <v>確認中</v>
          </cell>
          <cell r="BC66" t="str">
            <v>確認中</v>
          </cell>
        </row>
        <row r="67">
          <cell r="C67" t="str">
            <v>70-0108</v>
          </cell>
          <cell r="D67">
            <v>43739</v>
          </cell>
          <cell r="E67" t="str">
            <v>株式会社　AT</v>
          </cell>
          <cell r="F67" t="str">
            <v>かぶしきがいしゃ　AT</v>
          </cell>
          <cell r="G67" t="str">
            <v>本部</v>
          </cell>
          <cell r="H67" t="str">
            <v>鈴木　葵</v>
          </cell>
          <cell r="J67" t="str">
            <v>044-322-9162</v>
          </cell>
          <cell r="K67" t="str">
            <v>044-322-9164</v>
          </cell>
          <cell r="M67" t="str">
            <v>suzuki0205@atnet.life</v>
          </cell>
          <cell r="N67" t="str">
            <v>http://care-net.biz/14/at/index.php</v>
          </cell>
          <cell r="O67" t="str">
            <v>保険加入は法定通りです。登録ヘルパーもございます。（1,600円：身体生活介助）（1,000円：保険外・予防介護）詳しくはご相談ください。</v>
          </cell>
          <cell r="P67" t="str">
            <v>介護職</v>
          </cell>
          <cell r="Q67" t="str">
            <v>確認中</v>
          </cell>
          <cell r="R67" t="str">
            <v xml:space="preserve">訪問介護員として、利用者のお宅を訪問し、居宅での調理・食事介助・排せつ・入浴の支援に従事。サービス付き高齢者向け住宅（メディケアコート町田根岸）内での食事介助・排せつ・入浴の支援に従事。
</v>
          </cell>
          <cell r="S67" t="str">
            <v>ヘルパーステーション町田根岸</v>
          </cell>
          <cell r="T67" t="str">
            <v>確認中</v>
          </cell>
          <cell r="U67" t="str">
            <v>非常勤パート</v>
          </cell>
          <cell r="V67" t="str">
            <v>東京都町田市根岸2-30-10</v>
          </cell>
          <cell r="W67" t="str">
            <v>ＪＲ横浜線町田駅バス2分（下根岸下車）</v>
          </cell>
          <cell r="X67" t="str">
            <v>時給1,000円</v>
          </cell>
          <cell r="Y67" t="str">
            <v>確認中</v>
          </cell>
          <cell r="Z67" t="str">
            <v>夜勤手当5,000円　</v>
          </cell>
          <cell r="AA67" t="str">
            <v>定額（最高30,000円）車通勤：相談可能</v>
          </cell>
          <cell r="AB67" t="str">
            <v>確認中</v>
          </cell>
          <cell r="AC67" t="str">
            <v>確認中</v>
          </cell>
          <cell r="AD67" t="str">
            <v>確認中</v>
          </cell>
          <cell r="AE67" t="str">
            <v>確認中</v>
          </cell>
          <cell r="AF67" t="str">
            <v>時給</v>
          </cell>
          <cell r="AG67" t="str">
            <v>無期</v>
          </cell>
          <cell r="AH67" t="str">
            <v>無期</v>
          </cell>
          <cell r="AI67" t="str">
            <v>確認中</v>
          </cell>
          <cell r="AJ67" t="str">
            <v>確認中</v>
          </cell>
          <cell r="AK67" t="str">
            <v>確認中</v>
          </cell>
          <cell r="AL67" t="str">
            <v>確認中</v>
          </cell>
          <cell r="AM67" t="str">
            <v>確認中</v>
          </cell>
          <cell r="AN67" t="str">
            <v>確認中</v>
          </cell>
          <cell r="AO67" t="str">
            <v>確認中</v>
          </cell>
          <cell r="AP67" t="str">
            <v>①7:00～16:00　②9：00～18：00　③11：00～20:00　④16:30～10：00</v>
          </cell>
          <cell r="AQ67" t="str">
            <v>４シフト制です。</v>
          </cell>
          <cell r="AR67" t="str">
            <v>学歴：不問　ヘルパー2級、初任者研修修了者、実務者研修修了者、介護福祉士</v>
          </cell>
          <cell r="AS67" t="str">
            <v>雇用保険・健康保険・厚生年金・労災保険</v>
          </cell>
          <cell r="AT67">
            <v>5</v>
          </cell>
          <cell r="AU67" t="str">
            <v>訪問介護（ホームヘルプサービス）</v>
          </cell>
          <cell r="AZ67" t="str">
            <v>確認中</v>
          </cell>
          <cell r="BA67" t="str">
            <v>確認中</v>
          </cell>
          <cell r="BB67" t="str">
            <v>確認中</v>
          </cell>
          <cell r="BC67" t="str">
            <v>確認中</v>
          </cell>
        </row>
        <row r="68">
          <cell r="C68" t="str">
            <v>70-0110</v>
          </cell>
          <cell r="D68">
            <v>43739</v>
          </cell>
          <cell r="E68" t="str">
            <v>株式会社　AT</v>
          </cell>
          <cell r="F68" t="str">
            <v>かぶしきがいしゃ　AT</v>
          </cell>
          <cell r="G68" t="str">
            <v>本部</v>
          </cell>
          <cell r="H68" t="str">
            <v>鈴木　葵</v>
          </cell>
          <cell r="J68" t="str">
            <v>044-322-9162</v>
          </cell>
          <cell r="K68" t="str">
            <v>044-322-9164</v>
          </cell>
          <cell r="M68" t="str">
            <v>suzuki0205@atnet.life</v>
          </cell>
          <cell r="N68" t="str">
            <v>http://care-net.biz/14/at/index.php</v>
          </cell>
          <cell r="O68" t="str">
            <v>保険加入は法定通りです。</v>
          </cell>
          <cell r="P68" t="str">
            <v>介護職</v>
          </cell>
          <cell r="Q68" t="str">
            <v>確認中</v>
          </cell>
          <cell r="R68" t="str">
            <v>夜勤専従者。サービス付き高齢者向け住宅内での食事介助・排せつ・入浴の支援に従事。</v>
          </cell>
          <cell r="S68" t="str">
            <v>メディケアコート町田根岸</v>
          </cell>
          <cell r="T68" t="str">
            <v>確認中</v>
          </cell>
          <cell r="U68" t="str">
            <v>非常勤パート</v>
          </cell>
          <cell r="V68" t="str">
            <v>東京都町田市根岸2-30-10</v>
          </cell>
          <cell r="W68" t="str">
            <v>ＪＲ横浜線町田駅バス2分（下根岸下車）</v>
          </cell>
          <cell r="X68" t="str">
            <v>時給1,000円</v>
          </cell>
          <cell r="Y68" t="str">
            <v>確認中</v>
          </cell>
          <cell r="Z68" t="str">
            <v>夜勤手当5,000円　1夜勤あたり　20,500円程度</v>
          </cell>
          <cell r="AA68" t="str">
            <v>定額（最高30,000円）車通勤：相談可能</v>
          </cell>
          <cell r="AB68" t="str">
            <v>確認中</v>
          </cell>
          <cell r="AC68" t="str">
            <v>確認中</v>
          </cell>
          <cell r="AD68" t="str">
            <v>確認中</v>
          </cell>
          <cell r="AE68" t="str">
            <v>確認中</v>
          </cell>
          <cell r="AF68" t="str">
            <v>時給</v>
          </cell>
          <cell r="AG68" t="str">
            <v>無期</v>
          </cell>
          <cell r="AH68" t="str">
            <v>無期</v>
          </cell>
          <cell r="AI68" t="str">
            <v>確認中</v>
          </cell>
          <cell r="AJ68" t="str">
            <v>確認中</v>
          </cell>
          <cell r="AK68" t="str">
            <v>確認中</v>
          </cell>
          <cell r="AL68" t="str">
            <v>確認中</v>
          </cell>
          <cell r="AM68" t="str">
            <v>確認中</v>
          </cell>
          <cell r="AN68" t="str">
            <v>確認中</v>
          </cell>
          <cell r="AO68" t="str">
            <v>確認中</v>
          </cell>
          <cell r="AP68" t="str">
            <v>16：30～翌１０：００　　</v>
          </cell>
          <cell r="AQ68" t="str">
            <v>シフト制</v>
          </cell>
          <cell r="AR68" t="str">
            <v>学歴：不問　ヘルパー2級、初任者研修修了者、実務者研修修了者、介護福祉士</v>
          </cell>
          <cell r="AS68" t="str">
            <v>雇用保険・健康保険・厚生年金・労災保険</v>
          </cell>
          <cell r="AT68">
            <v>2</v>
          </cell>
          <cell r="AU68" t="str">
            <v>サービス付き高齢者住宅（サ高住）</v>
          </cell>
          <cell r="AZ68" t="str">
            <v>確認中</v>
          </cell>
          <cell r="BA68" t="str">
            <v>確認中</v>
          </cell>
          <cell r="BB68" t="str">
            <v>確認中</v>
          </cell>
          <cell r="BC68" t="str">
            <v>確認中</v>
          </cell>
        </row>
        <row r="69">
          <cell r="C69" t="str">
            <v>70-0113</v>
          </cell>
          <cell r="D69">
            <v>43739</v>
          </cell>
          <cell r="E69" t="str">
            <v>医療法人社団　天紀会</v>
          </cell>
          <cell r="F69" t="str">
            <v>いりょうほうじんしゃだん　てんきかい</v>
          </cell>
          <cell r="G69" t="str">
            <v>総務課</v>
          </cell>
          <cell r="H69" t="str">
            <v>東　睦</v>
          </cell>
          <cell r="J69" t="str">
            <v>042-797-0957</v>
          </cell>
          <cell r="K69" t="str">
            <v>042-797-0126</v>
          </cell>
          <cell r="M69" t="str">
            <v>未記入</v>
          </cell>
          <cell r="N69" t="str">
            <v>http://www.kokoro-hospital.jp/</v>
          </cell>
          <cell r="O69" t="str">
            <v>＊試用期間３ヶ月
＊就業時間(１)の場合は、休憩９０分です。＊事前連絡の上、履歴書(写真添付）・職務経歴書・紹介状を総務課東宛に郵送。到着後７日以内に連絡します。</v>
          </cell>
          <cell r="P69" t="str">
            <v>調理補助（直営）</v>
          </cell>
          <cell r="Q69" t="str">
            <v>確認中</v>
          </cell>
          <cell r="R69" t="str">
            <v>・平成29年11月新棟完成「新しい調理場」で働きませんか。・院長が患者様の食にこだわりをお持ちなので、当院の栄養部は「すべて直営」で行っております。そのため、行事食はもちろん、日常的な食事もこだわりを持った献立の提案が可能となっております。又、入院患者様に対するレクリエーションの一環としてお祭りの際の出店、お花見用のお弁当等幅広くご対応いただきます。・1回の食数は360～460食・集団給食未経験者も歓迎</v>
          </cell>
          <cell r="S69" t="str">
            <v>こころのホスピタル町田</v>
          </cell>
          <cell r="T69" t="str">
            <v>確認中</v>
          </cell>
          <cell r="U69" t="str">
            <v>正社員</v>
          </cell>
          <cell r="V69" t="str">
            <v>東京都町田市上小山田町2140</v>
          </cell>
          <cell r="W69" t="str">
            <v>確認中</v>
          </cell>
          <cell r="X69" t="str">
            <v>基本給160,000～200,000円　均労働日数19.9日</v>
          </cell>
          <cell r="Y69" t="str">
            <v>確認中</v>
          </cell>
          <cell r="Z69" t="str">
            <v>確認中</v>
          </cell>
          <cell r="AA69" t="str">
            <v>車通勤：可(駐車場完備）</v>
          </cell>
          <cell r="AB69" t="str">
            <v>無し</v>
          </cell>
          <cell r="AC69" t="str">
            <v>確認中</v>
          </cell>
          <cell r="AD69" t="str">
            <v>有り</v>
          </cell>
          <cell r="AE69" t="str">
            <v>年2回　３ヶ月分</v>
          </cell>
          <cell r="AF69" t="str">
            <v>月給（手当等確認ください）</v>
          </cell>
          <cell r="AG69" t="str">
            <v>無期</v>
          </cell>
          <cell r="AH69" t="str">
            <v>無期</v>
          </cell>
          <cell r="AI69" t="str">
            <v>確認中</v>
          </cell>
          <cell r="AJ69" t="str">
            <v>確認中</v>
          </cell>
          <cell r="AK69" t="str">
            <v>有</v>
          </cell>
          <cell r="AL69" t="str">
            <v>3ヵ月</v>
          </cell>
          <cell r="AM69" t="str">
            <v>確認中</v>
          </cell>
          <cell r="AN69" t="str">
            <v>確認中</v>
          </cell>
          <cell r="AO69" t="str">
            <v>シフト制</v>
          </cell>
          <cell r="AP69" t="str">
            <v>①5：30～15：00　②8：00～17：00　③11：00～20：00</v>
          </cell>
          <cell r="AQ69" t="str">
            <v>シフト制</v>
          </cell>
          <cell r="AR69" t="str">
            <v>学歴：高卒以上　資格：不問（給食業務経験者優遇）　</v>
          </cell>
          <cell r="AS69" t="str">
            <v>雇用保険・健康保険・厚生年金・労災保険</v>
          </cell>
          <cell r="AT69">
            <v>1</v>
          </cell>
          <cell r="AU69" t="str">
            <v>介護医療院</v>
          </cell>
          <cell r="AZ69" t="str">
            <v>勤務時間により60分</v>
          </cell>
          <cell r="BA69" t="str">
            <v>4週8休シフト制　夏休・冬休（原則それぞれ3日）</v>
          </cell>
          <cell r="BB69" t="str">
            <v>確認中</v>
          </cell>
          <cell r="BC69" t="str">
            <v>確認中</v>
          </cell>
        </row>
        <row r="70">
          <cell r="C70" t="str">
            <v>70-0121</v>
          </cell>
          <cell r="D70">
            <v>43739</v>
          </cell>
          <cell r="E70" t="str">
            <v>医療法人社団　三医会</v>
          </cell>
          <cell r="F70" t="str">
            <v>いりょうほうじんしゃだん　さんいかい</v>
          </cell>
          <cell r="G70" t="str">
            <v>総務課</v>
          </cell>
          <cell r="H70" t="str">
            <v>中溝・渡辺</v>
          </cell>
          <cell r="J70" t="str">
            <v>044-987-1312</v>
          </cell>
          <cell r="K70" t="str">
            <v>044-987-7981</v>
          </cell>
          <cell r="M70" t="str">
            <v>info@tsurukawakinen.or.jp</v>
          </cell>
          <cell r="N70" t="str">
            <v>https://www.tsurukawakinen.or.jp/</v>
          </cell>
          <cell r="O70" t="str">
            <v>新卒、第二新卒、未経験者の募集です。未経験からの職員が数多くいます。</v>
          </cell>
          <cell r="P70" t="str">
            <v>介護職</v>
          </cell>
          <cell r="Q70" t="str">
            <v>確認中</v>
          </cell>
          <cell r="R70" t="str">
            <v>病棟における食事介助、入浴介助、排せつ介助、ベッドメーキング見守り等</v>
          </cell>
          <cell r="S70" t="str">
            <v>鶴川記念病院（または近隣の鶴川リハビリテーション病院）</v>
          </cell>
          <cell r="T70" t="str">
            <v>確認中</v>
          </cell>
          <cell r="U70" t="str">
            <v>非常勤パート</v>
          </cell>
          <cell r="V70" t="str">
            <v>東京都町田市三輪町1059-1</v>
          </cell>
          <cell r="W70" t="str">
            <v>小田急線鶴川駅よりバス</v>
          </cell>
          <cell r="X70" t="str">
            <v>1,020～1,100円
（最低賃金改定の為 確認中）</v>
          </cell>
          <cell r="Y70" t="str">
            <v>確認中</v>
          </cell>
          <cell r="Z70" t="str">
            <v>早番・遅番手当1回５００円、夜勤手当１回11,000円</v>
          </cell>
          <cell r="AA70" t="str">
            <v>５万円迄　車通勤可駐車場有り</v>
          </cell>
          <cell r="AB70" t="str">
            <v>有り</v>
          </cell>
          <cell r="AC70" t="str">
            <v>確認中</v>
          </cell>
          <cell r="AD70" t="str">
            <v>無し</v>
          </cell>
          <cell r="AE70" t="str">
            <v>確認中</v>
          </cell>
          <cell r="AF70" t="str">
            <v>時給</v>
          </cell>
          <cell r="AG70" t="str">
            <v>有期</v>
          </cell>
          <cell r="AH70" t="str">
            <v>１年更新</v>
          </cell>
          <cell r="AI70" t="str">
            <v>確認中</v>
          </cell>
          <cell r="AJ70" t="str">
            <v>確認中</v>
          </cell>
          <cell r="AK70" t="str">
            <v>有</v>
          </cell>
          <cell r="AL70" t="str">
            <v>3ヵ月</v>
          </cell>
          <cell r="AM70" t="str">
            <v>有</v>
          </cell>
          <cell r="AN70">
            <v>5</v>
          </cell>
          <cell r="AO70" t="str">
            <v>シフト制</v>
          </cell>
          <cell r="AP70" t="str">
            <v xml:space="preserve">①8:45～17:15、②7:00～15:30、③11:00～19:30、④16:45～9:15 </v>
          </cell>
          <cell r="AQ70" t="str">
            <v>週３～5日</v>
          </cell>
          <cell r="AR70" t="str">
            <v>新卒、第二新卒、未経験者</v>
          </cell>
          <cell r="AS70" t="str">
            <v>雇用保険・健康保険・厚生年金・労災保険</v>
          </cell>
          <cell r="AT70">
            <v>5</v>
          </cell>
          <cell r="AU70" t="str">
            <v>介護医療院</v>
          </cell>
          <cell r="AZ70" t="str">
            <v>６０分</v>
          </cell>
          <cell r="BA70" t="str">
            <v>シフト以外</v>
          </cell>
          <cell r="BB70" t="str">
            <v>確認中</v>
          </cell>
          <cell r="BC70" t="str">
            <v>確認中</v>
          </cell>
        </row>
        <row r="71">
          <cell r="C71" t="str">
            <v>70-0123</v>
          </cell>
          <cell r="D71">
            <v>43739</v>
          </cell>
          <cell r="E71" t="str">
            <v>株式会社　日本アメニティライフ協会</v>
          </cell>
          <cell r="F71" t="str">
            <v>かぶしきがいしゃ　にほんアメニティライフきょうかい</v>
          </cell>
          <cell r="G71" t="str">
            <v>施設長</v>
          </cell>
          <cell r="H71" t="str">
            <v>北塲充</v>
          </cell>
          <cell r="J71" t="str">
            <v>042-708-1375</v>
          </cell>
          <cell r="K71" t="str">
            <v>042-708-1386</v>
          </cell>
          <cell r="M71" t="str">
            <v>未記入</v>
          </cell>
          <cell r="N71" t="str">
            <v>https://kaori-kaigo.jala.co.jp/fs/machida/</v>
          </cell>
          <cell r="O71" t="str">
            <v>無資格:1,013円　初任者研修：1,093円　実務者研修：1,123円　介護福祉士：1,183円　</v>
          </cell>
          <cell r="P71" t="str">
            <v>介護職員</v>
          </cell>
          <cell r="Q71" t="str">
            <v>確認中</v>
          </cell>
          <cell r="R71" t="str">
            <v>看護小規模多機能型居宅介護での介護サービスに係る業務全般およびこれに付帯する福祉サービス業務全般</v>
          </cell>
          <cell r="S71" t="str">
            <v>花織まちだ</v>
          </cell>
          <cell r="T71" t="str">
            <v>確認中</v>
          </cell>
          <cell r="U71" t="str">
            <v>非常勤パート</v>
          </cell>
          <cell r="V71" t="str">
            <v>東京都町田市野津田町697-2</v>
          </cell>
          <cell r="W71" t="str">
            <v>小田急線鶴川駅バス　田中入口下車　徒歩2分バス２分</v>
          </cell>
          <cell r="X71" t="str">
            <v>1,013～1,203円
（最低賃金改定の為 確認中）</v>
          </cell>
          <cell r="Y71" t="str">
            <v>確認中</v>
          </cell>
          <cell r="Z71" t="str">
            <v>土日祝日手当 30円</v>
          </cell>
          <cell r="AA71" t="str">
            <v>定額（最高50,000円）車通勤：可</v>
          </cell>
          <cell r="AB71" t="str">
            <v>無し</v>
          </cell>
          <cell r="AC71" t="str">
            <v>確認中</v>
          </cell>
          <cell r="AD71" t="str">
            <v>無し</v>
          </cell>
          <cell r="AE71" t="str">
            <v>確認中</v>
          </cell>
          <cell r="AF71" t="str">
            <v>時給</v>
          </cell>
          <cell r="AG71" t="str">
            <v>有期</v>
          </cell>
          <cell r="AH71" t="str">
            <v>４月1日～3月31日まで</v>
          </cell>
          <cell r="AI71" t="str">
            <v>確認中</v>
          </cell>
          <cell r="AJ71" t="str">
            <v>確認中</v>
          </cell>
          <cell r="AK71" t="str">
            <v>無</v>
          </cell>
          <cell r="AL71" t="str">
            <v>確認中</v>
          </cell>
          <cell r="AM71" t="str">
            <v>無</v>
          </cell>
          <cell r="AN71" t="str">
            <v>無</v>
          </cell>
          <cell r="AO71" t="str">
            <v>シフト制</v>
          </cell>
          <cell r="AP71" t="str">
            <v>5:00～22:00内にて勤務時間応相談</v>
          </cell>
          <cell r="AQ71" t="str">
            <v>1日以上</v>
          </cell>
          <cell r="AR71" t="str">
            <v>学歴：不問</v>
          </cell>
          <cell r="AS71" t="str">
            <v>労働条件による</v>
          </cell>
          <cell r="AT71">
            <v>3</v>
          </cell>
          <cell r="AU71" t="str">
            <v>看護小規模多機能型居宅介護</v>
          </cell>
          <cell r="AZ71" t="str">
            <v>法定通り</v>
          </cell>
          <cell r="BA71" t="str">
            <v>シフト以外</v>
          </cell>
          <cell r="BB71" t="str">
            <v>確認中</v>
          </cell>
          <cell r="BC71" t="str">
            <v>確認中</v>
          </cell>
        </row>
        <row r="72">
          <cell r="C72" t="str">
            <v>70-0127</v>
          </cell>
          <cell r="D72">
            <v>43739</v>
          </cell>
          <cell r="E72" t="str">
            <v>特定非営利活動法人　桜実会</v>
          </cell>
          <cell r="F72" t="str">
            <v>とくていひえいりかつどうほうじん　おうみかい</v>
          </cell>
          <cell r="G72" t="str">
            <v>事務局</v>
          </cell>
          <cell r="H72" t="str">
            <v>鈴木　友子</v>
          </cell>
          <cell r="J72" t="str">
            <v>042-710-1238</v>
          </cell>
          <cell r="K72" t="str">
            <v>042-710-1292　</v>
          </cell>
          <cell r="M72" t="str">
            <v>未記入</v>
          </cell>
          <cell r="N72" t="str">
            <v>https://www.ohmikai.com/</v>
          </cell>
          <cell r="O72" t="str">
            <v>確認中</v>
          </cell>
          <cell r="P72" t="str">
            <v>登録ヘルパー</v>
          </cell>
          <cell r="Q72" t="str">
            <v>確認中</v>
          </cell>
          <cell r="R72" t="str">
            <v>登録ヘルパーさんを募集しています。利用者様のご自宅に行き、指示書に沿った支援サービスを行って頂きます。慣れるまで、サービス担当責任者が一緒に行き、指導するので、初めて方でも安心して働けると思います。</v>
          </cell>
          <cell r="S72" t="str">
            <v>ヘルパーステーション桜実会</v>
          </cell>
          <cell r="T72" t="str">
            <v>確認中</v>
          </cell>
          <cell r="U72" t="str">
            <v>非常勤パート</v>
          </cell>
          <cell r="V72" t="str">
            <v>東京都町田市玉川学園3－35－1</v>
          </cell>
          <cell r="W72" t="str">
            <v>確認中</v>
          </cell>
          <cell r="X72" t="str">
            <v>身体介護1,540円・生活援助1,240円・まちいきヘルパー1,080円</v>
          </cell>
          <cell r="Y72" t="str">
            <v>確認中</v>
          </cell>
          <cell r="Z72" t="str">
            <v>処遇改善加算手当（１か月の勤務時間により額は変動します。）</v>
          </cell>
          <cell r="AA72" t="str">
            <v>確認中</v>
          </cell>
          <cell r="AB72" t="str">
            <v>確認中</v>
          </cell>
          <cell r="AC72" t="str">
            <v>確認中</v>
          </cell>
          <cell r="AD72" t="str">
            <v>確認中</v>
          </cell>
          <cell r="AE72" t="str">
            <v>確認中</v>
          </cell>
          <cell r="AF72" t="str">
            <v>時給</v>
          </cell>
          <cell r="AG72" t="str">
            <v>確認中</v>
          </cell>
          <cell r="AH72" t="str">
            <v>確認中</v>
          </cell>
          <cell r="AI72" t="str">
            <v>確認中</v>
          </cell>
          <cell r="AJ72" t="str">
            <v>確認中</v>
          </cell>
          <cell r="AK72" t="str">
            <v>確認中</v>
          </cell>
          <cell r="AL72" t="str">
            <v>確認中</v>
          </cell>
          <cell r="AM72" t="str">
            <v>確認中</v>
          </cell>
          <cell r="AN72" t="str">
            <v>確認中</v>
          </cell>
          <cell r="AO72" t="str">
            <v>確認中</v>
          </cell>
          <cell r="AP72" t="str">
            <v>確認中</v>
          </cell>
          <cell r="AQ72" t="str">
            <v>自分の空いている時間や、家庭の都合を優先してお仕事をして頂いています。週１回１時間でも構いません。</v>
          </cell>
          <cell r="AR72" t="str">
            <v>介護職員初任者研修修了者・町田市まちいきヘルパー養成研修修了者・介護福祉士の資格があれば尚可。</v>
          </cell>
          <cell r="AS72" t="str">
            <v>労働条件による</v>
          </cell>
          <cell r="AT72">
            <v>5</v>
          </cell>
          <cell r="AU72" t="str">
            <v>訪問介護（ホームヘルプサービス）</v>
          </cell>
          <cell r="AZ72" t="str">
            <v>法定通り</v>
          </cell>
          <cell r="BA72" t="str">
            <v>雇用契約日以外</v>
          </cell>
          <cell r="BB72" t="str">
            <v>確認中</v>
          </cell>
          <cell r="BC72" t="str">
            <v>確認中</v>
          </cell>
        </row>
        <row r="73">
          <cell r="C73" t="str">
            <v>70-0135</v>
          </cell>
          <cell r="D73">
            <v>43739</v>
          </cell>
          <cell r="E73" t="str">
            <v>医療法人社団芙蓉会</v>
          </cell>
          <cell r="F73" t="str">
            <v>いりょうほうじんしゃだん　ふようかい</v>
          </cell>
          <cell r="G73" t="str">
            <v>人事育成室</v>
          </cell>
          <cell r="H73" t="str">
            <v>盆子原一成</v>
          </cell>
          <cell r="J73" t="str">
            <v>042-795-2631</v>
          </cell>
          <cell r="K73" t="str">
            <v>042-799-2491</v>
          </cell>
          <cell r="M73" t="str">
            <v>kyujin@fuyou.or.jp</v>
          </cell>
          <cell r="N73" t="str">
            <v>https://www.fuyou.or.jp/</v>
          </cell>
          <cell r="O73" t="str">
            <v>有給休暇及び加入保険は法定通り。経験者優遇。</v>
          </cell>
          <cell r="P73" t="str">
            <v>介護職</v>
          </cell>
          <cell r="Q73" t="str">
            <v>確認中</v>
          </cell>
          <cell r="R73" t="str">
            <v>デイサービスにおける介護業務。入浴介助・食事介助・排泄のサポート。また、レクリエーション等を行います。生活リハビリを中心に日常生活に必要なことを自分でできるようにサポート。</v>
          </cell>
          <cell r="S73" t="str">
            <v>デイサービス　ふれあいルーム</v>
          </cell>
          <cell r="T73" t="str">
            <v>確認中</v>
          </cell>
          <cell r="U73" t="str">
            <v>非常勤パート</v>
          </cell>
          <cell r="V73" t="str">
            <v>東京都町田市南町田3-43-1</v>
          </cell>
          <cell r="W73" t="str">
            <v>東急田園都市線　南町田駅　7分</v>
          </cell>
          <cell r="X73" t="str">
            <v>時給990～1,000円</v>
          </cell>
          <cell r="Y73" t="str">
            <v>確認中</v>
          </cell>
          <cell r="Z73" t="str">
            <v>確認中</v>
          </cell>
          <cell r="AA73" t="str">
            <v>全額（最高30,000円）　車通勤：不可</v>
          </cell>
          <cell r="AB73" t="str">
            <v>有り</v>
          </cell>
          <cell r="AC73" t="str">
            <v>確認中</v>
          </cell>
          <cell r="AD73" t="str">
            <v>無し</v>
          </cell>
          <cell r="AE73" t="str">
            <v>確認中</v>
          </cell>
          <cell r="AF73" t="str">
            <v>確認中</v>
          </cell>
          <cell r="AG73" t="str">
            <v>有期</v>
          </cell>
          <cell r="AH73" t="str">
            <v>3ヵ月契約</v>
          </cell>
          <cell r="AI73" t="str">
            <v>確認中</v>
          </cell>
          <cell r="AJ73" t="str">
            <v>確認中</v>
          </cell>
          <cell r="AK73" t="str">
            <v>確認中</v>
          </cell>
          <cell r="AL73" t="str">
            <v>確認中</v>
          </cell>
          <cell r="AM73" t="str">
            <v>確認中</v>
          </cell>
          <cell r="AN73" t="str">
            <v>確認中</v>
          </cell>
          <cell r="AO73" t="str">
            <v>確認中</v>
          </cell>
          <cell r="AP73" t="str">
            <v>①8：30～17：00　②9：00～20：30　</v>
          </cell>
          <cell r="AQ73" t="str">
            <v>就業時間等 相談: 可</v>
          </cell>
          <cell r="AR73" t="str">
            <v>学歴：不問　資格：不問ですが、経験者優遇</v>
          </cell>
          <cell r="AS73" t="str">
            <v>労働条件による</v>
          </cell>
          <cell r="AT73">
            <v>3</v>
          </cell>
          <cell r="AU73" t="str">
            <v>介護医療院</v>
          </cell>
          <cell r="AZ73" t="str">
            <v>確認中</v>
          </cell>
          <cell r="BA73" t="str">
            <v>雇用契約日数以外休み</v>
          </cell>
          <cell r="BB73" t="str">
            <v>確認中</v>
          </cell>
          <cell r="BC73" t="str">
            <v>確認中</v>
          </cell>
        </row>
        <row r="74">
          <cell r="C74" t="str">
            <v>70-0138</v>
          </cell>
          <cell r="D74">
            <v>43739</v>
          </cell>
          <cell r="E74" t="str">
            <v>社会福祉法人　みどり福祉会</v>
          </cell>
          <cell r="F74" t="str">
            <v>しゃかいふくしほうじん　みどりふくしかい</v>
          </cell>
          <cell r="G74" t="str">
            <v>人材確保</v>
          </cell>
          <cell r="H74" t="str">
            <v>岩城潔（不在時：青山）</v>
          </cell>
          <cell r="J74" t="str">
            <v>042-850-8863</v>
          </cell>
          <cell r="K74" t="str">
            <v>042-732-6663</v>
          </cell>
          <cell r="M74" t="str">
            <v>kogasaka-shienshitsu@midorifukushikai.or.jp</v>
          </cell>
          <cell r="N74" t="str">
            <v>http://www.midorifukushikai.or.jp/</v>
          </cell>
          <cell r="O74" t="str">
            <v>確認中</v>
          </cell>
          <cell r="P74" t="str">
            <v>介護補助スタッフ</v>
          </cell>
          <cell r="Q74" t="str">
            <v>確認中</v>
          </cell>
          <cell r="R74" t="str">
            <v>・ご入居者様の生活スペースの環境整備、居室ベッドのリネン交換等・介護補助業務（見守り・食事介助・トイレ誘導など）</v>
          </cell>
          <cell r="S74" t="str">
            <v>特別養護老人ホーム　高ヶ坂ひかり苑</v>
          </cell>
          <cell r="T74" t="str">
            <v>確認中</v>
          </cell>
          <cell r="U74" t="str">
            <v>非常勤パート</v>
          </cell>
          <cell r="V74" t="str">
            <v>東京都町田市高ヶ坂5丁目26-19</v>
          </cell>
          <cell r="W74" t="str">
            <v>神奈川交通　高ヶ坂団地より　徒歩３分</v>
          </cell>
          <cell r="X74" t="str">
            <v>985円</v>
          </cell>
          <cell r="Y74" t="str">
            <v>確認中</v>
          </cell>
          <cell r="Z74" t="str">
            <v>確認中</v>
          </cell>
          <cell r="AA74" t="str">
            <v>車通勤：可（駐車場代日額100円）</v>
          </cell>
          <cell r="AB74" t="str">
            <v>無し</v>
          </cell>
          <cell r="AC74" t="str">
            <v>確認中</v>
          </cell>
          <cell r="AD74" t="str">
            <v>無し</v>
          </cell>
          <cell r="AE74" t="str">
            <v>確認中</v>
          </cell>
          <cell r="AF74" t="str">
            <v>時給</v>
          </cell>
          <cell r="AG74" t="str">
            <v>確認中</v>
          </cell>
          <cell r="AH74" t="str">
            <v>確認中</v>
          </cell>
          <cell r="AI74" t="str">
            <v>確認中</v>
          </cell>
          <cell r="AJ74" t="str">
            <v>確認中</v>
          </cell>
          <cell r="AK74" t="str">
            <v>確認中</v>
          </cell>
          <cell r="AL74" t="str">
            <v>確認中</v>
          </cell>
          <cell r="AM74" t="str">
            <v>確認中</v>
          </cell>
          <cell r="AN74" t="str">
            <v>確認中</v>
          </cell>
          <cell r="AO74" t="str">
            <v>シフト制</v>
          </cell>
          <cell r="AP74" t="str">
            <v>就労時間は応相談(1日2H～など)</v>
          </cell>
          <cell r="AQ74" t="str">
            <v>確認中</v>
          </cell>
          <cell r="AR74" t="str">
            <v>資格：不問　介護施設での経験等あると良いです。</v>
          </cell>
          <cell r="AS74" t="str">
            <v>確認中</v>
          </cell>
          <cell r="AT74">
            <v>1</v>
          </cell>
          <cell r="AU74" t="str">
            <v>特別養護老人ホーム（特養）</v>
          </cell>
          <cell r="AZ74" t="str">
            <v>確認中</v>
          </cell>
          <cell r="BA74" t="str">
            <v>確認中</v>
          </cell>
          <cell r="BB74" t="str">
            <v>確認中</v>
          </cell>
          <cell r="BC74" t="str">
            <v>確認中</v>
          </cell>
        </row>
        <row r="75">
          <cell r="C75" t="str">
            <v>70-0139</v>
          </cell>
          <cell r="D75">
            <v>43739</v>
          </cell>
          <cell r="E75" t="str">
            <v>社会福祉法人　福音会</v>
          </cell>
          <cell r="F75" t="str">
            <v>しゃかいふくしほうじん　ふくいんかい</v>
          </cell>
          <cell r="G75" t="str">
            <v>人財コ－ディネーター</v>
          </cell>
          <cell r="H75" t="str">
            <v>小林　和子</v>
          </cell>
          <cell r="J75" t="str">
            <v>042-736-7411</v>
          </cell>
          <cell r="K75" t="str">
            <v>042-734-0742</v>
          </cell>
          <cell r="M75" t="str">
            <v>k.kobayashi@fukuinkai.or.jp</v>
          </cell>
          <cell r="N75" t="str">
            <v>http://www.fukuinkai.or.jp/machida/02.html</v>
          </cell>
          <cell r="O75" t="str">
            <v>早朝帯（5：30～8：30）200円増　夜間帯（18：30～20：30）151円増</v>
          </cell>
          <cell r="P75" t="str">
            <v>厨房（調理補助）職員</v>
          </cell>
          <cell r="Q75" t="str">
            <v>確認中</v>
          </cell>
          <cell r="R75" t="str">
            <v>調理済み（クックチル）食品を使った簡単なお食事の準備。　野津田事業所内にある特別養護老人ホーム、経費老人ホーム、デイサービスのご利用者及び職員への食事提供</v>
          </cell>
          <cell r="S75" t="str">
            <v>特別養護老人ホーム福音の家</v>
          </cell>
          <cell r="T75" t="str">
            <v>確認中</v>
          </cell>
          <cell r="U75" t="str">
            <v>非常勤パート</v>
          </cell>
          <cell r="V75" t="str">
            <v>東京都町田市野津田町1932番地</v>
          </cell>
          <cell r="W75" t="str">
            <v>小田急線町田駅バス8分（並木下車）</v>
          </cell>
          <cell r="X75" t="str">
            <v>1,020円</v>
          </cell>
          <cell r="Y75" t="str">
            <v>確認中</v>
          </cell>
          <cell r="Z75" t="str">
            <v>確認中</v>
          </cell>
          <cell r="AA75" t="str">
            <v>全額（車通勤可：有料駐車場あり）</v>
          </cell>
          <cell r="AB75" t="str">
            <v>有り</v>
          </cell>
          <cell r="AC75" t="str">
            <v>0.00～5.00％</v>
          </cell>
          <cell r="AD75" t="str">
            <v>無し</v>
          </cell>
          <cell r="AE75" t="str">
            <v>確認中</v>
          </cell>
          <cell r="AF75" t="str">
            <v>時給</v>
          </cell>
          <cell r="AG75" t="str">
            <v>無期</v>
          </cell>
          <cell r="AH75" t="str">
            <v>無期</v>
          </cell>
          <cell r="AI75" t="str">
            <v>確認中</v>
          </cell>
          <cell r="AJ75" t="str">
            <v>確認中</v>
          </cell>
          <cell r="AK75" t="str">
            <v>確認中</v>
          </cell>
          <cell r="AL75" t="str">
            <v>確認中</v>
          </cell>
          <cell r="AM75" t="str">
            <v>確認中</v>
          </cell>
          <cell r="AN75" t="str">
            <v>確認中</v>
          </cell>
          <cell r="AO75" t="str">
            <v>確認中</v>
          </cell>
          <cell r="AP75" t="str">
            <v>①10：30～19：30　②11：30～20：30　時間等応相談大丈夫です。</v>
          </cell>
          <cell r="AQ75" t="str">
            <v>週3日以上</v>
          </cell>
          <cell r="AR75" t="str">
            <v>不問　</v>
          </cell>
          <cell r="AS75" t="str">
            <v>雇用保険・健康保険・厚生年金・労災保険</v>
          </cell>
          <cell r="AT75">
            <v>9</v>
          </cell>
          <cell r="AU75" t="str">
            <v>特別養護老人ホーム（特養）</v>
          </cell>
          <cell r="AZ75" t="str">
            <v>確認中</v>
          </cell>
          <cell r="BA75" t="str">
            <v>確認中</v>
          </cell>
          <cell r="BB75" t="str">
            <v>確認中</v>
          </cell>
          <cell r="BC75" t="str">
            <v>確認中</v>
          </cell>
        </row>
        <row r="76">
          <cell r="C76" t="str">
            <v>70-0140</v>
          </cell>
          <cell r="D76">
            <v>43739</v>
          </cell>
          <cell r="E76" t="str">
            <v>社会福祉法人　福音会</v>
          </cell>
          <cell r="F76" t="str">
            <v>しゃかいふくしほうじん　ふくいんかい</v>
          </cell>
          <cell r="G76" t="str">
            <v>人財コ－ディネーター</v>
          </cell>
          <cell r="H76" t="str">
            <v>小林　和子</v>
          </cell>
          <cell r="J76" t="str">
            <v>042-736-7411</v>
          </cell>
          <cell r="K76" t="str">
            <v>042-734-0742</v>
          </cell>
          <cell r="M76" t="str">
            <v>k.kobayashi@fukuinkai.or.jp</v>
          </cell>
          <cell r="N76" t="str">
            <v>http://www.fukuinkai.or.jp/machida/02.html</v>
          </cell>
          <cell r="O76" t="str">
            <v>賞与年2回　夏季在籍期間により最大0.5ヶ月+2万円　冬季1.5ヶ月+4万円</v>
          </cell>
          <cell r="P76" t="str">
            <v>管理栄養士</v>
          </cell>
          <cell r="Q76" t="str">
            <v>確認中</v>
          </cell>
          <cell r="R76" t="str">
            <v>当施設では、入居者の【自己重要感】を大切にしたケアを展開しています。食を通して【自己重要感】を感じてもらえる栄養ケアをご一緒にお願いします。笑顔の絶えない職場です。管理栄養士業務（食数管理・栄養管理・発注事務・厨房業務・栄養ケア業務）等</v>
          </cell>
          <cell r="S76" t="str">
            <v>特別養護老人ホーム福音の家</v>
          </cell>
          <cell r="T76" t="str">
            <v>確認中</v>
          </cell>
          <cell r="U76" t="str">
            <v>常勤パート（フルタイム）</v>
          </cell>
          <cell r="V76" t="str">
            <v>東京都町田市野津田町1932番地</v>
          </cell>
          <cell r="W76" t="str">
            <v>小田急線町田駅バス8分（並木下車）</v>
          </cell>
          <cell r="X76" t="str">
            <v>180,000円～</v>
          </cell>
          <cell r="Y76" t="str">
            <v>確認中</v>
          </cell>
          <cell r="Z76" t="str">
            <v>資格手当20,000円</v>
          </cell>
          <cell r="AA76" t="str">
            <v>全額（車通勤可：有料駐車場あり）</v>
          </cell>
          <cell r="AB76" t="str">
            <v>無し</v>
          </cell>
          <cell r="AC76" t="str">
            <v>確認中</v>
          </cell>
          <cell r="AD76" t="str">
            <v>有り</v>
          </cell>
          <cell r="AE76" t="str">
            <v>前年実績　年2回　2か月分</v>
          </cell>
          <cell r="AF76" t="str">
            <v>月給（手当等確認ください）</v>
          </cell>
          <cell r="AG76" t="str">
            <v>有期</v>
          </cell>
          <cell r="AH76" t="str">
            <v>2019/12/31まで</v>
          </cell>
          <cell r="AI76" t="str">
            <v>確認中</v>
          </cell>
          <cell r="AJ76" t="str">
            <v>確認中</v>
          </cell>
          <cell r="AK76" t="str">
            <v>確認中</v>
          </cell>
          <cell r="AL76" t="str">
            <v>確認中</v>
          </cell>
          <cell r="AM76" t="str">
            <v>確認中</v>
          </cell>
          <cell r="AN76" t="str">
            <v>確認中</v>
          </cell>
          <cell r="AO76" t="str">
            <v>確認中</v>
          </cell>
          <cell r="AP76" t="str">
            <v>①5：30～14：30　②10：30～19：30　③11：30～20：30</v>
          </cell>
          <cell r="AQ76" t="str">
            <v>確認中</v>
          </cell>
          <cell r="AR76" t="str">
            <v>管理栄養士免許</v>
          </cell>
          <cell r="AS76" t="str">
            <v>雇用保険・健康保険・厚生年金・労災保険</v>
          </cell>
          <cell r="AT76">
            <v>1</v>
          </cell>
          <cell r="AU76" t="str">
            <v>特別養護老人ホーム（特養）</v>
          </cell>
          <cell r="AZ76" t="str">
            <v>確認中</v>
          </cell>
          <cell r="BA76" t="str">
            <v>年間休日114日以上　週休二日制あり</v>
          </cell>
          <cell r="BB76" t="str">
            <v>確認中</v>
          </cell>
          <cell r="BC76" t="str">
            <v>確認中</v>
          </cell>
        </row>
        <row r="77">
          <cell r="C77" t="str">
            <v>70-0141</v>
          </cell>
          <cell r="D77">
            <v>43739</v>
          </cell>
          <cell r="E77" t="str">
            <v>医療法人社団　天紀会</v>
          </cell>
          <cell r="F77" t="str">
            <v>いりょうほうじんしゃだん　てんきかい</v>
          </cell>
          <cell r="G77" t="str">
            <v>総務課</v>
          </cell>
          <cell r="H77" t="str">
            <v>東　睦</v>
          </cell>
          <cell r="J77" t="str">
            <v>042-797-0957</v>
          </cell>
          <cell r="K77" t="str">
            <v>042-797-0126</v>
          </cell>
          <cell r="M77" t="str">
            <v>未記入</v>
          </cell>
          <cell r="N77" t="str">
            <v>http://www.kokoro-hospital.jp/</v>
          </cell>
          <cell r="O77" t="str">
            <v>＊試用期間３ヶ月
＊就業時間(１)の場合は、休憩９０分です。＊事前連絡の上、履歴書(写真添付）・職務経歴書・紹介状を総務課東宛に郵送。到着後７日以内に連絡します。</v>
          </cell>
          <cell r="P77" t="str">
            <v>看護助手</v>
          </cell>
          <cell r="Q77" t="str">
            <v>確認中</v>
          </cell>
          <cell r="R77" t="str">
            <v>入院患者の看護助手業務全般</v>
          </cell>
          <cell r="S77" t="str">
            <v>こころのホスピタル町田</v>
          </cell>
          <cell r="T77" t="str">
            <v>確認中</v>
          </cell>
          <cell r="U77" t="str">
            <v>正社員</v>
          </cell>
          <cell r="V77" t="str">
            <v>東京都町田市上小山田町2140</v>
          </cell>
          <cell r="W77" t="str">
            <v>確認中</v>
          </cell>
          <cell r="X77" t="str">
            <v>基本給160,000～180,000円　均労働日数19.9日 ※別途手当有
（最低賃金改定の為 確認中）</v>
          </cell>
          <cell r="Y77" t="str">
            <v>確認中</v>
          </cell>
          <cell r="Z77" t="str">
            <v>夜勤手当　8,000円/1回</v>
          </cell>
          <cell r="AA77" t="str">
            <v>上限30,000円車通勤：可(駐車場完備）</v>
          </cell>
          <cell r="AB77" t="str">
            <v>無し</v>
          </cell>
          <cell r="AC77" t="str">
            <v>確認中</v>
          </cell>
          <cell r="AD77" t="str">
            <v>有り</v>
          </cell>
          <cell r="AE77" t="str">
            <v>年2回　３ヶ月分</v>
          </cell>
          <cell r="AF77" t="str">
            <v>月給（手当等確認ください）</v>
          </cell>
          <cell r="AG77" t="str">
            <v>確認中</v>
          </cell>
          <cell r="AH77" t="str">
            <v>確認中</v>
          </cell>
          <cell r="AI77" t="str">
            <v>確認中</v>
          </cell>
          <cell r="AJ77" t="str">
            <v>確認中</v>
          </cell>
          <cell r="AK77" t="str">
            <v>有</v>
          </cell>
          <cell r="AL77" t="str">
            <v>3ヵ月</v>
          </cell>
          <cell r="AM77" t="str">
            <v>確認中</v>
          </cell>
          <cell r="AN77" t="str">
            <v>確認中</v>
          </cell>
          <cell r="AO77" t="str">
            <v>シフト制</v>
          </cell>
          <cell r="AP77" t="str">
            <v>①日勤  8:30～17:15　②早番  7:30～16:15　③遅番  10:15～19:00　④夜勤  16:20～翌9:15</v>
          </cell>
          <cell r="AQ77" t="str">
            <v>4週8休シフト制　夏休・冬休（原則それぞれ3日）　夜勤：応相談</v>
          </cell>
          <cell r="AR77" t="str">
            <v>学歴：高卒以上　資格：不問</v>
          </cell>
          <cell r="AS77" t="str">
            <v>雇用保険・健康保険・厚生年金・労災保険</v>
          </cell>
          <cell r="AT77">
            <v>2</v>
          </cell>
          <cell r="AU77" t="str">
            <v>介護医療院</v>
          </cell>
          <cell r="AZ77" t="str">
            <v>勤務時間により</v>
          </cell>
          <cell r="BA77" t="str">
            <v>４週８休シフト制　夏季・冬季それぞれ３日</v>
          </cell>
          <cell r="BB77" t="str">
            <v>確認中</v>
          </cell>
          <cell r="BC77" t="str">
            <v>確認中</v>
          </cell>
        </row>
        <row r="78">
          <cell r="C78" t="str">
            <v>70-0142</v>
          </cell>
          <cell r="D78">
            <v>43739</v>
          </cell>
          <cell r="E78" t="str">
            <v>医療法人社団　天紀会</v>
          </cell>
          <cell r="F78" t="str">
            <v>いりょうほうじんしゃだん　てんきかい</v>
          </cell>
          <cell r="G78" t="str">
            <v>総務課</v>
          </cell>
          <cell r="H78" t="str">
            <v>東　睦</v>
          </cell>
          <cell r="J78" t="str">
            <v>042-797-0957</v>
          </cell>
          <cell r="K78" t="str">
            <v>042-797-0126</v>
          </cell>
          <cell r="M78" t="str">
            <v>未記入</v>
          </cell>
          <cell r="N78" t="str">
            <v>http://www.kokoro-hospital.jp/</v>
          </cell>
          <cell r="O78" t="str">
            <v>＊試用期間３ヶ月
＊就業時間(１)の場合は、休憩９０分です。＊事前連絡の上、履歴書(写真添付）・職務経歴書・紹介状を総務課東宛に郵送。到着後７日以内に連絡します。</v>
          </cell>
          <cell r="P78" t="str">
            <v>看護助手</v>
          </cell>
          <cell r="Q78" t="str">
            <v>確認中</v>
          </cell>
          <cell r="R78" t="str">
            <v>入院患者の看護助手業務全般</v>
          </cell>
          <cell r="S78" t="str">
            <v>こころのホスピタル町田</v>
          </cell>
          <cell r="T78" t="str">
            <v>確認中</v>
          </cell>
          <cell r="U78" t="str">
            <v>非常勤パート</v>
          </cell>
          <cell r="V78" t="str">
            <v>東京都町田市上小山田町2140</v>
          </cell>
          <cell r="W78" t="str">
            <v>未記入</v>
          </cell>
          <cell r="X78" t="str">
            <v>時給985円～</v>
          </cell>
          <cell r="Y78" t="str">
            <v>確認中</v>
          </cell>
          <cell r="Z78" t="str">
            <v>夜勤手当　8,000円/1回</v>
          </cell>
          <cell r="AA78" t="str">
            <v>上限30,000円車通勤：可(駐車場完備）</v>
          </cell>
          <cell r="AB78" t="str">
            <v>無し</v>
          </cell>
          <cell r="AC78" t="str">
            <v>確認中</v>
          </cell>
          <cell r="AD78" t="str">
            <v>無し</v>
          </cell>
          <cell r="AE78" t="str">
            <v>確認中</v>
          </cell>
          <cell r="AF78" t="str">
            <v>時給</v>
          </cell>
          <cell r="AG78" t="str">
            <v>確認中</v>
          </cell>
          <cell r="AH78" t="str">
            <v>確認中</v>
          </cell>
          <cell r="AI78" t="str">
            <v>確認中</v>
          </cell>
          <cell r="AJ78" t="str">
            <v>確認中</v>
          </cell>
          <cell r="AK78" t="str">
            <v>有</v>
          </cell>
          <cell r="AL78" t="str">
            <v>3ヵ月</v>
          </cell>
          <cell r="AM78" t="str">
            <v>確認中</v>
          </cell>
          <cell r="AN78" t="str">
            <v>確認中</v>
          </cell>
          <cell r="AO78" t="str">
            <v>シフト制</v>
          </cell>
          <cell r="AP78" t="str">
            <v>①日勤8：30～17：15　②早番7：30～16：15　③遅番10：15～19：00　④夜勤16：20～9：15</v>
          </cell>
          <cell r="AQ78" t="str">
            <v>応相談</v>
          </cell>
          <cell r="AR78" t="str">
            <v>学歴：高卒以上　資格：不問</v>
          </cell>
          <cell r="AS78" t="str">
            <v>雇用保険・健康保険・厚生年金・労災保険</v>
          </cell>
          <cell r="AT78">
            <v>2</v>
          </cell>
          <cell r="AU78" t="str">
            <v>介護医療院</v>
          </cell>
          <cell r="AZ78" t="str">
            <v>勤務時間により</v>
          </cell>
          <cell r="BA78" t="str">
            <v>出勤日以外</v>
          </cell>
          <cell r="BB78" t="str">
            <v>確認中</v>
          </cell>
          <cell r="BC78" t="str">
            <v>確認中</v>
          </cell>
        </row>
        <row r="79">
          <cell r="C79" t="str">
            <v>70-0144</v>
          </cell>
          <cell r="D79">
            <v>43739</v>
          </cell>
          <cell r="E79" t="str">
            <v>社会福祉法人友愛十字会</v>
          </cell>
          <cell r="F79" t="str">
            <v>しゃかいふくしほうじん　ゆうあいじゅうじかい</v>
          </cell>
          <cell r="G79" t="str">
            <v>庶務部</v>
          </cell>
          <cell r="H79" t="str">
            <v>田島　智子</v>
          </cell>
          <cell r="J79" t="str">
            <v>042-793-7530</v>
          </cell>
          <cell r="K79" t="str">
            <v>042-793-7536</v>
          </cell>
          <cell r="M79" t="str">
            <v>yuaisou@yuai.or.jp</v>
          </cell>
          <cell r="N79" t="str">
            <v>http://www.yuai.or.jp/31/index.html</v>
          </cell>
          <cell r="O79" t="str">
            <v>未経験者歓迎
資格不問
学歴高卒以上</v>
          </cell>
          <cell r="P79" t="str">
            <v>介助員</v>
          </cell>
          <cell r="Q79" t="str">
            <v>確認中</v>
          </cell>
          <cell r="R79" t="str">
            <v>周辺業務（洗濯、清掃等）</v>
          </cell>
          <cell r="S79" t="str">
            <v>特別養護老人ホーム　友愛荘</v>
          </cell>
          <cell r="T79" t="str">
            <v>確認中</v>
          </cell>
          <cell r="U79" t="str">
            <v>非常勤パート</v>
          </cell>
          <cell r="V79" t="str">
            <v>東京都町田市図師町989</v>
          </cell>
          <cell r="W79" t="str">
            <v>町田駅からバス25分　下車徒歩2分</v>
          </cell>
          <cell r="X79" t="str">
            <v>985円</v>
          </cell>
          <cell r="Y79" t="str">
            <v>確認中</v>
          </cell>
          <cell r="Z79" t="str">
            <v>確認中</v>
          </cell>
          <cell r="AA79" t="str">
            <v>規程支給</v>
          </cell>
          <cell r="AB79" t="str">
            <v>有り</v>
          </cell>
          <cell r="AC79" t="str">
            <v>法人規程による</v>
          </cell>
          <cell r="AD79" t="str">
            <v>無し</v>
          </cell>
          <cell r="AE79" t="str">
            <v>確認中</v>
          </cell>
          <cell r="AF79" t="str">
            <v>時給</v>
          </cell>
          <cell r="AG79" t="str">
            <v>有期</v>
          </cell>
          <cell r="AH79" t="str">
            <v>6ヶ月契約</v>
          </cell>
          <cell r="AI79" t="str">
            <v>確認中</v>
          </cell>
          <cell r="AJ79" t="str">
            <v>確認中</v>
          </cell>
          <cell r="AK79" t="str">
            <v>確認中</v>
          </cell>
          <cell r="AL79" t="str">
            <v>確認中</v>
          </cell>
          <cell r="AM79" t="str">
            <v>確認中</v>
          </cell>
          <cell r="AN79" t="str">
            <v>確認中</v>
          </cell>
          <cell r="AO79" t="str">
            <v>確認中</v>
          </cell>
          <cell r="AP79" t="str">
            <v>週2～5日
1日4～8時間</v>
          </cell>
          <cell r="AQ79" t="str">
            <v>勤務日・勤務時間は応相談</v>
          </cell>
          <cell r="AR79" t="str">
            <v>未経験者歓迎
資格不問
学歴高卒以上</v>
          </cell>
          <cell r="AS79" t="str">
            <v>雇用保険・健康保険・厚生年金・労災保険</v>
          </cell>
          <cell r="AT79">
            <v>2</v>
          </cell>
          <cell r="AU79" t="str">
            <v>特別養護老人ホーム（特養）</v>
          </cell>
          <cell r="AZ79" t="str">
            <v>確認中</v>
          </cell>
          <cell r="BA79" t="str">
            <v>確認中</v>
          </cell>
          <cell r="BB79" t="str">
            <v>確認中</v>
          </cell>
          <cell r="BC79" t="str">
            <v>確認中</v>
          </cell>
        </row>
        <row r="80">
          <cell r="C80" t="str">
            <v>70-0146</v>
          </cell>
          <cell r="D80">
            <v>43739</v>
          </cell>
          <cell r="E80" t="str">
            <v>社会福祉法人　福音会</v>
          </cell>
          <cell r="F80" t="str">
            <v>しゃかいふくしほうじん　ふくいんかい</v>
          </cell>
          <cell r="G80" t="str">
            <v>人財コ－ディネーター</v>
          </cell>
          <cell r="H80" t="str">
            <v>小林　和子</v>
          </cell>
          <cell r="J80" t="str">
            <v>042-736-7411</v>
          </cell>
          <cell r="K80" t="str">
            <v>042-734-0742</v>
          </cell>
          <cell r="M80" t="str">
            <v>k.kobayashi@fukuinkai.or.jp</v>
          </cell>
          <cell r="N80" t="str">
            <v>http://www.fukuinkai.or.jp/machida/02.html</v>
          </cell>
          <cell r="O80" t="str">
            <v>確認中</v>
          </cell>
          <cell r="P80" t="str">
            <v>ケアサポーター</v>
          </cell>
          <cell r="Q80" t="str">
            <v>確認中</v>
          </cell>
          <cell r="R80" t="str">
            <v>入居者の居室掃除・シーツ交換・トイレ清掃等</v>
          </cell>
          <cell r="S80" t="str">
            <v>特別養護老人ホーム福音の家</v>
          </cell>
          <cell r="T80" t="str">
            <v>確認中</v>
          </cell>
          <cell r="U80" t="str">
            <v>非常勤パート</v>
          </cell>
          <cell r="V80" t="str">
            <v>東京都町田市野津田町1932番地</v>
          </cell>
          <cell r="W80" t="str">
            <v>小田急線町田駅バス8分（並木下車）</v>
          </cell>
          <cell r="X80" t="str">
            <v>時給985円</v>
          </cell>
          <cell r="Y80" t="str">
            <v>確認中</v>
          </cell>
          <cell r="Z80" t="str">
            <v>確認中</v>
          </cell>
          <cell r="AA80" t="str">
            <v>全額（車通勤可：有料駐車場あり）</v>
          </cell>
          <cell r="AB80" t="str">
            <v>無し</v>
          </cell>
          <cell r="AC80" t="str">
            <v>確認中</v>
          </cell>
          <cell r="AD80" t="str">
            <v>無し</v>
          </cell>
          <cell r="AE80" t="str">
            <v>確認中</v>
          </cell>
          <cell r="AF80" t="str">
            <v>時給</v>
          </cell>
          <cell r="AG80" t="str">
            <v>有期</v>
          </cell>
          <cell r="AH80" t="str">
            <v>当年採用日から３月末まで</v>
          </cell>
          <cell r="AI80" t="str">
            <v>確認中</v>
          </cell>
          <cell r="AJ80" t="str">
            <v>確認中</v>
          </cell>
          <cell r="AK80" t="str">
            <v>確認中</v>
          </cell>
          <cell r="AL80" t="str">
            <v>確認中</v>
          </cell>
          <cell r="AM80" t="str">
            <v>確認中</v>
          </cell>
          <cell r="AN80" t="str">
            <v>確認中</v>
          </cell>
          <cell r="AO80" t="str">
            <v>確認中</v>
          </cell>
          <cell r="AP80" t="str">
            <v>応相談</v>
          </cell>
          <cell r="AQ80" t="str">
            <v>応相談</v>
          </cell>
          <cell r="AR80" t="str">
            <v>特になし</v>
          </cell>
          <cell r="AS80" t="str">
            <v>確認中</v>
          </cell>
          <cell r="AT80">
            <v>3</v>
          </cell>
          <cell r="AU80" t="str">
            <v>特別養護老人ホーム（特養）</v>
          </cell>
          <cell r="AZ80" t="str">
            <v>確認中</v>
          </cell>
          <cell r="BA80" t="str">
            <v>確認中</v>
          </cell>
          <cell r="BB80" t="str">
            <v>確認中</v>
          </cell>
          <cell r="BC80" t="str">
            <v>確認中</v>
          </cell>
        </row>
        <row r="81">
          <cell r="C81" t="str">
            <v>70-0151</v>
          </cell>
          <cell r="D81">
            <v>43739</v>
          </cell>
          <cell r="E81" t="str">
            <v>社会福祉法人　永寿会</v>
          </cell>
          <cell r="F81" t="str">
            <v>しゃかいふくしほうじん　えいじゅかい</v>
          </cell>
          <cell r="G81" t="str">
            <v>事務課</v>
          </cell>
          <cell r="H81" t="str">
            <v>原田　雄大</v>
          </cell>
          <cell r="J81" t="str">
            <v>042-792-1771</v>
          </cell>
          <cell r="K81" t="str">
            <v>042-792-1772</v>
          </cell>
          <cell r="M81" t="str">
            <v>ty-machida@karin.or.jp</v>
          </cell>
          <cell r="N81" t="str">
            <v>https://www.eijyukai-karin.com/</v>
          </cell>
          <cell r="O81" t="str">
            <v>確認中</v>
          </cell>
          <cell r="P81" t="str">
            <v>介護職</v>
          </cell>
          <cell r="Q81" t="str">
            <v>確認中</v>
          </cell>
          <cell r="R81" t="str">
            <v>特別養護老人ホームでの介護業務全般
ご入居者の食事介助・入浴介助やお手洗いのお世話等、身の回りサポート業務をお願いします。時間をかけて研修をして頂けるので無資格・未経験スタートの方も無理なく就業できます。</v>
          </cell>
          <cell r="S81" t="str">
            <v>特別養護老人ホーム　かりん・町田</v>
          </cell>
          <cell r="T81" t="str">
            <v>確認中</v>
          </cell>
          <cell r="U81" t="str">
            <v>非常勤パート</v>
          </cell>
          <cell r="V81" t="str">
            <v>東京都町田市忠生1-2-7</v>
          </cell>
          <cell r="W81" t="str">
            <v>町田駅よりバスで約15分、「忠生公園前」下車徒歩2分</v>
          </cell>
          <cell r="X81" t="str">
            <v>時給1,030～1,220円
※処遇改善手当70円含む</v>
          </cell>
          <cell r="Y81" t="str">
            <v>確認中</v>
          </cell>
          <cell r="Z81" t="str">
            <v>早番（8h)手当：200円/回
遅番（8h)手当：200円/回
福利厚生（サルビアタウン）</v>
          </cell>
          <cell r="AA81" t="str">
            <v>規定（2km以上）支給</v>
          </cell>
          <cell r="AB81" t="str">
            <v>有り</v>
          </cell>
          <cell r="AC81" t="str">
            <v>年1回（10～20円）</v>
          </cell>
          <cell r="AD81" t="str">
            <v>有り</v>
          </cell>
          <cell r="AE81" t="str">
            <v>年2回（前年実績1.0ヶ月）</v>
          </cell>
          <cell r="AF81" t="str">
            <v>時給</v>
          </cell>
          <cell r="AG81" t="str">
            <v>有期</v>
          </cell>
          <cell r="AH81" t="str">
            <v>試用期間　３ケ月（労働条件変更なし）</v>
          </cell>
          <cell r="AI81" t="str">
            <v>確認中</v>
          </cell>
          <cell r="AJ81" t="str">
            <v>確認中</v>
          </cell>
          <cell r="AK81" t="str">
            <v>有</v>
          </cell>
          <cell r="AL81" t="str">
            <v>3ヵ月</v>
          </cell>
          <cell r="AM81" t="str">
            <v>確認中</v>
          </cell>
          <cell r="AN81" t="str">
            <v>確認中</v>
          </cell>
          <cell r="AO81" t="str">
            <v>確認中</v>
          </cell>
          <cell r="AP81" t="str">
            <v>早番：7～16時　　
日勤：9～18時
遅番：13～22時　</v>
          </cell>
          <cell r="AQ81" t="str">
            <v>上記勤務帯の間で4時間～勤務ＯＫ！！
「午前・午後」だけ等気軽に相談下さい！！</v>
          </cell>
          <cell r="AR81" t="str">
            <v>・介護職員初任者研修、実務者研修修了者大歓迎です。また未経験の方でもサポート体制は万全で、資格取得応援制度実績あります。
・学歴、経験等は不問です。</v>
          </cell>
          <cell r="AS81" t="str">
            <v>労働条件による</v>
          </cell>
          <cell r="AT81">
            <v>4</v>
          </cell>
          <cell r="AU81" t="str">
            <v>特別養護老人ホーム（特養）</v>
          </cell>
          <cell r="AZ81" t="str">
            <v>確認中</v>
          </cell>
          <cell r="BA81" t="str">
            <v>雇用契約日以外</v>
          </cell>
          <cell r="BB81" t="str">
            <v>確認中</v>
          </cell>
          <cell r="BC81" t="str">
            <v>確認中</v>
          </cell>
        </row>
        <row r="82">
          <cell r="C82" t="str">
            <v>70-0152</v>
          </cell>
          <cell r="D82">
            <v>43739</v>
          </cell>
          <cell r="E82" t="str">
            <v>日本ソシアルケア株式会社</v>
          </cell>
          <cell r="F82" t="str">
            <v>にほんソシアルケア　かぶしきがいしゃ</v>
          </cell>
          <cell r="G82" t="str">
            <v>管理者</v>
          </cell>
          <cell r="H82" t="str">
            <v>大村　統卓</v>
          </cell>
          <cell r="J82" t="str">
            <v>042-850-8806</v>
          </cell>
          <cell r="K82" t="str">
            <v>042-850-8715</v>
          </cell>
          <cell r="M82" t="str">
            <v>'machidakiso@danrannoie.com'</v>
          </cell>
          <cell r="N82" t="str">
            <v>https://danranmachikiso.com/</v>
          </cell>
          <cell r="O82" t="str">
            <v>確認中</v>
          </cell>
          <cell r="P82" t="str">
            <v>介護職員</v>
          </cell>
          <cell r="Q82" t="str">
            <v>確認中</v>
          </cell>
          <cell r="R82" t="str">
            <v>・日常生活の補助(食事提供・歩行介助・トイレ・入浴等)　・介護記録業務　・送迎、レクレーション業務　　★楽しくおしゃべりしながらのお仕事です。　子育て経験がある方は特段難しい仕事ではありませんのでご安心を。未経験の方や６０歳以上の方々も活躍しております。</v>
          </cell>
          <cell r="S82" t="str">
            <v>だんらんの家　町田木曽</v>
          </cell>
          <cell r="T82" t="str">
            <v>確認中</v>
          </cell>
          <cell r="U82" t="str">
            <v>非常勤パート</v>
          </cell>
          <cell r="V82" t="str">
            <v>東京都町田市木曽東1-37-5　</v>
          </cell>
          <cell r="W82" t="str">
            <v>町田駅よりバス　｢境川団地入口｣より徒歩1分</v>
          </cell>
          <cell r="X82" t="str">
            <v>時給990円～</v>
          </cell>
          <cell r="Y82" t="str">
            <v>確認中</v>
          </cell>
          <cell r="Z82" t="str">
            <v>早朝・残業・処遇改善手当</v>
          </cell>
          <cell r="AA82" t="str">
            <v>規定支給(上限あり)</v>
          </cell>
          <cell r="AB82" t="str">
            <v>有り</v>
          </cell>
          <cell r="AC82" t="str">
            <v>就業状況及び資格取得による</v>
          </cell>
          <cell r="AD82" t="str">
            <v>有り</v>
          </cell>
          <cell r="AE82" t="str">
            <v>パート・アルバイトでも試用期間終了後、年4回の賞与あり</v>
          </cell>
          <cell r="AF82" t="str">
            <v>時給</v>
          </cell>
          <cell r="AG82" t="str">
            <v>有期</v>
          </cell>
          <cell r="AH82" t="str">
            <v>12ヶ月</v>
          </cell>
          <cell r="AI82" t="str">
            <v>確認中</v>
          </cell>
          <cell r="AJ82" t="str">
            <v>確認中</v>
          </cell>
          <cell r="AK82" t="str">
            <v>有</v>
          </cell>
          <cell r="AL82" t="str">
            <v>6ヶ月</v>
          </cell>
          <cell r="AM82" t="str">
            <v>有</v>
          </cell>
          <cell r="AN82">
            <v>10</v>
          </cell>
          <cell r="AO82" t="str">
            <v>シフト制</v>
          </cell>
          <cell r="AP82" t="str">
            <v>①8：00～17：00　②9：00～18：00　　　　　　　　　　　　　又は7：30～19：30の間の４時間以上　　　　　　時間応相談　利用者様の人数により変動あり　　　　　　</v>
          </cell>
          <cell r="AQ82" t="str">
            <v>確認中</v>
          </cell>
          <cell r="AR82" t="str">
            <v>無資格・未経験者・70歳以上の方も多数活躍中。スタッフ全員の規希望のお休みも考慮して働きやすい職場を目指しています。</v>
          </cell>
          <cell r="AS82" t="str">
            <v>雇用保険・健康保険・厚生年金・労災保険</v>
          </cell>
          <cell r="AT82">
            <v>2</v>
          </cell>
          <cell r="AU82" t="str">
            <v>地域密着型通所介護</v>
          </cell>
          <cell r="AZ82" t="str">
            <v>60分</v>
          </cell>
          <cell r="BA82" t="str">
            <v>週休三日も可</v>
          </cell>
          <cell r="BB82" t="str">
            <v>確認中</v>
          </cell>
          <cell r="BC82" t="str">
            <v>確認中</v>
          </cell>
        </row>
        <row r="83">
          <cell r="C83" t="str">
            <v>70-0153</v>
          </cell>
          <cell r="D83">
            <v>43739</v>
          </cell>
          <cell r="E83" t="str">
            <v>日本ソシアルケア株式会社</v>
          </cell>
          <cell r="F83" t="str">
            <v>にほんソシアルケア　かぶしきがいしゃ</v>
          </cell>
          <cell r="G83" t="str">
            <v>管理者</v>
          </cell>
          <cell r="H83" t="str">
            <v>大村　統卓</v>
          </cell>
          <cell r="J83" t="str">
            <v>042-850-8806</v>
          </cell>
          <cell r="K83" t="str">
            <v>042-850-8715</v>
          </cell>
          <cell r="M83" t="str">
            <v>'machidakiso@danrannoie.com'</v>
          </cell>
          <cell r="N83" t="str">
            <v>https://danranmachikiso.com/</v>
          </cell>
          <cell r="O83" t="str">
            <v>確認中</v>
          </cell>
          <cell r="P83" t="str">
            <v>送迎スタッフ</v>
          </cell>
          <cell r="Q83" t="str">
            <v>確認中</v>
          </cell>
          <cell r="R83" t="str">
            <v>ご利用者様の送迎</v>
          </cell>
          <cell r="S83" t="str">
            <v>だんらんの家　町田木曽</v>
          </cell>
          <cell r="T83" t="str">
            <v>確認中</v>
          </cell>
          <cell r="U83" t="str">
            <v>非常勤パート</v>
          </cell>
          <cell r="V83" t="str">
            <v>東京都町田市木曽東1-37-5　</v>
          </cell>
          <cell r="W83" t="str">
            <v>町田駅よりバス　｢境川団地入口｣より徒歩1分</v>
          </cell>
          <cell r="X83" t="str">
            <v>時給990円～</v>
          </cell>
          <cell r="Y83" t="str">
            <v>確認中</v>
          </cell>
          <cell r="Z83" t="str">
            <v>早朝・残業・処遇改善手当</v>
          </cell>
          <cell r="AA83" t="str">
            <v>規定支給(上限あり)毎月4,200円まで</v>
          </cell>
          <cell r="AB83" t="str">
            <v>有り</v>
          </cell>
          <cell r="AC83" t="str">
            <v>50円～500円</v>
          </cell>
          <cell r="AD83" t="str">
            <v>有り</v>
          </cell>
          <cell r="AE83" t="str">
            <v>パート・アルバイトでも試用期間終了後、年4回の賞与あり</v>
          </cell>
          <cell r="AF83" t="str">
            <v>時給</v>
          </cell>
          <cell r="AG83" t="str">
            <v>有期</v>
          </cell>
          <cell r="AH83" t="str">
            <v>12ヶ月</v>
          </cell>
          <cell r="AI83" t="str">
            <v>確認中</v>
          </cell>
          <cell r="AJ83" t="str">
            <v>確認中</v>
          </cell>
          <cell r="AK83" t="str">
            <v>有</v>
          </cell>
          <cell r="AL83" t="str">
            <v>6ヶ月</v>
          </cell>
          <cell r="AM83" t="str">
            <v>有</v>
          </cell>
          <cell r="AN83">
            <v>10</v>
          </cell>
          <cell r="AO83" t="str">
            <v>シフト制</v>
          </cell>
          <cell r="AP83" t="str">
            <v>①8：00～12：00　　　②14：00～20：00　　ご利用者様の人数により変動あり。</v>
          </cell>
          <cell r="AQ83" t="str">
            <v>確認中</v>
          </cell>
          <cell r="AR83" t="str">
            <v>要普通免許。スタッフ全員の規希望のお休みも考慮して働きやすい職場を目指しています。</v>
          </cell>
          <cell r="AS83" t="str">
            <v>雇用保険・健康保険・厚生年金・労災保険</v>
          </cell>
          <cell r="AT83">
            <v>2</v>
          </cell>
          <cell r="AU83" t="str">
            <v>地域密着型通所介護</v>
          </cell>
          <cell r="AZ83" t="str">
            <v>60分</v>
          </cell>
          <cell r="BA83" t="str">
            <v>週休三日も可</v>
          </cell>
          <cell r="BB83" t="str">
            <v>確認中</v>
          </cell>
          <cell r="BC83" t="str">
            <v>確認中</v>
          </cell>
        </row>
        <row r="84">
          <cell r="C84" t="str">
            <v>70-0154</v>
          </cell>
          <cell r="D84">
            <v>43739</v>
          </cell>
          <cell r="E84" t="str">
            <v>日本ソシアルケア株式会社</v>
          </cell>
          <cell r="F84" t="str">
            <v>にほんソシアルケア　かぶしきがいしゃ</v>
          </cell>
          <cell r="G84" t="str">
            <v>管理者</v>
          </cell>
          <cell r="H84" t="str">
            <v>大村　統卓</v>
          </cell>
          <cell r="J84" t="str">
            <v>042-850-8806</v>
          </cell>
          <cell r="K84" t="str">
            <v>042-850-8715</v>
          </cell>
          <cell r="M84" t="str">
            <v>'machidakiso@danrannoie.com'</v>
          </cell>
          <cell r="N84" t="str">
            <v>https://danranmachikiso.com/</v>
          </cell>
          <cell r="O84" t="str">
            <v>確認中</v>
          </cell>
          <cell r="P84" t="str">
            <v>介護事務スタッフ</v>
          </cell>
          <cell r="Q84" t="str">
            <v>確認中</v>
          </cell>
          <cell r="R84" t="str">
            <v>・日常業務サポート　・給与計算　・行政書類作成、提出　・国保連への請求業務　・税務署、社労士対応業務　・電話応対、接客対応</v>
          </cell>
          <cell r="S84" t="str">
            <v>だんらんの家　町田木曽</v>
          </cell>
          <cell r="T84" t="str">
            <v>確認中</v>
          </cell>
          <cell r="U84" t="str">
            <v>非常勤パート</v>
          </cell>
          <cell r="V84" t="str">
            <v>東京都町田市木曽東1-37-5　</v>
          </cell>
          <cell r="W84" t="str">
            <v>町田駅よりバス　｢境川団地入口｣より徒歩1分</v>
          </cell>
          <cell r="X84" t="str">
            <v>時給990円～</v>
          </cell>
          <cell r="Y84" t="str">
            <v>確認中</v>
          </cell>
          <cell r="Z84" t="str">
            <v>早朝・残業・処遇改善手当</v>
          </cell>
          <cell r="AA84" t="str">
            <v>規定支給(上限あり)毎月4,200円まで</v>
          </cell>
          <cell r="AB84" t="str">
            <v>有り</v>
          </cell>
          <cell r="AC84" t="str">
            <v>50円～500円</v>
          </cell>
          <cell r="AD84" t="str">
            <v>有り</v>
          </cell>
          <cell r="AE84" t="str">
            <v>パート・アルバイトでも試用期間終了後、年4回の賞与あり</v>
          </cell>
          <cell r="AF84" t="str">
            <v>時給</v>
          </cell>
          <cell r="AG84" t="str">
            <v>有期</v>
          </cell>
          <cell r="AH84" t="str">
            <v>12ヶ月</v>
          </cell>
          <cell r="AI84" t="str">
            <v>確認中</v>
          </cell>
          <cell r="AJ84" t="str">
            <v>確認中</v>
          </cell>
          <cell r="AK84" t="str">
            <v>有</v>
          </cell>
          <cell r="AL84" t="str">
            <v>6ヶ月</v>
          </cell>
          <cell r="AM84" t="str">
            <v>有</v>
          </cell>
          <cell r="AN84">
            <v>10</v>
          </cell>
          <cell r="AO84" t="str">
            <v>シフト制</v>
          </cell>
          <cell r="AP84" t="str">
            <v>①9：00～18：00　　　　　　　　　　　　　②8：30～14：00　　　　　　　　　　　　③13：00～18：00　</v>
          </cell>
          <cell r="AQ84" t="str">
            <v>確認中</v>
          </cell>
          <cell r="AR84" t="str">
            <v>無資格・未経験者・70歳以上の方も多数活躍中。スタッフ全員の規希望のお休みも考慮して働きやすい職場を目指しています。</v>
          </cell>
          <cell r="AS84" t="str">
            <v>雇用保険・健康保険・厚生年金・労災保険</v>
          </cell>
          <cell r="AT84">
            <v>2</v>
          </cell>
          <cell r="AU84" t="str">
            <v>地域密着型通所介護</v>
          </cell>
          <cell r="AZ84" t="str">
            <v>60分</v>
          </cell>
          <cell r="BA84" t="str">
            <v>週休三日も可</v>
          </cell>
          <cell r="BB84" t="str">
            <v>確認中</v>
          </cell>
          <cell r="BC84" t="str">
            <v>確認中</v>
          </cell>
        </row>
        <row r="85">
          <cell r="C85" t="str">
            <v>70-0155</v>
          </cell>
          <cell r="D85">
            <v>43739</v>
          </cell>
          <cell r="E85" t="str">
            <v>日本ソシアルケア株式会社</v>
          </cell>
          <cell r="F85" t="str">
            <v>にほんソシアルケア　かぶしきがいしゃ</v>
          </cell>
          <cell r="G85" t="str">
            <v>管理者</v>
          </cell>
          <cell r="H85" t="str">
            <v>大村　統卓</v>
          </cell>
          <cell r="J85" t="str">
            <v>042-850-8806</v>
          </cell>
          <cell r="K85" t="str">
            <v>042-850-8715</v>
          </cell>
          <cell r="M85" t="str">
            <v>'machidakiso@danrannoie.com'</v>
          </cell>
          <cell r="N85" t="str">
            <v>https://danranmachikiso.com/</v>
          </cell>
          <cell r="O85" t="str">
            <v>確認中</v>
          </cell>
          <cell r="P85" t="str">
            <v>デイサービス生活相談員</v>
          </cell>
          <cell r="Q85" t="str">
            <v>確認中</v>
          </cell>
          <cell r="R85" t="str">
            <v>・ご利用者様とのアセスメント・モニタリング・相談業務　・担当者会議、地域ケア会議等の業務　・簡単なPC入力業務</v>
          </cell>
          <cell r="S85" t="str">
            <v>だんらんの家　町田木曽</v>
          </cell>
          <cell r="T85" t="str">
            <v>確認中</v>
          </cell>
          <cell r="U85" t="str">
            <v>常勤パート（フルタイム）</v>
          </cell>
          <cell r="V85" t="str">
            <v>東京都町田市木曽東1-37-5　</v>
          </cell>
          <cell r="W85" t="str">
            <v>町田駅よりバス　｢境川団地入口｣より徒歩1分</v>
          </cell>
          <cell r="X85" t="str">
            <v>205,440円～256,800円</v>
          </cell>
          <cell r="Y85" t="str">
            <v>確認中</v>
          </cell>
          <cell r="Z85" t="str">
            <v>早朝・残業・処遇改善手当</v>
          </cell>
          <cell r="AA85" t="str">
            <v>規定支給(上限あり)毎月4,200円まで</v>
          </cell>
          <cell r="AB85" t="str">
            <v>有り</v>
          </cell>
          <cell r="AC85" t="str">
            <v>50円～500円</v>
          </cell>
          <cell r="AD85" t="str">
            <v>有り</v>
          </cell>
          <cell r="AE85" t="str">
            <v>試用期間終了後、年4回の賞与あり</v>
          </cell>
          <cell r="AF85" t="str">
            <v>月給（手当等確認ください）</v>
          </cell>
          <cell r="AG85" t="str">
            <v>有期</v>
          </cell>
          <cell r="AH85" t="str">
            <v>12ヶ月</v>
          </cell>
          <cell r="AI85" t="str">
            <v>確認中</v>
          </cell>
          <cell r="AJ85" t="str">
            <v>確認中</v>
          </cell>
          <cell r="AK85" t="str">
            <v>有</v>
          </cell>
          <cell r="AL85" t="str">
            <v>6ヶ月</v>
          </cell>
          <cell r="AM85" t="str">
            <v>有</v>
          </cell>
          <cell r="AN85">
            <v>10</v>
          </cell>
          <cell r="AO85" t="str">
            <v>シフト制</v>
          </cell>
          <cell r="AP85" t="str">
            <v>①8：00～17:00　　　　　　　　　②9：00～18：00　　　　　　　　　　利用者様の人数により変動あり</v>
          </cell>
          <cell r="AQ85" t="str">
            <v>確認中</v>
          </cell>
          <cell r="AR85" t="str">
            <v>介護福祉士・社会福祉士・ケアマネージャー
１年以上の経験がある方</v>
          </cell>
          <cell r="AS85" t="str">
            <v>雇用保険・健康保険・厚生年金・労災保険</v>
          </cell>
          <cell r="AT85">
            <v>2</v>
          </cell>
          <cell r="AU85" t="str">
            <v>地域密着型通所介護</v>
          </cell>
          <cell r="AZ85" t="str">
            <v>60分</v>
          </cell>
          <cell r="BA85" t="str">
            <v>週休二日制</v>
          </cell>
          <cell r="BB85" t="str">
            <v>確認中</v>
          </cell>
          <cell r="BC85" t="str">
            <v>確認中</v>
          </cell>
        </row>
        <row r="86">
          <cell r="C86" t="str">
            <v>70-0156</v>
          </cell>
          <cell r="D86">
            <v>43739</v>
          </cell>
          <cell r="E86" t="str">
            <v>日本ソシアルケア株式会社</v>
          </cell>
          <cell r="F86" t="str">
            <v>にほんソシアルケア　かぶしきがいしゃ</v>
          </cell>
          <cell r="G86" t="str">
            <v>管理者</v>
          </cell>
          <cell r="H86" t="str">
            <v>大村　統卓</v>
          </cell>
          <cell r="J86" t="str">
            <v>042-850-8806</v>
          </cell>
          <cell r="K86" t="str">
            <v>042-850-8715</v>
          </cell>
          <cell r="M86" t="str">
            <v>'machidakiso@danrannoie.com'</v>
          </cell>
          <cell r="N86" t="str">
            <v>https://danranmachikiso.com/</v>
          </cell>
          <cell r="O86" t="str">
            <v>確認中</v>
          </cell>
          <cell r="P86" t="str">
            <v>レクレーションスタッフ</v>
          </cell>
          <cell r="Q86" t="str">
            <v>確認中</v>
          </cell>
          <cell r="R86" t="str">
            <v>・８名前後のご利用者様と一緒に楽しめる業務です。ご自身の得意な分野を活用することも大歓迎です。(ピアノが弾けるetc.)　　・月間の行事カレンダーの作成　・製作、運動、ゲーム、脳トレ、畑、お花、外出等沢山の行事を毎日実施。</v>
          </cell>
          <cell r="S86" t="str">
            <v>だんらんの家　町田木曽</v>
          </cell>
          <cell r="T86" t="str">
            <v>確認中</v>
          </cell>
          <cell r="U86" t="str">
            <v>非常勤パート</v>
          </cell>
          <cell r="V86" t="str">
            <v>東京都町田市木曽東1-37-5　</v>
          </cell>
          <cell r="W86" t="str">
            <v>町田駅よりバス　｢境川団地入口｣より徒歩1分</v>
          </cell>
          <cell r="X86" t="str">
            <v>時給990円～</v>
          </cell>
          <cell r="Y86" t="str">
            <v>確認中</v>
          </cell>
          <cell r="Z86" t="str">
            <v>早朝・残業・処遇改善手当</v>
          </cell>
          <cell r="AA86" t="str">
            <v>週3以上の勤務実績により　規定支給(上限あり)</v>
          </cell>
          <cell r="AB86" t="str">
            <v>有り</v>
          </cell>
          <cell r="AC86" t="str">
            <v>就業状況及び資格取得による</v>
          </cell>
          <cell r="AD86" t="str">
            <v>有り</v>
          </cell>
          <cell r="AE86" t="str">
            <v>パート・アルバイトでも試用期間終了後、年4回の賞与あり</v>
          </cell>
          <cell r="AF86" t="str">
            <v>時給</v>
          </cell>
          <cell r="AG86" t="str">
            <v>有期</v>
          </cell>
          <cell r="AH86" t="str">
            <v>12ヶ月</v>
          </cell>
          <cell r="AI86" t="str">
            <v>確認中</v>
          </cell>
          <cell r="AJ86" t="str">
            <v>確認中</v>
          </cell>
          <cell r="AK86" t="str">
            <v>有</v>
          </cell>
          <cell r="AL86" t="str">
            <v>6ヶ月</v>
          </cell>
          <cell r="AM86" t="str">
            <v>有</v>
          </cell>
          <cell r="AN86">
            <v>10</v>
          </cell>
          <cell r="AO86" t="str">
            <v>シフト制</v>
          </cell>
          <cell r="AP86" t="str">
            <v>13：00～17：00　　　　　　　　利用者様の人数により調整あり</v>
          </cell>
          <cell r="AQ86" t="str">
            <v>確認中</v>
          </cell>
          <cell r="AR86" t="str">
            <v>無資格・未経験者・70歳以上の方も多数活躍中。スタッフ全員の規希望のお休みも考慮して働きやすい職場を目指しています。</v>
          </cell>
          <cell r="AS86" t="str">
            <v>雇用保険・健康保険・厚生年金・労災保険</v>
          </cell>
          <cell r="AT86">
            <v>3</v>
          </cell>
          <cell r="AU86" t="str">
            <v>地域密着型通所介護</v>
          </cell>
          <cell r="AZ86" t="str">
            <v>60分</v>
          </cell>
          <cell r="BA86" t="str">
            <v>週休三日も可</v>
          </cell>
          <cell r="BB86" t="str">
            <v>確認中</v>
          </cell>
          <cell r="BC86" t="str">
            <v>確認中</v>
          </cell>
        </row>
        <row r="87">
          <cell r="C87" t="str">
            <v>70-0159</v>
          </cell>
          <cell r="D87">
            <v>43739</v>
          </cell>
          <cell r="E87" t="str">
            <v>社会福祉法人友愛十字会</v>
          </cell>
          <cell r="F87" t="str">
            <v>しゃかいふくしほうじん　ゆうあいじゅうじかい</v>
          </cell>
          <cell r="G87" t="str">
            <v>庶務部</v>
          </cell>
          <cell r="H87" t="str">
            <v>田島　智子</v>
          </cell>
          <cell r="J87" t="str">
            <v>042-793-7530</v>
          </cell>
          <cell r="K87" t="str">
            <v>042-793-7536</v>
          </cell>
          <cell r="M87" t="str">
            <v>yuaisou@yuai.or.jp</v>
          </cell>
          <cell r="N87" t="str">
            <v>http://www.yuai.or.jp/31/index.html</v>
          </cell>
          <cell r="O87" t="str">
            <v>確認中</v>
          </cell>
          <cell r="P87" t="str">
            <v>介助員・介護職員</v>
          </cell>
          <cell r="Q87" t="str">
            <v>確認中</v>
          </cell>
          <cell r="R87" t="str">
            <v>特別養護老人ホームにおける周辺業務または利用者の介護業務</v>
          </cell>
          <cell r="S87" t="str">
            <v>特別養護老人ホーム　友愛荘</v>
          </cell>
          <cell r="T87" t="str">
            <v>確認中</v>
          </cell>
          <cell r="U87" t="str">
            <v>非常勤パート</v>
          </cell>
          <cell r="V87" t="str">
            <v>東京都町田市図師町989</v>
          </cell>
          <cell r="W87" t="str">
            <v>町田駅からバス25分　下車徒歩2分</v>
          </cell>
          <cell r="X87" t="str">
            <v>周辺業務　時給985円
介護職員（無資格）1,000円</v>
          </cell>
          <cell r="Y87" t="str">
            <v>確認中</v>
          </cell>
          <cell r="Z87" t="str">
            <v>確認中</v>
          </cell>
          <cell r="AA87" t="str">
            <v>規程支給</v>
          </cell>
          <cell r="AB87" t="str">
            <v>有り</v>
          </cell>
          <cell r="AC87" t="str">
            <v>条件による</v>
          </cell>
          <cell r="AD87" t="str">
            <v>無し</v>
          </cell>
          <cell r="AE87" t="str">
            <v>確認中</v>
          </cell>
          <cell r="AF87" t="str">
            <v>確認中</v>
          </cell>
          <cell r="AG87" t="str">
            <v>有期</v>
          </cell>
          <cell r="AH87" t="str">
            <v>6ヶ月契約</v>
          </cell>
          <cell r="AI87" t="str">
            <v>確認中</v>
          </cell>
          <cell r="AJ87" t="str">
            <v>確認中</v>
          </cell>
          <cell r="AK87" t="str">
            <v>確認中</v>
          </cell>
          <cell r="AL87" t="str">
            <v>確認中</v>
          </cell>
          <cell r="AM87" t="str">
            <v>確認中</v>
          </cell>
          <cell r="AN87" t="str">
            <v>確認中</v>
          </cell>
          <cell r="AO87" t="str">
            <v>確認中</v>
          </cell>
          <cell r="AP87" t="str">
            <v>週休二日制　その他
シフト制</v>
          </cell>
          <cell r="AQ87" t="str">
            <v>勤務日・勤務時間は応相談</v>
          </cell>
          <cell r="AR87" t="str">
            <v>未記入</v>
          </cell>
          <cell r="AS87" t="str">
            <v>雇用保険・健康保険・厚生年金・労災保険</v>
          </cell>
          <cell r="AT87">
            <v>2</v>
          </cell>
          <cell r="AU87" t="str">
            <v>特別養護老人ホーム（特養）</v>
          </cell>
          <cell r="AZ87" t="str">
            <v>確認中</v>
          </cell>
          <cell r="BA87" t="str">
            <v>確認中</v>
          </cell>
          <cell r="BB87" t="str">
            <v>確認中</v>
          </cell>
          <cell r="BC87" t="str">
            <v>確認中</v>
          </cell>
        </row>
        <row r="88">
          <cell r="C88" t="str">
            <v>70-0160</v>
          </cell>
          <cell r="D88">
            <v>43739</v>
          </cell>
          <cell r="E88" t="str">
            <v>セコムフォート多摩株式会社</v>
          </cell>
          <cell r="F88" t="str">
            <v>セコムフォートたまかぶしきがいしゃ</v>
          </cell>
          <cell r="G88" t="str">
            <v>総務部</v>
          </cell>
          <cell r="H88" t="str">
            <v>福原　義彦</v>
          </cell>
          <cell r="J88" t="str">
            <v>042-797-6474</v>
          </cell>
          <cell r="K88" t="str">
            <v>042-797-6476</v>
          </cell>
          <cell r="M88" t="str">
            <v>fukuhara@royal-tama.co.jp</v>
          </cell>
          <cell r="N88" t="str">
            <v>http://www.royal-tama.co.jp</v>
          </cell>
          <cell r="O88" t="str">
            <v>確認中</v>
          </cell>
          <cell r="P88" t="str">
            <v>介護職</v>
          </cell>
          <cell r="Q88" t="str">
            <v>確認中</v>
          </cell>
          <cell r="R88" t="str">
            <v>入居者介護全般</v>
          </cell>
          <cell r="S88" t="str">
            <v>コンフォートロイヤルライフ多摩</v>
          </cell>
          <cell r="T88" t="str">
            <v>確認中</v>
          </cell>
          <cell r="U88" t="str">
            <v>正社員</v>
          </cell>
          <cell r="V88" t="str">
            <v>東京都町田市下小山田町1461番地</v>
          </cell>
          <cell r="W88" t="str">
            <v>小田急・京王線　多摩センター駅シャトルバス8分</v>
          </cell>
          <cell r="X88" t="str">
            <v>基本給165,000円以上</v>
          </cell>
          <cell r="Y88" t="str">
            <v>確認中</v>
          </cell>
          <cell r="Z88" t="str">
            <v>介護福祉士・介護支援専門員資格手当あり
夜勤手当1回9,000円</v>
          </cell>
          <cell r="AA88" t="str">
            <v>規定支給（車通勤：無料駐車場あり）</v>
          </cell>
          <cell r="AB88" t="str">
            <v>条件により</v>
          </cell>
          <cell r="AC88" t="str">
            <v>就業状況及び資格取得による</v>
          </cell>
          <cell r="AD88" t="str">
            <v>有り</v>
          </cell>
          <cell r="AE88" t="str">
            <v>業務実績による
前年実績、2ヶ月以上</v>
          </cell>
          <cell r="AF88" t="str">
            <v>月給（手当等確認ください）</v>
          </cell>
          <cell r="AG88" t="str">
            <v>無期</v>
          </cell>
          <cell r="AH88" t="str">
            <v>無期</v>
          </cell>
          <cell r="AI88" t="str">
            <v>確認中</v>
          </cell>
          <cell r="AJ88" t="str">
            <v>確認中</v>
          </cell>
          <cell r="AK88" t="str">
            <v>有</v>
          </cell>
          <cell r="AL88" t="str">
            <v>3ヵ月</v>
          </cell>
          <cell r="AM88" t="str">
            <v>有</v>
          </cell>
          <cell r="AN88">
            <v>5</v>
          </cell>
          <cell r="AO88" t="str">
            <v>シフト制</v>
          </cell>
          <cell r="AP88" t="str">
            <v>9：00～17：30を基本とし早番・遅番の時差勤務あり（実働7.5時間）
夜勤16：00～翌9：30　夜勤無しも可</v>
          </cell>
          <cell r="AQ88" t="str">
            <v>月平均20日</v>
          </cell>
          <cell r="AR88" t="str">
            <v>（ヘルパー2級）介護初任者研修資格者歓迎
介護福祉士・介護支援専門員
資格取得助成制度あり
10万円～15万円まで実費支給
（諸条件あり）</v>
          </cell>
          <cell r="AS88" t="str">
            <v>雇用保険・健康保険・厚生年金・労災保険</v>
          </cell>
          <cell r="AT88">
            <v>4</v>
          </cell>
          <cell r="AU88" t="str">
            <v>特定施設入居者生活介護（有料老人ホーム）</v>
          </cell>
          <cell r="AZ88" t="str">
            <v>法定通り</v>
          </cell>
          <cell r="BA88" t="str">
            <v>月10日休み（年間120日）
入社時有給休暇3日付与</v>
          </cell>
          <cell r="BB88" t="str">
            <v>確認中</v>
          </cell>
          <cell r="BC88" t="str">
            <v>確認中</v>
          </cell>
        </row>
        <row r="89">
          <cell r="C89" t="str">
            <v>70-0161</v>
          </cell>
          <cell r="D89">
            <v>43739</v>
          </cell>
          <cell r="E89" t="str">
            <v>セコムフォート多摩株式会社</v>
          </cell>
          <cell r="F89" t="str">
            <v>セコムフォートたまかぶしきがいしゃ</v>
          </cell>
          <cell r="G89" t="str">
            <v>総務部</v>
          </cell>
          <cell r="H89" t="str">
            <v>福原　義彦</v>
          </cell>
          <cell r="J89" t="str">
            <v>042-797-6474</v>
          </cell>
          <cell r="K89" t="str">
            <v>042-797-6476</v>
          </cell>
          <cell r="M89" t="str">
            <v>fukuhara@royal-tama.co.jp</v>
          </cell>
          <cell r="N89" t="str">
            <v>http://www.royal-tama.co.jp</v>
          </cell>
          <cell r="O89" t="str">
            <v>確認中</v>
          </cell>
          <cell r="P89" t="str">
            <v>介護職</v>
          </cell>
          <cell r="Q89" t="str">
            <v>確認中</v>
          </cell>
          <cell r="R89" t="str">
            <v>入居者介護全般</v>
          </cell>
          <cell r="S89" t="str">
            <v>コンフォートロイヤルライフ多摩</v>
          </cell>
          <cell r="T89" t="str">
            <v>確認中</v>
          </cell>
          <cell r="U89" t="str">
            <v>非常勤パート</v>
          </cell>
          <cell r="V89" t="str">
            <v>東京都町田市下小山田町1461番地</v>
          </cell>
          <cell r="W89" t="str">
            <v>小田急・京王線　多摩センター駅シャトルバス8分</v>
          </cell>
          <cell r="X89" t="str">
            <v>時給1,100円</v>
          </cell>
          <cell r="Y89" t="str">
            <v>確認中</v>
          </cell>
          <cell r="Z89" t="str">
            <v>介護福祉士・介護支援専門員
有資格者勤務時間数に応じ資格手当あり</v>
          </cell>
          <cell r="AA89" t="str">
            <v>規定支給（車通勤：無料駐車場あり）</v>
          </cell>
          <cell r="AB89" t="str">
            <v>有り</v>
          </cell>
          <cell r="AC89" t="str">
            <v>就業状況及び資格取得による</v>
          </cell>
          <cell r="AD89" t="str">
            <v>有り</v>
          </cell>
          <cell r="AE89" t="str">
            <v>就業時間数により
6月・12月に10,000円</v>
          </cell>
          <cell r="AF89" t="str">
            <v>時給</v>
          </cell>
          <cell r="AG89" t="str">
            <v>有期</v>
          </cell>
          <cell r="AH89" t="str">
            <v>1年</v>
          </cell>
          <cell r="AI89" t="str">
            <v>確認中</v>
          </cell>
          <cell r="AJ89" t="str">
            <v>確認中</v>
          </cell>
          <cell r="AK89" t="str">
            <v>有</v>
          </cell>
          <cell r="AL89" t="str">
            <v>3ヵ月</v>
          </cell>
          <cell r="AM89" t="str">
            <v>有</v>
          </cell>
          <cell r="AN89">
            <v>5</v>
          </cell>
          <cell r="AO89" t="str">
            <v>シフト制</v>
          </cell>
          <cell r="AP89" t="str">
            <v>7：30～19：30の時間帯で
1日3時間以上で応相談</v>
          </cell>
          <cell r="AQ89" t="str">
            <v>週2日～週5日勤務
曜日応相談</v>
          </cell>
          <cell r="AR89" t="str">
            <v>（ヘルパー2級）介護初任者研修資格者歓迎
介護福祉士・介護支援専門員
資格取得助成制度あり
10万円～15万円まで実費支給
（諸条件あり）</v>
          </cell>
          <cell r="AS89" t="str">
            <v>雇用保険・健康保険・厚生年金・労災保険</v>
          </cell>
          <cell r="AT89">
            <v>2</v>
          </cell>
          <cell r="AU89" t="str">
            <v>特定施設入居者生活介護（有料老人ホーム）</v>
          </cell>
          <cell r="AZ89" t="str">
            <v>法定通り</v>
          </cell>
          <cell r="BA89" t="str">
            <v>勤務契約日数以外休み</v>
          </cell>
          <cell r="BB89" t="str">
            <v>確認中</v>
          </cell>
          <cell r="BC89" t="str">
            <v>確認中</v>
          </cell>
        </row>
        <row r="90">
          <cell r="C90" t="str">
            <v>70-0162</v>
          </cell>
          <cell r="D90">
            <v>43739</v>
          </cell>
          <cell r="E90" t="str">
            <v>セコムフォート多摩株式会社</v>
          </cell>
          <cell r="F90" t="str">
            <v>セコムフォートたまかぶしきがいしゃ</v>
          </cell>
          <cell r="G90" t="str">
            <v>総務部</v>
          </cell>
          <cell r="H90" t="str">
            <v>福原　義彦</v>
          </cell>
          <cell r="J90" t="str">
            <v>042-797-6474</v>
          </cell>
          <cell r="K90" t="str">
            <v>042-797-6476</v>
          </cell>
          <cell r="M90" t="str">
            <v>fukuhara@royal-tama.co.jp</v>
          </cell>
          <cell r="N90" t="str">
            <v>http://www.royal-tama.co.jp</v>
          </cell>
          <cell r="O90" t="str">
            <v>確認中</v>
          </cell>
          <cell r="P90" t="str">
            <v>介護職</v>
          </cell>
          <cell r="Q90" t="str">
            <v>確認中</v>
          </cell>
          <cell r="R90" t="str">
            <v>入居者介護補助</v>
          </cell>
          <cell r="S90" t="str">
            <v>コンフォートロイヤルライフ多摩</v>
          </cell>
          <cell r="T90" t="str">
            <v>確認中</v>
          </cell>
          <cell r="U90" t="str">
            <v>非常勤パート</v>
          </cell>
          <cell r="V90" t="str">
            <v>東京都町田市下小山田町1461番地</v>
          </cell>
          <cell r="W90" t="str">
            <v>小田急・京王線　多摩センター駅シャトルバス8分</v>
          </cell>
          <cell r="X90" t="str">
            <v>時給1,000円</v>
          </cell>
          <cell r="Y90" t="str">
            <v>確認中</v>
          </cell>
          <cell r="Z90" t="str">
            <v>確認中</v>
          </cell>
          <cell r="AA90" t="str">
            <v>規定支給（車通勤：無料駐車場あり）</v>
          </cell>
          <cell r="AB90" t="str">
            <v>有り</v>
          </cell>
          <cell r="AC90" t="str">
            <v>就業状況及び資格取得による</v>
          </cell>
          <cell r="AD90" t="str">
            <v>有り</v>
          </cell>
          <cell r="AE90" t="str">
            <v>就業時間数により
6月・12月に10,000円</v>
          </cell>
          <cell r="AF90" t="str">
            <v>時給</v>
          </cell>
          <cell r="AG90" t="str">
            <v>有期</v>
          </cell>
          <cell r="AH90" t="str">
            <v>1年</v>
          </cell>
          <cell r="AI90" t="str">
            <v>確認中</v>
          </cell>
          <cell r="AJ90" t="str">
            <v>確認中</v>
          </cell>
          <cell r="AK90" t="str">
            <v>有</v>
          </cell>
          <cell r="AL90" t="str">
            <v>3ヵ月</v>
          </cell>
          <cell r="AM90" t="str">
            <v>有</v>
          </cell>
          <cell r="AN90">
            <v>5</v>
          </cell>
          <cell r="AO90" t="str">
            <v>シフト制</v>
          </cell>
          <cell r="AP90" t="str">
            <v>7：30～19：30の時間帯で
1日3時間以上で応相談</v>
          </cell>
          <cell r="AQ90" t="str">
            <v>週2日～週5日勤務
曜日応相談</v>
          </cell>
          <cell r="AR90" t="str">
            <v>介護初任者研修資格取得助成制度あり
6ヶ月勤務者10万円まで実費支給</v>
          </cell>
          <cell r="AS90" t="str">
            <v>雇用保険・健康保険・厚生年金・労災保険</v>
          </cell>
          <cell r="AT90">
            <v>2</v>
          </cell>
          <cell r="AU90" t="str">
            <v>特定施設入居者生活介護（有料老人ホーム）</v>
          </cell>
          <cell r="AZ90" t="str">
            <v>法定通り</v>
          </cell>
          <cell r="BA90" t="str">
            <v>勤務契約日数以外休み</v>
          </cell>
          <cell r="BB90" t="str">
            <v>確認中</v>
          </cell>
          <cell r="BC90" t="str">
            <v>確認中</v>
          </cell>
        </row>
        <row r="91">
          <cell r="C91" t="str">
            <v>70-0166</v>
          </cell>
          <cell r="D91">
            <v>43739</v>
          </cell>
          <cell r="E91" t="str">
            <v>株式会社ツクイ</v>
          </cell>
          <cell r="F91" t="str">
            <v>かぶしきがいしゃツクイ</v>
          </cell>
          <cell r="G91" t="str">
            <v>人財育成部 採用課</v>
          </cell>
          <cell r="H91" t="str">
            <v>菊池　知也</v>
          </cell>
          <cell r="J91" t="str">
            <v>045-842-4137</v>
          </cell>
          <cell r="K91" t="str">
            <v>045-842-4167</v>
          </cell>
          <cell r="M91" t="str">
            <v>tmy_kikuchi@tsukui.net</v>
          </cell>
          <cell r="N91" t="str">
            <v>https://www.tsukui.net/</v>
          </cell>
          <cell r="O91" t="str">
            <v>確認中</v>
          </cell>
          <cell r="P91" t="str">
            <v>ケアクルー（介護職）</v>
          </cell>
          <cell r="Q91" t="str">
            <v>確認中</v>
          </cell>
          <cell r="R91" t="str">
            <v>介護付き有料老人ホームにおいて
ご入居様の自立支援に向けた日常生活に必要な介助。
レクリエーションや集団体操の企画など様々な取り組みをしていきます。</v>
          </cell>
          <cell r="S91" t="str">
            <v>ツクイ・サンシャイン町田西館</v>
          </cell>
          <cell r="T91" t="str">
            <v>確認中</v>
          </cell>
          <cell r="U91" t="str">
            <v>非常勤パート</v>
          </cell>
          <cell r="V91" t="str">
            <v>東京都町田市小山ヶ丘1-11-7</v>
          </cell>
          <cell r="W91" t="str">
            <v>京王相模原線「南大沢」駅、JR横浜線「相模原」駅より定期無料シャトルバス運行中</v>
          </cell>
          <cell r="X91" t="str">
            <v>時給　1,125円～1,210円</v>
          </cell>
          <cell r="Y91" t="str">
            <v>確認中</v>
          </cell>
          <cell r="Z91" t="str">
            <v>・土日祝は時給＋100円
・母子・父子手当　10,000円
　（月間50時間以上勤務の方）</v>
          </cell>
          <cell r="AA91" t="str">
            <v>実費5万円まで
※社有車の場合上限31,600円</v>
          </cell>
          <cell r="AB91" t="str">
            <v>無し</v>
          </cell>
          <cell r="AC91" t="str">
            <v>確認中</v>
          </cell>
          <cell r="AD91" t="str">
            <v>無し</v>
          </cell>
          <cell r="AE91" t="str">
            <v>確認中</v>
          </cell>
          <cell r="AF91" t="str">
            <v>時給</v>
          </cell>
          <cell r="AG91" t="str">
            <v>有期</v>
          </cell>
          <cell r="AH91" t="str">
            <v>６ヵ月後＊その後無期雇用計画</v>
          </cell>
          <cell r="AI91" t="str">
            <v>確認中</v>
          </cell>
          <cell r="AJ91" t="str">
            <v>確認中</v>
          </cell>
          <cell r="AK91" t="str">
            <v>確認中</v>
          </cell>
          <cell r="AL91" t="str">
            <v>確認中</v>
          </cell>
          <cell r="AM91" t="str">
            <v>確認中</v>
          </cell>
          <cell r="AN91" t="str">
            <v>確認中</v>
          </cell>
          <cell r="AO91" t="str">
            <v>確認中</v>
          </cell>
          <cell r="AP91" t="str">
            <v>①　6：30～15：30
②　8：30～17：30
③　11：00～20：00</v>
          </cell>
          <cell r="AQ91" t="str">
            <v>勤務日数・曜日は応相談</v>
          </cell>
          <cell r="AR91" t="str">
            <v>不問
※ホームヘルパー2級（介護職員初任者研修）以上あれば尚可
*経験のない方も働きながら資格取得できる制度があります。</v>
          </cell>
          <cell r="AS91" t="str">
            <v>雇用保険・健康保険・厚生年金・労災保険</v>
          </cell>
          <cell r="AT91">
            <v>10</v>
          </cell>
          <cell r="AU91" t="str">
            <v>特定施設入居者生活介護（有料老人ホーム）</v>
          </cell>
          <cell r="AZ91" t="str">
            <v>確認中</v>
          </cell>
          <cell r="BA91" t="str">
            <v>確認中</v>
          </cell>
          <cell r="BB91" t="str">
            <v>確認中</v>
          </cell>
          <cell r="BC91" t="str">
            <v>確認中</v>
          </cell>
        </row>
        <row r="92">
          <cell r="C92" t="str">
            <v>70-0167</v>
          </cell>
          <cell r="D92">
            <v>43739</v>
          </cell>
          <cell r="E92" t="str">
            <v>株式会社ツクイ</v>
          </cell>
          <cell r="F92" t="str">
            <v>かぶしきがいしゃツクイ</v>
          </cell>
          <cell r="G92" t="str">
            <v>人財育成部 採用課</v>
          </cell>
          <cell r="H92" t="str">
            <v>菊池　知也</v>
          </cell>
          <cell r="J92" t="str">
            <v>045-842-4137</v>
          </cell>
          <cell r="K92" t="str">
            <v>045-842-4167</v>
          </cell>
          <cell r="M92" t="str">
            <v>tmy_kikuchi@tsukui.net</v>
          </cell>
          <cell r="N92" t="str">
            <v>https://www.tsukui.net/</v>
          </cell>
          <cell r="O92" t="str">
            <v>確認中</v>
          </cell>
          <cell r="P92" t="str">
            <v>ミールケアクルー（調理職）</v>
          </cell>
          <cell r="Q92" t="str">
            <v>確認中</v>
          </cell>
          <cell r="R92" t="str">
            <v>お客様に提供する食事の調理業務を担当します。彩りを考えた盛り付けはもちろんの事、お客様お一人おひとりの栄養状態、嗜好・食形態にあわせた調理を行います。
朝食・昼食・おやつ・夕食作りなどを行って頂きます。</v>
          </cell>
          <cell r="S92" t="str">
            <v>ツクイ・サンシャイン町田西館</v>
          </cell>
          <cell r="T92" t="str">
            <v>確認中</v>
          </cell>
          <cell r="U92" t="str">
            <v>非常勤パート</v>
          </cell>
          <cell r="V92" t="str">
            <v>東京都町田市小山ヶ丘1-11-7</v>
          </cell>
          <cell r="W92" t="str">
            <v>京王相模原線「南大沢」駅、JR横浜線「相模原」駅より定期無料シャトルバス運行中</v>
          </cell>
          <cell r="X92" t="str">
            <v>時給　1,010円～1,210円</v>
          </cell>
          <cell r="Y92" t="str">
            <v>確認中</v>
          </cell>
          <cell r="Z92" t="str">
            <v>・土日祝は時給＋100円
・母子・父子手当　10,000円
　（月間50時間以上勤務の方）
・資格手当別途支給</v>
          </cell>
          <cell r="AA92" t="str">
            <v>実費5万円まで
※社有車の場合上限31,600円</v>
          </cell>
          <cell r="AB92" t="str">
            <v>無し</v>
          </cell>
          <cell r="AC92" t="str">
            <v>確認中</v>
          </cell>
          <cell r="AD92" t="str">
            <v>無し</v>
          </cell>
          <cell r="AE92" t="str">
            <v>確認中</v>
          </cell>
          <cell r="AF92" t="str">
            <v>時給</v>
          </cell>
          <cell r="AG92" t="str">
            <v>有期</v>
          </cell>
          <cell r="AH92" t="str">
            <v>6ヵ月後＊その後無期雇用計画</v>
          </cell>
          <cell r="AI92" t="str">
            <v>確認中</v>
          </cell>
          <cell r="AJ92" t="str">
            <v>確認中</v>
          </cell>
          <cell r="AK92" t="str">
            <v>確認中</v>
          </cell>
          <cell r="AL92" t="str">
            <v>確認中</v>
          </cell>
          <cell r="AM92" t="str">
            <v>確認中</v>
          </cell>
          <cell r="AN92" t="str">
            <v>確認中</v>
          </cell>
          <cell r="AO92" t="str">
            <v>シフト制</v>
          </cell>
          <cell r="AP92" t="str">
            <v>①　6：00～15：00
②　9：00～18：00
③　11：30～20：30
※（1）～（3）のシフト制</v>
          </cell>
          <cell r="AQ92" t="str">
            <v>勤務日数・曜日は応相談</v>
          </cell>
          <cell r="AR92" t="str">
            <v>不問
※調理師免許あれば尚可</v>
          </cell>
          <cell r="AS92" t="str">
            <v>雇用保険・健康保険・厚生年金・労災保険</v>
          </cell>
          <cell r="AT92">
            <v>5</v>
          </cell>
          <cell r="AU92" t="str">
            <v>特定施設入居者生活介護（有料老人ホーム）</v>
          </cell>
          <cell r="AZ92" t="str">
            <v>確認中</v>
          </cell>
          <cell r="BA92" t="str">
            <v>確認中</v>
          </cell>
          <cell r="BB92" t="str">
            <v>確認中</v>
          </cell>
          <cell r="BC92" t="str">
            <v>確認中</v>
          </cell>
        </row>
        <row r="93">
          <cell r="C93" t="str">
            <v>70-0168</v>
          </cell>
          <cell r="D93">
            <v>43739</v>
          </cell>
          <cell r="E93" t="str">
            <v>株式会社ツクイ</v>
          </cell>
          <cell r="F93" t="str">
            <v>かぶしきがいしゃツクイ</v>
          </cell>
          <cell r="G93" t="str">
            <v>人財育成部 採用課</v>
          </cell>
          <cell r="H93" t="str">
            <v>菊池　知也</v>
          </cell>
          <cell r="J93" t="str">
            <v>045-842-4137</v>
          </cell>
          <cell r="K93" t="str">
            <v>045-842-4167</v>
          </cell>
          <cell r="M93" t="str">
            <v>tmy_kikuchi@tsukui.net</v>
          </cell>
          <cell r="N93" t="str">
            <v>https://www.tsukui.net/</v>
          </cell>
          <cell r="O93" t="str">
            <v>確認中</v>
          </cell>
          <cell r="P93" t="str">
            <v>ケアクルー（介護職）</v>
          </cell>
          <cell r="Q93" t="str">
            <v>確認中</v>
          </cell>
          <cell r="R93" t="str">
            <v>介護付き有料老人ホームにおいて
ご入居様の自立支援に向けた日常生活に必要な介助。
レクリエーションや集団体操の企画など様々な取り組みをしていきます。</v>
          </cell>
          <cell r="S93" t="str">
            <v>ツクイ・サンシャイン町田東館</v>
          </cell>
          <cell r="T93" t="str">
            <v>確認中</v>
          </cell>
          <cell r="U93" t="str">
            <v>非常勤パート</v>
          </cell>
          <cell r="V93" t="str">
            <v>東京都町田市小山ヶ丘1-11-8</v>
          </cell>
          <cell r="W93" t="str">
            <v>京王相模原線「南大沢」駅、JR横浜線「相模原」駅より定期無料シャトルバス運行中</v>
          </cell>
          <cell r="X93" t="str">
            <v>時給　1,125円～1,210円</v>
          </cell>
          <cell r="Y93" t="str">
            <v>確認中</v>
          </cell>
          <cell r="Z93" t="str">
            <v>・土日祝は時給＋100円
・母子・父子手当　10,000円
　（月間50時間以上勤務の方）</v>
          </cell>
          <cell r="AA93" t="str">
            <v>実費5万円まで
※社有車の場合上限31,600円</v>
          </cell>
          <cell r="AB93" t="str">
            <v>無し</v>
          </cell>
          <cell r="AC93" t="str">
            <v>確認中</v>
          </cell>
          <cell r="AD93" t="str">
            <v>無し</v>
          </cell>
          <cell r="AE93" t="str">
            <v>確認中</v>
          </cell>
          <cell r="AF93" t="str">
            <v>時給</v>
          </cell>
          <cell r="AG93" t="str">
            <v>有期</v>
          </cell>
          <cell r="AH93" t="str">
            <v>6ヵ月後＊その後無期雇用計画</v>
          </cell>
          <cell r="AI93" t="str">
            <v>確認中</v>
          </cell>
          <cell r="AJ93" t="str">
            <v>確認中</v>
          </cell>
          <cell r="AK93" t="str">
            <v>確認中</v>
          </cell>
          <cell r="AL93" t="str">
            <v>確認中</v>
          </cell>
          <cell r="AM93" t="str">
            <v>確認中</v>
          </cell>
          <cell r="AN93" t="str">
            <v>確認中</v>
          </cell>
          <cell r="AO93" t="str">
            <v>シフト制</v>
          </cell>
          <cell r="AP93" t="str">
            <v>①　6：30～15：30
②　8：30～17：30
③　11：00～20：00</v>
          </cell>
          <cell r="AQ93" t="str">
            <v>勤務日数・曜日は応相談</v>
          </cell>
          <cell r="AR93" t="str">
            <v>不問
※ホームヘルパー2級（介護職員初任者研修）以上あれば尚可
*経験のない方も働きながら資格取得できる制度があります。</v>
          </cell>
          <cell r="AS93" t="str">
            <v>雇用保険・健康保険・厚生年金・労災保険</v>
          </cell>
          <cell r="AT93">
            <v>10</v>
          </cell>
          <cell r="AU93" t="str">
            <v>特定施設入居者生活介護（有料老人ホーム）</v>
          </cell>
          <cell r="AZ93" t="str">
            <v>確認中</v>
          </cell>
          <cell r="BA93" t="str">
            <v>確認中</v>
          </cell>
          <cell r="BB93" t="str">
            <v>確認中</v>
          </cell>
          <cell r="BC93" t="str">
            <v>確認中</v>
          </cell>
        </row>
        <row r="94">
          <cell r="C94" t="str">
            <v>70-0169</v>
          </cell>
          <cell r="D94">
            <v>43739</v>
          </cell>
          <cell r="E94" t="str">
            <v>株式会社ツクイ</v>
          </cell>
          <cell r="F94" t="str">
            <v>かぶしきがいしゃツクイ</v>
          </cell>
          <cell r="G94" t="str">
            <v>人財育成部 採用課</v>
          </cell>
          <cell r="H94" t="str">
            <v>菊池　知也</v>
          </cell>
          <cell r="J94" t="str">
            <v>045-842-4137</v>
          </cell>
          <cell r="K94" t="str">
            <v>045-842-4167</v>
          </cell>
          <cell r="M94" t="str">
            <v>tmy_kikuchi@tsukui.net</v>
          </cell>
          <cell r="N94" t="str">
            <v>https://www.tsukui.net/</v>
          </cell>
          <cell r="O94" t="str">
            <v>確認中</v>
          </cell>
          <cell r="P94" t="str">
            <v>ミールケアクルー（調理職）</v>
          </cell>
          <cell r="Q94" t="str">
            <v>確認中</v>
          </cell>
          <cell r="R94" t="str">
            <v>お客様に提供する食事の調理業務を担当します。彩りを考えた盛り付けはもちろんの事、お客様お一人おひとりの栄養状態、嗜好・食形態にあわせた調理を行います。
朝食・昼食・おやつ・夕食作りなどを行って頂きます。</v>
          </cell>
          <cell r="S94" t="str">
            <v>ツクイ・サンシャイン町田東館</v>
          </cell>
          <cell r="T94" t="str">
            <v>確認中</v>
          </cell>
          <cell r="U94" t="str">
            <v>非常勤パート</v>
          </cell>
          <cell r="V94" t="str">
            <v>東京都町田市小山ヶ丘1-11-8</v>
          </cell>
          <cell r="W94" t="str">
            <v>京王相模原線「南大沢」駅、JR横浜線「相模原」駅より定期無料シャトルバス運行中</v>
          </cell>
          <cell r="X94" t="str">
            <v>時給　1,010円～1,210円</v>
          </cell>
          <cell r="Y94" t="str">
            <v>確認中</v>
          </cell>
          <cell r="Z94" t="str">
            <v>・土日祝は時給＋100円
・母子・父子手当　10,000円
　（月間50時間以上勤務の方）
・資格手当別途支給</v>
          </cell>
          <cell r="AA94" t="str">
            <v>実費5万円まで
※社有車の場合上限31,600円</v>
          </cell>
          <cell r="AB94" t="str">
            <v>無し</v>
          </cell>
          <cell r="AC94" t="str">
            <v>確認中</v>
          </cell>
          <cell r="AD94" t="str">
            <v>無し</v>
          </cell>
          <cell r="AE94" t="str">
            <v>確認中</v>
          </cell>
          <cell r="AF94" t="str">
            <v>時給</v>
          </cell>
          <cell r="AG94" t="str">
            <v>有期</v>
          </cell>
          <cell r="AH94" t="str">
            <v>6ヵ月後＊その後無期雇用計画</v>
          </cell>
          <cell r="AI94" t="str">
            <v>確認中</v>
          </cell>
          <cell r="AJ94" t="str">
            <v>確認中</v>
          </cell>
          <cell r="AK94" t="str">
            <v>確認中</v>
          </cell>
          <cell r="AL94" t="str">
            <v>確認中</v>
          </cell>
          <cell r="AM94" t="str">
            <v>確認中</v>
          </cell>
          <cell r="AN94" t="str">
            <v>確認中</v>
          </cell>
          <cell r="AO94" t="str">
            <v>シフト制</v>
          </cell>
          <cell r="AP94" t="str">
            <v>①　6：00～15：00
②　9：00～18：00
③　11：30～20：30
※（1）～（3）のシフト制</v>
          </cell>
          <cell r="AQ94" t="str">
            <v>勤務日数・曜日は応相談</v>
          </cell>
          <cell r="AR94" t="str">
            <v>不問
※調理師免許あれば尚可</v>
          </cell>
          <cell r="AS94" t="str">
            <v>雇用保険・健康保険・厚生年金・労災保険</v>
          </cell>
          <cell r="AT94">
            <v>5</v>
          </cell>
          <cell r="AU94" t="str">
            <v>特定施設入居者生活介護（有料老人ホーム）</v>
          </cell>
          <cell r="AZ94" t="str">
            <v>確認中</v>
          </cell>
          <cell r="BA94" t="str">
            <v>確認中</v>
          </cell>
          <cell r="BB94" t="str">
            <v>確認中</v>
          </cell>
          <cell r="BC94" t="str">
            <v>確認中</v>
          </cell>
        </row>
        <row r="95">
          <cell r="C95" t="str">
            <v>70-0170</v>
          </cell>
          <cell r="D95">
            <v>43739</v>
          </cell>
          <cell r="E95" t="str">
            <v>株式会社ツクイ</v>
          </cell>
          <cell r="F95" t="str">
            <v>かぶしきがいしゃツクイ</v>
          </cell>
          <cell r="G95" t="str">
            <v>人財育成部 採用課</v>
          </cell>
          <cell r="H95" t="str">
            <v>菊池　知也</v>
          </cell>
          <cell r="J95" t="str">
            <v>045-842-4137</v>
          </cell>
          <cell r="K95" t="str">
            <v>045-842-4167</v>
          </cell>
          <cell r="M95" t="str">
            <v>tmy_kikuchi@tsukui.net</v>
          </cell>
          <cell r="N95" t="str">
            <v>https://www.tsukui.net/</v>
          </cell>
          <cell r="O95" t="str">
            <v>確認中</v>
          </cell>
          <cell r="P95" t="str">
            <v>ケアクルー（介護職）</v>
          </cell>
          <cell r="Q95" t="str">
            <v>確認中</v>
          </cell>
          <cell r="R95" t="str">
            <v>・お客様に対する食事や入浴、排せつ等の介助
・レクリエーションの企画、実施
・他スタッフと連携してのケア業務全般
・各種記録業務　等</v>
          </cell>
          <cell r="S95" t="str">
            <v>ツクイデイサービス高ヶ坂</v>
          </cell>
          <cell r="T95" t="str">
            <v>確認中</v>
          </cell>
          <cell r="U95" t="str">
            <v>非常勤パート</v>
          </cell>
          <cell r="V95" t="str">
            <v>東京都町田市高ヶ坂7－26－8</v>
          </cell>
          <cell r="W95" t="str">
            <v>JR横浜線「成瀬」駅下車徒歩15分</v>
          </cell>
          <cell r="X95" t="str">
            <v>時給　1,125円～1,210円</v>
          </cell>
          <cell r="Y95" t="str">
            <v>確認中</v>
          </cell>
          <cell r="Z95" t="str">
            <v>・土日祝は時給＋100円
・母子・父子手当　10,000円
　（月間50時間以上勤務の方）</v>
          </cell>
          <cell r="AA95" t="str">
            <v>実費5万円まで
※社有車の場合上限31,600円</v>
          </cell>
          <cell r="AB95" t="str">
            <v>無し</v>
          </cell>
          <cell r="AC95" t="str">
            <v>確認中</v>
          </cell>
          <cell r="AD95" t="str">
            <v>無し</v>
          </cell>
          <cell r="AE95" t="str">
            <v>確認中</v>
          </cell>
          <cell r="AF95" t="str">
            <v>時給</v>
          </cell>
          <cell r="AG95" t="str">
            <v>有期</v>
          </cell>
          <cell r="AH95" t="str">
            <v>6ヵ月後＊その後無期雇用計画</v>
          </cell>
          <cell r="AI95" t="str">
            <v>確認中</v>
          </cell>
          <cell r="AJ95" t="str">
            <v>確認中</v>
          </cell>
          <cell r="AK95" t="str">
            <v>確認中</v>
          </cell>
          <cell r="AL95" t="str">
            <v>確認中</v>
          </cell>
          <cell r="AM95" t="str">
            <v>確認中</v>
          </cell>
          <cell r="AN95" t="str">
            <v>確認中</v>
          </cell>
          <cell r="AO95" t="str">
            <v>シフト制</v>
          </cell>
          <cell r="AP95" t="str">
            <v>①8：30～17：30(休憩60分)
②8：30～14：00の間で応相談
※①②の選択可
※土日祝できる方優遇</v>
          </cell>
          <cell r="AQ95" t="str">
            <v>勤務日数・曜日は応相談</v>
          </cell>
          <cell r="AR95" t="str">
            <v>不問
※介護福祉士、普通自動車免許あれば尚可</v>
          </cell>
          <cell r="AS95" t="str">
            <v>雇用保険・健康保険・厚生年金・労災保険</v>
          </cell>
          <cell r="AT95">
            <v>5</v>
          </cell>
          <cell r="AU95" t="str">
            <v>通所介護（デイサービス）</v>
          </cell>
          <cell r="AZ95" t="str">
            <v>確認中</v>
          </cell>
          <cell r="BA95" t="str">
            <v>確認中</v>
          </cell>
          <cell r="BB95" t="str">
            <v>確認中</v>
          </cell>
          <cell r="BC95" t="str">
            <v>確認中</v>
          </cell>
        </row>
        <row r="96">
          <cell r="C96" t="str">
            <v>70-0171</v>
          </cell>
          <cell r="D96">
            <v>43739</v>
          </cell>
          <cell r="E96" t="str">
            <v>株式会社ツクイ</v>
          </cell>
          <cell r="F96" t="str">
            <v>かぶしきがいしゃツクイ</v>
          </cell>
          <cell r="G96" t="str">
            <v>人財育成部 採用課</v>
          </cell>
          <cell r="H96" t="str">
            <v>菊池　知也</v>
          </cell>
          <cell r="J96" t="str">
            <v>045-842-4137</v>
          </cell>
          <cell r="K96" t="str">
            <v>045-842-4167</v>
          </cell>
          <cell r="M96" t="str">
            <v>tmy_kikuchi@tsukui.net</v>
          </cell>
          <cell r="N96" t="str">
            <v>https://www.tsukui.net/</v>
          </cell>
          <cell r="O96" t="str">
            <v>確認中</v>
          </cell>
          <cell r="P96" t="str">
            <v>ケアドライバー(送迎職）</v>
          </cell>
          <cell r="Q96" t="str">
            <v>確認中</v>
          </cell>
          <cell r="R96" t="str">
            <v>・デイサービスを利用されるお客様の送迎業務
・専用車両の運転、各種点検、車いす移動時等の介護補助
・その他、送迎表の作成、車両清掃　等</v>
          </cell>
          <cell r="S96" t="str">
            <v>ツクイデイサービス高ヶ坂</v>
          </cell>
          <cell r="T96" t="str">
            <v>確認中</v>
          </cell>
          <cell r="U96" t="str">
            <v>非常勤パート</v>
          </cell>
          <cell r="V96" t="str">
            <v>東京都町田市高ヶ坂7－26－8</v>
          </cell>
          <cell r="W96" t="str">
            <v>JR横浜線「成瀬」駅下車徒歩15分</v>
          </cell>
          <cell r="X96" t="str">
            <v>時給　1,000円～1,250円</v>
          </cell>
          <cell r="Y96" t="str">
            <v>確認中</v>
          </cell>
          <cell r="Z96" t="str">
            <v>・土日祝は時給＋100円
・母子・父子手当　10,000円
　（月間50時間以上勤務の方）
・資格手当別途支給</v>
          </cell>
          <cell r="AA96" t="str">
            <v>実費5万円まで
※社有車の場合上限31,600円</v>
          </cell>
          <cell r="AB96" t="str">
            <v>無し</v>
          </cell>
          <cell r="AC96" t="str">
            <v>確認中</v>
          </cell>
          <cell r="AD96" t="str">
            <v>無し</v>
          </cell>
          <cell r="AE96" t="str">
            <v>確認中</v>
          </cell>
          <cell r="AF96" t="str">
            <v>時給</v>
          </cell>
          <cell r="AG96" t="str">
            <v>有期</v>
          </cell>
          <cell r="AH96" t="str">
            <v>2～3ヶ月＊その後、無期雇用契約</v>
          </cell>
          <cell r="AI96" t="str">
            <v>確認中</v>
          </cell>
          <cell r="AJ96" t="str">
            <v>確認中</v>
          </cell>
          <cell r="AK96" t="str">
            <v>確認中</v>
          </cell>
          <cell r="AL96" t="str">
            <v>確認中</v>
          </cell>
          <cell r="AM96" t="str">
            <v>確認中</v>
          </cell>
          <cell r="AN96" t="str">
            <v>確認中</v>
          </cell>
          <cell r="AO96" t="str">
            <v>シフト制</v>
          </cell>
          <cell r="AP96" t="str">
            <v>①8:00～10:00
②16：00～18：00
※①②両方できる方歓迎</v>
          </cell>
          <cell r="AQ96" t="str">
            <v>勤務日数・曜日は応相談</v>
          </cell>
          <cell r="AR96" t="str">
            <v>普通自動車免許
※ヘルパー2級（介護職員初任者研修）
以上あれば尚可</v>
          </cell>
          <cell r="AS96" t="str">
            <v>雇用保険・健康保険・厚生年金・労災保険</v>
          </cell>
          <cell r="AT96">
            <v>3</v>
          </cell>
          <cell r="AU96" t="str">
            <v>通所介護（デイサービス）</v>
          </cell>
          <cell r="AZ96" t="str">
            <v>確認中</v>
          </cell>
          <cell r="BA96" t="str">
            <v>確認中</v>
          </cell>
          <cell r="BB96" t="str">
            <v>確認中</v>
          </cell>
          <cell r="BC96" t="str">
            <v>確認中</v>
          </cell>
        </row>
        <row r="97">
          <cell r="C97" t="str">
            <v>70-0172</v>
          </cell>
          <cell r="D97">
            <v>43739</v>
          </cell>
          <cell r="E97" t="str">
            <v>株式会社ツクイ</v>
          </cell>
          <cell r="F97" t="str">
            <v>かぶしきがいしゃツクイ</v>
          </cell>
          <cell r="G97" t="str">
            <v>人財育成部 採用課</v>
          </cell>
          <cell r="H97" t="str">
            <v>菊池　知也</v>
          </cell>
          <cell r="J97" t="str">
            <v>045-842-4137</v>
          </cell>
          <cell r="K97" t="str">
            <v>045-842-4167</v>
          </cell>
          <cell r="M97" t="str">
            <v>tmy_kikuchi@tsukui.net</v>
          </cell>
          <cell r="N97" t="str">
            <v>https://www.tsukui.net/</v>
          </cell>
          <cell r="O97" t="str">
            <v>確認中</v>
          </cell>
          <cell r="P97" t="str">
            <v>ミールケアクルー（調理職）</v>
          </cell>
          <cell r="Q97" t="str">
            <v>確認中</v>
          </cell>
          <cell r="R97" t="str">
            <v>お客様に提供する食事の調理業務を担当します。彩りを考えた盛り付けはもちろんの事、お客様お一人おひとりの食形態にあわせた調理を行います。</v>
          </cell>
          <cell r="S97" t="str">
            <v>ツクイデイサービス高ヶ坂</v>
          </cell>
          <cell r="T97" t="str">
            <v>確認中</v>
          </cell>
          <cell r="U97" t="str">
            <v>非常勤パート</v>
          </cell>
          <cell r="V97" t="str">
            <v>東京都町田市高ヶ坂7－26－8</v>
          </cell>
          <cell r="W97" t="str">
            <v>JR横浜線「成瀬」駅下車徒歩15分</v>
          </cell>
          <cell r="X97" t="str">
            <v>時給　985円～1,120円</v>
          </cell>
          <cell r="Y97" t="str">
            <v>確認中</v>
          </cell>
          <cell r="Z97" t="str">
            <v>・土日祝は時給＋100円
・母子・父子手当　10,000円
　（月間50時間以上勤務の方）
・資格手当別途支給</v>
          </cell>
          <cell r="AA97" t="str">
            <v>実費5万円まで
※社有車の場合上限31,600円</v>
          </cell>
          <cell r="AB97" t="str">
            <v>無し</v>
          </cell>
          <cell r="AC97" t="str">
            <v>確認中</v>
          </cell>
          <cell r="AD97" t="str">
            <v>無し</v>
          </cell>
          <cell r="AE97" t="str">
            <v>確認中</v>
          </cell>
          <cell r="AF97" t="str">
            <v>時給</v>
          </cell>
          <cell r="AG97" t="str">
            <v>有期</v>
          </cell>
          <cell r="AH97" t="str">
            <v>6ヵ月後＊その後無期雇用計画</v>
          </cell>
          <cell r="AI97" t="str">
            <v>確認中</v>
          </cell>
          <cell r="AJ97" t="str">
            <v>確認中</v>
          </cell>
          <cell r="AK97" t="str">
            <v>確認中</v>
          </cell>
          <cell r="AL97" t="str">
            <v>確認中</v>
          </cell>
          <cell r="AM97" t="str">
            <v>確認中</v>
          </cell>
          <cell r="AN97" t="str">
            <v>確認中</v>
          </cell>
          <cell r="AO97" t="str">
            <v>シフト制</v>
          </cell>
          <cell r="AP97" t="str">
            <v>①9：00～14：30
②11：00～14：00</v>
          </cell>
          <cell r="AQ97" t="str">
            <v>勤務日数・曜日は応相談</v>
          </cell>
          <cell r="AR97" t="str">
            <v>不問
※調理師、栄養士、管理栄養士あれば
尚可</v>
          </cell>
          <cell r="AS97" t="str">
            <v>雇用保険・健康保険・厚生年金・労災保険</v>
          </cell>
          <cell r="AT97">
            <v>3</v>
          </cell>
          <cell r="AU97" t="str">
            <v>通所介護（デイサービス）</v>
          </cell>
          <cell r="AZ97" t="str">
            <v>確認中</v>
          </cell>
          <cell r="BA97" t="str">
            <v>確認中</v>
          </cell>
          <cell r="BB97" t="str">
            <v>確認中</v>
          </cell>
          <cell r="BC97" t="str">
            <v>確認中</v>
          </cell>
        </row>
        <row r="98">
          <cell r="C98" t="str">
            <v>70-0173</v>
          </cell>
          <cell r="D98">
            <v>43739</v>
          </cell>
          <cell r="E98" t="str">
            <v>株式会社ツクイ</v>
          </cell>
          <cell r="F98" t="str">
            <v>かぶしきがいしゃツクイ</v>
          </cell>
          <cell r="G98" t="str">
            <v>人財育成部 採用課</v>
          </cell>
          <cell r="H98" t="str">
            <v>菊池　知也</v>
          </cell>
          <cell r="J98" t="str">
            <v>045-842-4137</v>
          </cell>
          <cell r="K98" t="str">
            <v>045-842-4167</v>
          </cell>
          <cell r="M98" t="str">
            <v>tmy_kikuchi@tsukui.net</v>
          </cell>
          <cell r="N98" t="str">
            <v>https://www.tsukui.net/</v>
          </cell>
          <cell r="O98" t="str">
            <v>確認中</v>
          </cell>
          <cell r="P98" t="str">
            <v>ケアクルー（介護職）</v>
          </cell>
          <cell r="Q98" t="str">
            <v>確認中</v>
          </cell>
          <cell r="R98" t="str">
            <v>お食事や入浴の介助、排泄の介助などの生活面のサポートの他、レクリエーションの実施・サポートなども行います。</v>
          </cell>
          <cell r="S98" t="str">
            <v>ツクイ町田金井</v>
          </cell>
          <cell r="T98" t="str">
            <v>確認中</v>
          </cell>
          <cell r="U98" t="str">
            <v>非常勤パート</v>
          </cell>
          <cell r="V98" t="str">
            <v>東京都町田市金井8-25-28</v>
          </cell>
          <cell r="W98" t="str">
            <v>鶴川駅より神奈中バス「金井」下車3分</v>
          </cell>
          <cell r="X98" t="str">
            <v>時給　1,125円～1,210円</v>
          </cell>
          <cell r="Y98" t="str">
            <v>確認中</v>
          </cell>
          <cell r="Z98" t="str">
            <v>・土日祝は時給＋100円
・母子・父子手当　10,000円
　（月間50時間以上勤務の方）</v>
          </cell>
          <cell r="AA98" t="str">
            <v>実費5万円まで
※社有車の場合上限31,600円</v>
          </cell>
          <cell r="AB98" t="str">
            <v>無し</v>
          </cell>
          <cell r="AC98" t="str">
            <v>確認中</v>
          </cell>
          <cell r="AD98" t="str">
            <v>無し</v>
          </cell>
          <cell r="AE98" t="str">
            <v>確認中</v>
          </cell>
          <cell r="AF98" t="str">
            <v>時給</v>
          </cell>
          <cell r="AG98" t="str">
            <v>有期</v>
          </cell>
          <cell r="AH98" t="str">
            <v>6ヵ月後＊その後無期雇用計画</v>
          </cell>
          <cell r="AI98" t="str">
            <v>確認中</v>
          </cell>
          <cell r="AJ98" t="str">
            <v>確認中</v>
          </cell>
          <cell r="AK98" t="str">
            <v>確認中</v>
          </cell>
          <cell r="AL98" t="str">
            <v>確認中</v>
          </cell>
          <cell r="AM98" t="str">
            <v>確認中</v>
          </cell>
          <cell r="AN98" t="str">
            <v>確認中</v>
          </cell>
          <cell r="AO98" t="str">
            <v>シフト制</v>
          </cell>
          <cell r="AP98" t="str">
            <v>①8:00～17:00　
②9:00～13:00
※選択可</v>
          </cell>
          <cell r="AQ98" t="str">
            <v>勤務日数・曜日は応相談</v>
          </cell>
          <cell r="AR98" t="str">
            <v>不問
※ホームヘルパー2級（介護職員初任者研修）以上あれば尚可
*経験のない方も働きながら資格取得できる制度があります。</v>
          </cell>
          <cell r="AS98" t="str">
            <v>雇用保険・健康保険・厚生年金・労災保険</v>
          </cell>
          <cell r="AT98">
            <v>3</v>
          </cell>
          <cell r="AU98" t="str">
            <v>通所介護（デイサービス）</v>
          </cell>
          <cell r="AZ98" t="str">
            <v>確認中</v>
          </cell>
          <cell r="BA98" t="str">
            <v>確認中</v>
          </cell>
          <cell r="BB98" t="str">
            <v>確認中</v>
          </cell>
          <cell r="BC98" t="str">
            <v>確認中</v>
          </cell>
        </row>
        <row r="99">
          <cell r="C99" t="str">
            <v>70-0174</v>
          </cell>
          <cell r="D99">
            <v>43739</v>
          </cell>
          <cell r="E99" t="str">
            <v>株式会社ツクイ</v>
          </cell>
          <cell r="F99" t="str">
            <v>かぶしきがいしゃツクイ</v>
          </cell>
          <cell r="G99" t="str">
            <v>人財育成部 採用課</v>
          </cell>
          <cell r="H99" t="str">
            <v>菊池　知也</v>
          </cell>
          <cell r="J99" t="str">
            <v>045-842-4137</v>
          </cell>
          <cell r="K99" t="str">
            <v>045-842-4167</v>
          </cell>
          <cell r="M99" t="str">
            <v>tmy_kikuchi@tsukui.net</v>
          </cell>
          <cell r="N99" t="str">
            <v>https://www.tsukui.net/</v>
          </cell>
          <cell r="O99" t="str">
            <v>確認中</v>
          </cell>
          <cell r="P99" t="str">
            <v>クリーンサポーター（清掃員）</v>
          </cell>
          <cell r="Q99" t="str">
            <v>確認中</v>
          </cell>
          <cell r="R99" t="str">
            <v>簡単な掃き掃除／拭き掃除の清掃員
・テーブル拭き
・椅子拭き
・掃除機
・トイレ掃除など</v>
          </cell>
          <cell r="S99" t="str">
            <v>ツクイ町田鶴川</v>
          </cell>
          <cell r="T99" t="str">
            <v>確認中</v>
          </cell>
          <cell r="U99" t="str">
            <v>非常勤パート</v>
          </cell>
          <cell r="V99" t="str">
            <v>東京都町田市鶴川1-16-1</v>
          </cell>
          <cell r="W99" t="str">
            <v>小田急線「鶴川」駅北口下車徒歩10分</v>
          </cell>
          <cell r="X99" t="str">
            <v>時給　985円</v>
          </cell>
          <cell r="Y99" t="str">
            <v>確認中</v>
          </cell>
          <cell r="Z99" t="str">
            <v>・土日祝は時給＋100円
・母子・父子手当　10,000円
　（月間50時間以上勤務の方）</v>
          </cell>
          <cell r="AA99" t="str">
            <v>実費5万円まで
※社有車の場合上限31,600円</v>
          </cell>
          <cell r="AB99" t="str">
            <v>無し</v>
          </cell>
          <cell r="AC99" t="str">
            <v>確認中</v>
          </cell>
          <cell r="AD99" t="str">
            <v>無し</v>
          </cell>
          <cell r="AE99" t="str">
            <v>確認中</v>
          </cell>
          <cell r="AF99" t="str">
            <v>時給</v>
          </cell>
          <cell r="AG99" t="str">
            <v>有期</v>
          </cell>
          <cell r="AH99" t="str">
            <v>6ヵ月後＊その後無期雇用計画</v>
          </cell>
          <cell r="AI99" t="str">
            <v>確認中</v>
          </cell>
          <cell r="AJ99" t="str">
            <v>確認中</v>
          </cell>
          <cell r="AK99" t="str">
            <v>確認中</v>
          </cell>
          <cell r="AL99" t="str">
            <v>確認中</v>
          </cell>
          <cell r="AM99" t="str">
            <v>確認中</v>
          </cell>
          <cell r="AN99" t="str">
            <v>確認中</v>
          </cell>
          <cell r="AO99" t="str">
            <v>シフト制</v>
          </cell>
          <cell r="AP99" t="str">
            <v>①16：00～18：00</v>
          </cell>
          <cell r="AQ99" t="str">
            <v>勤務日数・曜日は応相談</v>
          </cell>
          <cell r="AR99" t="str">
            <v>不問</v>
          </cell>
          <cell r="AS99" t="str">
            <v>雇用保険・健康保険・厚生年金・労災保険</v>
          </cell>
          <cell r="AT99">
            <v>1</v>
          </cell>
          <cell r="AU99" t="str">
            <v>通所介護（デイサービス）</v>
          </cell>
          <cell r="AZ99" t="str">
            <v>確認中</v>
          </cell>
          <cell r="BA99" t="str">
            <v>確認中</v>
          </cell>
          <cell r="BB99" t="str">
            <v>確認中</v>
          </cell>
          <cell r="BC99" t="str">
            <v>確認中</v>
          </cell>
        </row>
        <row r="100">
          <cell r="C100" t="str">
            <v>70-0175</v>
          </cell>
          <cell r="D100">
            <v>43739</v>
          </cell>
          <cell r="E100" t="str">
            <v>株式会社ツクイ</v>
          </cell>
          <cell r="F100" t="str">
            <v>かぶしきがいしゃツクイ</v>
          </cell>
          <cell r="G100" t="str">
            <v>人財育成部 採用課</v>
          </cell>
          <cell r="H100" t="str">
            <v>菊池　知也</v>
          </cell>
          <cell r="J100" t="str">
            <v>045-842-4137</v>
          </cell>
          <cell r="K100" t="str">
            <v>045-842-4167</v>
          </cell>
          <cell r="M100" t="str">
            <v>tmy_kikuchi@tsukui.net</v>
          </cell>
          <cell r="N100" t="str">
            <v>https://www.tsukui.net/</v>
          </cell>
          <cell r="O100" t="str">
            <v>確認中</v>
          </cell>
          <cell r="P100" t="str">
            <v>ケアクルー（介護職）</v>
          </cell>
          <cell r="Q100" t="str">
            <v>確認中</v>
          </cell>
          <cell r="R100" t="str">
            <v>・お客様に対する食事や入浴、排せつ等の介助
・レクリエーションの企画、実施
・他スタッフと連携してのケア業務全般
・各種記録業務　等</v>
          </cell>
          <cell r="S100" t="str">
            <v>ツクイ町田南成瀬</v>
          </cell>
          <cell r="T100" t="str">
            <v>確認中</v>
          </cell>
          <cell r="U100" t="str">
            <v>非常勤パート</v>
          </cell>
          <cell r="V100" t="str">
            <v>東京都町田市南成瀬5-9-4</v>
          </cell>
          <cell r="W100" t="str">
            <v>JR横浜線「成瀬」駅下車徒歩5分</v>
          </cell>
          <cell r="X100" t="str">
            <v>時給　1,125円～1,210円</v>
          </cell>
          <cell r="Y100" t="str">
            <v>確認中</v>
          </cell>
          <cell r="Z100" t="str">
            <v>・土日祝は時給＋100円
・母子・父子手当　10,000円
　（月間50時間以上勤務の方）</v>
          </cell>
          <cell r="AA100" t="str">
            <v>実費5万円まで
※社有車の場合上限31,600円</v>
          </cell>
          <cell r="AB100" t="str">
            <v>無し</v>
          </cell>
          <cell r="AC100" t="str">
            <v>確認中</v>
          </cell>
          <cell r="AD100" t="str">
            <v>無し</v>
          </cell>
          <cell r="AE100" t="str">
            <v>確認中</v>
          </cell>
          <cell r="AF100" t="str">
            <v>時給</v>
          </cell>
          <cell r="AG100" t="str">
            <v>有期</v>
          </cell>
          <cell r="AH100" t="str">
            <v>6ヵ月後＊その後無期雇用計画</v>
          </cell>
          <cell r="AI100" t="str">
            <v>確認中</v>
          </cell>
          <cell r="AJ100" t="str">
            <v>確認中</v>
          </cell>
          <cell r="AK100" t="str">
            <v>確認中</v>
          </cell>
          <cell r="AL100" t="str">
            <v>確認中</v>
          </cell>
          <cell r="AM100" t="str">
            <v>確認中</v>
          </cell>
          <cell r="AN100" t="str">
            <v>確認中</v>
          </cell>
          <cell r="AO100" t="str">
            <v>シフト制</v>
          </cell>
          <cell r="AP100" t="str">
            <v>①8：30～17：30(休憩時間60分)
②9：30～16：00(休憩時間60分)
③10：00～15：15
④8：30～17：30の間の5時間以上</v>
          </cell>
          <cell r="AQ100" t="str">
            <v>勤務日数・曜日は応相談</v>
          </cell>
          <cell r="AR100" t="str">
            <v>普通自動車免許必須
※ホームヘルパー2級（介護職員初任者研修）、介護福祉士などあれば尚可</v>
          </cell>
          <cell r="AS100" t="str">
            <v>雇用保険・健康保険・厚生年金・労災保険</v>
          </cell>
          <cell r="AT100">
            <v>3</v>
          </cell>
          <cell r="AU100" t="str">
            <v>通所介護（デイサービス）</v>
          </cell>
          <cell r="AZ100" t="str">
            <v>確認中</v>
          </cell>
          <cell r="BA100" t="str">
            <v>確認中</v>
          </cell>
          <cell r="BB100" t="str">
            <v>確認中</v>
          </cell>
          <cell r="BC100" t="str">
            <v>確認中</v>
          </cell>
        </row>
        <row r="101">
          <cell r="C101" t="str">
            <v>70-0176</v>
          </cell>
          <cell r="D101">
            <v>43739</v>
          </cell>
          <cell r="E101" t="str">
            <v>株式会社ツクイ</v>
          </cell>
          <cell r="F101" t="str">
            <v>かぶしきがいしゃツクイ</v>
          </cell>
          <cell r="G101" t="str">
            <v>人財育成部 採用課</v>
          </cell>
          <cell r="H101" t="str">
            <v>菊池　知也</v>
          </cell>
          <cell r="J101" t="str">
            <v>045-842-4137</v>
          </cell>
          <cell r="K101" t="str">
            <v>045-842-4167</v>
          </cell>
          <cell r="M101" t="str">
            <v>tmy_kikuchi@tsukui.net</v>
          </cell>
          <cell r="N101" t="str">
            <v>https://www.tsukui.net/</v>
          </cell>
          <cell r="O101" t="str">
            <v>確認中</v>
          </cell>
          <cell r="P101" t="str">
            <v>ミールケアクルー（調理職）</v>
          </cell>
          <cell r="Q101" t="str">
            <v>確認中</v>
          </cell>
          <cell r="R101" t="str">
            <v>お客様に提供する食事の調理業務を担当します。彩りを考えた盛り付けはもちろんの事、お客様お一人おひとりの食形態にあわせた調理を行います。</v>
          </cell>
          <cell r="S101" t="str">
            <v>ツクイ町田南成瀬</v>
          </cell>
          <cell r="T101" t="str">
            <v>確認中</v>
          </cell>
          <cell r="U101" t="str">
            <v>非常勤パート</v>
          </cell>
          <cell r="V101" t="str">
            <v>東京都町田市南成瀬5-9-4</v>
          </cell>
          <cell r="W101" t="str">
            <v>JR横浜線「成瀬」駅下車徒歩5分</v>
          </cell>
          <cell r="X101" t="str">
            <v>時給　985円～1,120円</v>
          </cell>
          <cell r="Y101" t="str">
            <v>確認中</v>
          </cell>
          <cell r="Z101" t="str">
            <v>・土日祝は時給＋100円
・母子・父子手当　10,000円
　（月間50時間以上勤務の方）
・資格手当別途支給</v>
          </cell>
          <cell r="AA101" t="str">
            <v>実費5万円まで
※社有車の場合上限31,600円</v>
          </cell>
          <cell r="AB101" t="str">
            <v>無し</v>
          </cell>
          <cell r="AC101" t="str">
            <v>確認中</v>
          </cell>
          <cell r="AD101" t="str">
            <v>無し</v>
          </cell>
          <cell r="AE101" t="str">
            <v>確認中</v>
          </cell>
          <cell r="AF101" t="str">
            <v>時給</v>
          </cell>
          <cell r="AG101" t="str">
            <v>有期</v>
          </cell>
          <cell r="AH101" t="str">
            <v>6ヵ月後＊その後無期雇用計画</v>
          </cell>
          <cell r="AI101" t="str">
            <v>確認中</v>
          </cell>
          <cell r="AJ101" t="str">
            <v>確認中</v>
          </cell>
          <cell r="AK101" t="str">
            <v>確認中</v>
          </cell>
          <cell r="AL101" t="str">
            <v>確認中</v>
          </cell>
          <cell r="AM101" t="str">
            <v>確認中</v>
          </cell>
          <cell r="AN101" t="str">
            <v>確認中</v>
          </cell>
          <cell r="AO101" t="str">
            <v>シフト制</v>
          </cell>
          <cell r="AP101" t="str">
            <v>①9：00～14：30
②11：00～14：00
※①②交代制</v>
          </cell>
          <cell r="AQ101" t="str">
            <v>勤務日数・曜日は応相談
週2日勤務～ご相談に応じます</v>
          </cell>
          <cell r="AR101" t="str">
            <v>不問
※調理師免許あれば尚可</v>
          </cell>
          <cell r="AS101" t="str">
            <v>雇用保険・健康保険・厚生年金・労災保険</v>
          </cell>
          <cell r="AT101">
            <v>3</v>
          </cell>
          <cell r="AU101" t="str">
            <v>通所介護（デイサービス）</v>
          </cell>
          <cell r="AZ101" t="str">
            <v>確認中</v>
          </cell>
          <cell r="BA101" t="str">
            <v>確認中</v>
          </cell>
          <cell r="BB101" t="str">
            <v>確認中</v>
          </cell>
          <cell r="BC101" t="str">
            <v>確認中</v>
          </cell>
        </row>
        <row r="102">
          <cell r="C102" t="str">
            <v>70-0178</v>
          </cell>
          <cell r="D102">
            <v>43739</v>
          </cell>
          <cell r="E102" t="str">
            <v>ＳＯＭＰＯケア株式会社</v>
          </cell>
          <cell r="F102" t="str">
            <v>ＳＯＭＰＯケアかぶしきがいしゃ</v>
          </cell>
          <cell r="G102" t="str">
            <v>東京本部</v>
          </cell>
          <cell r="H102" t="str">
            <v>友野　孝哉</v>
          </cell>
          <cell r="J102" t="str">
            <v>080-8239-3197</v>
          </cell>
          <cell r="K102" t="str">
            <v>03-6433-2219</v>
          </cell>
          <cell r="M102" t="str">
            <v>recruit@sompocare.com</v>
          </cell>
          <cell r="N102" t="str">
            <v>https://www.sompocare.com/</v>
          </cell>
          <cell r="O102" t="str">
            <v xml:space="preserve"> 車通勤可能</v>
          </cell>
          <cell r="P102" t="str">
            <v>調理補助スタッフ</v>
          </cell>
          <cell r="Q102" t="str">
            <v>確認中</v>
          </cell>
          <cell r="R102" t="str">
            <v>・食事の調理、提供（ある程度仕込まれてきたものを写真付きのマニュアルを見ながら調理します）</v>
          </cell>
          <cell r="S102" t="str">
            <v>ＳＯＭＰＯケア ラヴィーレ町田小山</v>
          </cell>
          <cell r="T102" t="str">
            <v>確認中</v>
          </cell>
          <cell r="U102" t="str">
            <v>非常勤パート</v>
          </cell>
          <cell r="V102" t="str">
            <v>東京都町田市小山町652</v>
          </cell>
          <cell r="W102" t="str">
            <v>「町田駅」「橋本駅」バス、「中村不動入口」下車1分</v>
          </cell>
          <cell r="X102" t="str">
            <v>1,020円</v>
          </cell>
          <cell r="Y102" t="str">
            <v>確認中</v>
          </cell>
          <cell r="Z102" t="str">
            <v>確認中</v>
          </cell>
          <cell r="AA102" t="str">
            <v>毎月50,000円まで</v>
          </cell>
          <cell r="AB102" t="str">
            <v>条件により</v>
          </cell>
          <cell r="AC102" t="str">
            <v>確認中</v>
          </cell>
          <cell r="AD102" t="str">
            <v>無し</v>
          </cell>
          <cell r="AE102" t="str">
            <v>確認中</v>
          </cell>
          <cell r="AF102" t="str">
            <v>時給</v>
          </cell>
          <cell r="AG102" t="str">
            <v>有期</v>
          </cell>
          <cell r="AH102" t="str">
            <v>条件にて更新</v>
          </cell>
          <cell r="AI102" t="str">
            <v>確認中</v>
          </cell>
          <cell r="AJ102" t="str">
            <v>確認中</v>
          </cell>
          <cell r="AK102" t="str">
            <v>有</v>
          </cell>
          <cell r="AL102" t="str">
            <v>6ヶ月</v>
          </cell>
          <cell r="AM102" t="str">
            <v>確認中</v>
          </cell>
          <cell r="AN102" t="str">
            <v>確認中</v>
          </cell>
          <cell r="AO102" t="str">
            <v>シフト制</v>
          </cell>
          <cell r="AP102" t="str">
            <v>5:00～21:00</v>
          </cell>
          <cell r="AQ102" t="str">
            <v>週2～5日、1日4～8時間</v>
          </cell>
          <cell r="AR102" t="str">
            <v>不問</v>
          </cell>
          <cell r="AS102" t="str">
            <v>雇用保険・健康保険・厚生年金・労災保険</v>
          </cell>
          <cell r="AT102">
            <v>2</v>
          </cell>
          <cell r="AU102" t="str">
            <v>特定施設入居者生活介護（有料老人ホーム）</v>
          </cell>
          <cell r="AZ102" t="str">
            <v>法定通り</v>
          </cell>
          <cell r="BA102" t="str">
            <v>シフト以外</v>
          </cell>
          <cell r="BB102" t="str">
            <v>確認中</v>
          </cell>
          <cell r="BC102" t="str">
            <v>確認中</v>
          </cell>
        </row>
        <row r="103">
          <cell r="C103" t="str">
            <v>70-0190</v>
          </cell>
          <cell r="D103">
            <v>43739</v>
          </cell>
          <cell r="E103" t="str">
            <v>株式会社ウイズネット　神奈川本部</v>
          </cell>
          <cell r="F103" t="str">
            <v>かぶしきがいしゃウイズネット　かながわほんぶ</v>
          </cell>
          <cell r="G103" t="str">
            <v>神奈川本部</v>
          </cell>
          <cell r="H103" t="str">
            <v>池田</v>
          </cell>
          <cell r="J103" t="str">
            <v>045-533-3371</v>
          </cell>
          <cell r="K103" t="str">
            <v>045-533-5062</v>
          </cell>
          <cell r="M103" t="str">
            <v>mayumi_ikeda@wis-net.co.jp</v>
          </cell>
          <cell r="N103" t="str">
            <v>https://www.wis-net.co.jp</v>
          </cell>
          <cell r="O103" t="str">
            <v>「年齢・性別を超えてすべての働く人に夢がある」をコンセプトに一人一人のキャリアプランを尊重し成長を支援しています。
資格取得支援あり働きながら介護職員初任者研修資格を取得可能
HPにて各施設のブログを更新しております。</v>
          </cell>
          <cell r="P103" t="str">
            <v>介護職員</v>
          </cell>
          <cell r="Q103" t="str">
            <v>確認中</v>
          </cell>
          <cell r="R103" t="str">
            <v>入居者様定員51名の介護付有料老人ホームです。食事・入浴・排泄等の介助、居室清掃等、入居者様の生活を支えます。
入居者様に安心して過ごしていただくためには、心と心の通い合いが大切なお仕事です。人と接するのが好きな方に、向いています。
無資格、未経験でも安心して働くことができます。（新人さん向け研修があります）</v>
          </cell>
          <cell r="S103" t="str">
            <v>みんなの家・町田相原</v>
          </cell>
          <cell r="T103" t="str">
            <v>確認中</v>
          </cell>
          <cell r="U103" t="str">
            <v>非常勤パート</v>
          </cell>
          <cell r="V103" t="str">
            <v>東京都町田市相原町900-1</v>
          </cell>
          <cell r="W103" t="str">
            <v>JR相原駅より徒歩10分</v>
          </cell>
          <cell r="X103" t="str">
            <v>1,050円※夜勤は日給18,700円</v>
          </cell>
          <cell r="Y103" t="str">
            <v>確認中</v>
          </cell>
          <cell r="Z103" t="str">
            <v>遅番・早番手当、深夜割増あり</v>
          </cell>
          <cell r="AA103" t="str">
            <v>実費5万円まで（片道2キロ以上）
車通勤可</v>
          </cell>
          <cell r="AB103" t="str">
            <v>有り</v>
          </cell>
          <cell r="AC103" t="str">
            <v>確認中</v>
          </cell>
          <cell r="AD103" t="str">
            <v>無し</v>
          </cell>
          <cell r="AE103" t="str">
            <v>確認中</v>
          </cell>
          <cell r="AF103" t="str">
            <v>時給</v>
          </cell>
          <cell r="AG103" t="str">
            <v>有期</v>
          </cell>
          <cell r="AH103" t="str">
            <v>3か月</v>
          </cell>
          <cell r="AI103" t="str">
            <v>確認中</v>
          </cell>
          <cell r="AJ103" t="str">
            <v>確認中</v>
          </cell>
          <cell r="AK103" t="str">
            <v>有</v>
          </cell>
          <cell r="AL103" t="str">
            <v>3ヵ月</v>
          </cell>
          <cell r="AM103" t="str">
            <v>有</v>
          </cell>
          <cell r="AN103">
            <v>5</v>
          </cell>
          <cell r="AO103" t="str">
            <v>シフト制</v>
          </cell>
          <cell r="AP103" t="str">
            <v>①  7:00～16:00
②  11:00～20:00
③  17:00～10 00　①～③選択可</v>
          </cell>
          <cell r="AQ103" t="str">
            <v>週2日以上</v>
          </cell>
          <cell r="AR103" t="str">
            <v>不問</v>
          </cell>
          <cell r="AS103" t="str">
            <v>労働条件による</v>
          </cell>
          <cell r="AT103">
            <v>1</v>
          </cell>
          <cell r="AU103" t="str">
            <v>介護付有料老人ホーム</v>
          </cell>
          <cell r="AZ103" t="str">
            <v>法定通り</v>
          </cell>
          <cell r="BA103" t="str">
            <v>雇用契約日以外</v>
          </cell>
          <cell r="BB103" t="str">
            <v>確認中</v>
          </cell>
          <cell r="BC103" t="str">
            <v>確認中</v>
          </cell>
        </row>
        <row r="104">
          <cell r="C104" t="str">
            <v>70-0191</v>
          </cell>
          <cell r="D104">
            <v>43739</v>
          </cell>
          <cell r="E104" t="str">
            <v>株式会社ウイズネット　神奈川本部</v>
          </cell>
          <cell r="F104" t="str">
            <v>かぶしきがいしゃウイズネット　かながわほんぶ</v>
          </cell>
          <cell r="G104" t="str">
            <v>神奈川本部</v>
          </cell>
          <cell r="H104" t="str">
            <v>池田</v>
          </cell>
          <cell r="J104" t="str">
            <v>045-533-3371</v>
          </cell>
          <cell r="K104" t="str">
            <v>045-533-5062</v>
          </cell>
          <cell r="M104" t="str">
            <v>mayumi_ikeda@wis-net.co.jp</v>
          </cell>
          <cell r="N104" t="str">
            <v>https://www.wis-net.co.jp</v>
          </cell>
          <cell r="O104" t="str">
            <v>「年齢・性別を超えてすべての働く人に夢がある」をコンセプトに一人一人のキャリアプランを尊重し成長を支援しています。
資格取得支援あり働きながら介護職員初任者研修資格を取得可能
HPにて各施設のブログを更新しております。</v>
          </cell>
          <cell r="P104" t="str">
            <v>介護・夜勤</v>
          </cell>
          <cell r="Q104" t="str">
            <v>確認中</v>
          </cell>
          <cell r="R104" t="str">
            <v>入居者様定員51名の介護付有料老人ホームです。食事・入浴・排泄等の介助、居室清掃等、入居者様の生活を支えます。
入居者様に安心して過ごしていただくためには、心と心の通い合いが大切なお仕事です。人と接するのが好きな方に、向いています。</v>
          </cell>
          <cell r="S104" t="str">
            <v>みんなの家・町田相原</v>
          </cell>
          <cell r="T104" t="str">
            <v>確認中</v>
          </cell>
          <cell r="U104" t="str">
            <v>非常勤パート</v>
          </cell>
          <cell r="V104" t="str">
            <v>東京都町田市相原町900-1</v>
          </cell>
          <cell r="W104" t="str">
            <v>JR相原駅より徒歩10分</v>
          </cell>
          <cell r="X104" t="str">
            <v>1,050円※夜勤は日給18,700円</v>
          </cell>
          <cell r="Y104" t="str">
            <v>確認中</v>
          </cell>
          <cell r="Z104" t="str">
            <v>無し</v>
          </cell>
          <cell r="AA104" t="str">
            <v>実費5万円まで（片道2キロ以上）
車通勤可</v>
          </cell>
          <cell r="AB104" t="str">
            <v>有り</v>
          </cell>
          <cell r="AC104" t="str">
            <v>確認中</v>
          </cell>
          <cell r="AD104" t="str">
            <v>無し</v>
          </cell>
          <cell r="AE104" t="str">
            <v>確認中</v>
          </cell>
          <cell r="AF104" t="str">
            <v>時給</v>
          </cell>
          <cell r="AG104" t="str">
            <v>有期</v>
          </cell>
          <cell r="AH104" t="str">
            <v>3か月</v>
          </cell>
          <cell r="AI104" t="str">
            <v>確認中</v>
          </cell>
          <cell r="AJ104" t="str">
            <v>確認中</v>
          </cell>
          <cell r="AK104" t="str">
            <v>有</v>
          </cell>
          <cell r="AL104" t="str">
            <v>3ヵ月</v>
          </cell>
          <cell r="AM104" t="str">
            <v>有</v>
          </cell>
          <cell r="AN104">
            <v>5</v>
          </cell>
          <cell r="AO104" t="str">
            <v>シフト制</v>
          </cell>
          <cell r="AP104" t="str">
            <v>17:00～10:00</v>
          </cell>
          <cell r="AQ104" t="str">
            <v>週2日以上</v>
          </cell>
          <cell r="AR104" t="str">
            <v>不問</v>
          </cell>
          <cell r="AS104" t="str">
            <v>労働条件による</v>
          </cell>
          <cell r="AT104">
            <v>1</v>
          </cell>
          <cell r="AU104" t="str">
            <v>介護付有料老人ホーム</v>
          </cell>
          <cell r="AZ104" t="str">
            <v>法定通り</v>
          </cell>
          <cell r="BA104" t="str">
            <v>雇用契約日以外</v>
          </cell>
          <cell r="BB104" t="str">
            <v>確認中</v>
          </cell>
          <cell r="BC104" t="str">
            <v>確認中</v>
          </cell>
        </row>
        <row r="105">
          <cell r="C105" t="str">
            <v>70-0193</v>
          </cell>
          <cell r="D105">
            <v>43739</v>
          </cell>
          <cell r="E105" t="str">
            <v>社会福祉法人　共助会</v>
          </cell>
          <cell r="F105" t="str">
            <v>しゃかいふくしほうじん　きょうじょかい</v>
          </cell>
          <cell r="G105" t="str">
            <v>事務長</v>
          </cell>
          <cell r="H105" t="str">
            <v>鈴木一典</v>
          </cell>
          <cell r="J105" t="str">
            <v>042-770-2551</v>
          </cell>
          <cell r="K105" t="str">
            <v>042-770-2531</v>
          </cell>
          <cell r="M105" t="str">
            <v>sunsilver2006@yahoo.co.jp</v>
          </cell>
          <cell r="N105" t="str">
            <v>http://kyoujokai.net/</v>
          </cell>
          <cell r="O105" t="str">
            <v>未経験からでもOJT等で研修、法人での研修及び資格所得についても支援します。</v>
          </cell>
          <cell r="P105" t="str">
            <v>介護職</v>
          </cell>
          <cell r="Q105" t="str">
            <v>確認中</v>
          </cell>
          <cell r="R105" t="str">
            <v>本体業務として、入所サービスがあり、併設事業所には通所リハビリテーションの事業所がある。入所及び通所利用者の介護やアクティビティなど。</v>
          </cell>
          <cell r="S105" t="str">
            <v>介護老人保健施設サンシルバー町田</v>
          </cell>
          <cell r="T105" t="str">
            <v>確認中</v>
          </cell>
          <cell r="U105" t="str">
            <v>常勤パート（フルタイム）</v>
          </cell>
          <cell r="V105" t="str">
            <v>東京都町田市相原町2373-1</v>
          </cell>
          <cell r="W105" t="str">
            <v>相原駅よりバス、東京家政学院下車</v>
          </cell>
          <cell r="X105" t="str">
            <v>別紙参照</v>
          </cell>
          <cell r="Y105" t="str">
            <v>確認中</v>
          </cell>
          <cell r="Z105" t="str">
            <v>別紙参照</v>
          </cell>
          <cell r="AA105" t="str">
            <v>実費上限30,000円</v>
          </cell>
          <cell r="AB105" t="str">
            <v>条件により</v>
          </cell>
          <cell r="AC105" t="str">
            <v>就業状況及び資格取得による</v>
          </cell>
          <cell r="AD105" t="str">
            <v>条件により</v>
          </cell>
          <cell r="AE105" t="str">
            <v>昨年度実績年2回　計3か月分</v>
          </cell>
          <cell r="AF105" t="str">
            <v>時給</v>
          </cell>
          <cell r="AG105" t="str">
            <v>無期</v>
          </cell>
          <cell r="AH105" t="str">
            <v>無期</v>
          </cell>
          <cell r="AI105" t="str">
            <v>確認中</v>
          </cell>
          <cell r="AJ105" t="str">
            <v>確認中</v>
          </cell>
          <cell r="AK105" t="str">
            <v>確認中</v>
          </cell>
          <cell r="AL105" t="str">
            <v>確認中</v>
          </cell>
          <cell r="AM105" t="str">
            <v>確認中</v>
          </cell>
          <cell r="AN105" t="str">
            <v>確認中</v>
          </cell>
          <cell r="AO105" t="str">
            <v>シフト制</v>
          </cell>
          <cell r="AP105" t="str">
            <v>早出6：45～9：30　日勤9：00～17：30　遅出10：45～19：15　夜勤16：30～9：30　</v>
          </cell>
          <cell r="AQ105" t="str">
            <v>シフト制
年間休日数108日</v>
          </cell>
          <cell r="AR105" t="str">
            <v>介護福祉士、介護初任者研修修了者歓迎</v>
          </cell>
          <cell r="AS105" t="str">
            <v>雇用保険・健康保険・厚生年金・労災保険</v>
          </cell>
          <cell r="AT105">
            <v>2</v>
          </cell>
          <cell r="AU105" t="str">
            <v>介護老人保健施設（老健）</v>
          </cell>
          <cell r="AZ105" t="str">
            <v>確認中</v>
          </cell>
          <cell r="BA105" t="str">
            <v>確認中</v>
          </cell>
          <cell r="BB105" t="str">
            <v>確認中</v>
          </cell>
          <cell r="BC105" t="str">
            <v>確認中</v>
          </cell>
        </row>
        <row r="106">
          <cell r="C106" t="str">
            <v>70-0194</v>
          </cell>
          <cell r="D106">
            <v>43739</v>
          </cell>
          <cell r="E106" t="str">
            <v>特定非営利活動法人明るい老後を考える会</v>
          </cell>
          <cell r="F106" t="str">
            <v>とくていひえいりかつどうほうじんあかるいろうごをかんがえるかい</v>
          </cell>
          <cell r="G106" t="str">
            <v>施設長</v>
          </cell>
          <cell r="H106" t="str">
            <v>持田　忠行</v>
          </cell>
          <cell r="J106" t="str">
            <v>042-737-7131</v>
          </cell>
          <cell r="K106" t="str">
            <v>042-737-7141</v>
          </cell>
          <cell r="M106" t="str">
            <v>dayservice@harunazaka.or.jp</v>
          </cell>
          <cell r="N106" t="str">
            <v>「ハートページ 榛名坂」で検索</v>
          </cell>
          <cell r="O106" t="str">
            <v>・資格取得支援制度あり　・駐車場完備（無料）　・希望で昼食提供（有料）
＊無資格、未経験から始められた新人スタッフが大半ですが、先輩のOJTと仲間とのチームワークで安心してスタートできます。</v>
          </cell>
          <cell r="P106" t="str">
            <v>介護職</v>
          </cell>
          <cell r="Q106" t="str">
            <v>確認中</v>
          </cell>
          <cell r="R106" t="str">
            <v>高齢者の介助全般※入浴介助なし　　趣味活動のサポートや身の回りのお手伝い・機能訓練の補助（ＤＶＤを活用したプログラムで技能の有無は不問）</v>
          </cell>
          <cell r="S106" t="str">
            <v>デイサービス榛名坂</v>
          </cell>
          <cell r="T106" t="str">
            <v>確認中</v>
          </cell>
          <cell r="U106" t="str">
            <v>非常勤パート</v>
          </cell>
          <cell r="V106" t="str">
            <v>東京都町田市金井3-20-1</v>
          </cell>
          <cell r="W106" t="str">
            <v>小田急線鶴川駅よりバス10分「榛名坂ヒルズ」徒歩１分</v>
          </cell>
          <cell r="X106" t="str">
            <v>時給985円</v>
          </cell>
          <cell r="Y106" t="str">
            <v>確認中</v>
          </cell>
          <cell r="Z106" t="str">
            <v>介護福祉士手当、主務手当、主務補佐手当、生活相談員手当、処遇改善手当　＊該当者</v>
          </cell>
          <cell r="AA106" t="str">
            <v>規定支給</v>
          </cell>
          <cell r="AB106" t="str">
            <v>条件により</v>
          </cell>
          <cell r="AC106" t="str">
            <v>年１回（4月）</v>
          </cell>
          <cell r="AD106" t="str">
            <v>条件により</v>
          </cell>
          <cell r="AE106" t="str">
            <v>年２回（７月・１２月）</v>
          </cell>
          <cell r="AF106" t="str">
            <v>時給</v>
          </cell>
          <cell r="AG106" t="str">
            <v>有期</v>
          </cell>
          <cell r="AH106" t="str">
            <v>12か月</v>
          </cell>
          <cell r="AI106" t="str">
            <v>確認中</v>
          </cell>
          <cell r="AJ106" t="str">
            <v>確認中</v>
          </cell>
          <cell r="AK106" t="str">
            <v>有</v>
          </cell>
          <cell r="AL106" t="str">
            <v>3ヵ月</v>
          </cell>
          <cell r="AM106" t="str">
            <v>有</v>
          </cell>
          <cell r="AN106" t="str">
            <v>1～2</v>
          </cell>
          <cell r="AO106" t="str">
            <v>固定</v>
          </cell>
          <cell r="AP106" t="str">
            <v>8:15～17:15
＊相談可</v>
          </cell>
          <cell r="AQ106" t="str">
            <v>週１～３日</v>
          </cell>
          <cell r="AR106" t="str">
            <v>未経験・資格不問　学歴不問　※ヘルパー２級・介護職員初任者研修修了・介護福祉士歓迎
　※無資格の方は就業（OJT)しながら「資格取得支援制度」を活用し初任者研修を取得していただきます。　　　　　　　　　　　　　　　　　　　　　　　　　　　　　　　　　　　　　　</v>
          </cell>
          <cell r="AS106" t="str">
            <v>雇用保険・健康保険・厚生年金・労災保険</v>
          </cell>
          <cell r="AT106">
            <v>2</v>
          </cell>
          <cell r="AU106" t="str">
            <v>通所介護（デイサービス）</v>
          </cell>
          <cell r="AZ106" t="str">
            <v>60分</v>
          </cell>
          <cell r="BA106" t="str">
            <v>日・祝　年末・年始</v>
          </cell>
          <cell r="BB106" t="str">
            <v>確認中</v>
          </cell>
          <cell r="BC106" t="str">
            <v>確認中</v>
          </cell>
        </row>
        <row r="107">
          <cell r="C107" t="str">
            <v>70-0196</v>
          </cell>
          <cell r="D107">
            <v>43739</v>
          </cell>
          <cell r="E107" t="str">
            <v>特定非営利活動法人　みずきの会</v>
          </cell>
          <cell r="F107" t="str">
            <v>とくていひえいりかつどうほうじん　みずきのかい</v>
          </cell>
          <cell r="G107" t="str">
            <v>管理者</v>
          </cell>
          <cell r="H107" t="str">
            <v>藤原　幸雄</v>
          </cell>
          <cell r="J107" t="str">
            <v>042-860-7337</v>
          </cell>
          <cell r="K107" t="str">
            <v>042-860-7338</v>
          </cell>
          <cell r="M107" t="str">
            <v>mizuki-no-ie@poppy.ocn.ne.jp</v>
          </cell>
          <cell r="N107" t="str">
            <v>https://npo-mizuki.wixsite.com/home</v>
          </cell>
          <cell r="O107" t="str">
            <v>スタッフの年代も幅広く、協力し合いながら勤務の調整などもしておりますので、お子さんがいらっしゃる方、長い時間は難しいという方、日数が少なくてもご安心ください。未経験の方でもしっかりサポートいたします。</v>
          </cell>
          <cell r="P107" t="str">
            <v>介護職</v>
          </cell>
          <cell r="Q107" t="str">
            <v>確認中</v>
          </cell>
          <cell r="R107" t="str">
            <v>介護業務全般
（食事介助、入浴介助、排泄介助、レク、その他）</v>
          </cell>
          <cell r="S107" t="str">
            <v>みずきの家</v>
          </cell>
          <cell r="T107" t="str">
            <v>確認中</v>
          </cell>
          <cell r="U107" t="str">
            <v>非常勤パート</v>
          </cell>
          <cell r="V107" t="str">
            <v>東京都町田市本町田2797</v>
          </cell>
          <cell r="W107" t="str">
            <v>町田バスセンターから野津田車庫行　ひなた村バス停下車徒歩2分</v>
          </cell>
          <cell r="X107" t="str">
            <v>1,015円
（送迎を担当する場合）1,140円</v>
          </cell>
          <cell r="Y107" t="str">
            <v>確認中</v>
          </cell>
          <cell r="Z107" t="str">
            <v>入浴手当50円（1人につき）</v>
          </cell>
          <cell r="AA107" t="str">
            <v>公共交通機関を利用の場合:実費
マイカー通勤：可　駐車場有</v>
          </cell>
          <cell r="AB107" t="str">
            <v>条件により</v>
          </cell>
          <cell r="AC107" t="str">
            <v>確認中</v>
          </cell>
          <cell r="AD107" t="str">
            <v>条件により</v>
          </cell>
          <cell r="AE107" t="str">
            <v>確認中</v>
          </cell>
          <cell r="AF107" t="str">
            <v>時給</v>
          </cell>
          <cell r="AG107" t="str">
            <v>有期</v>
          </cell>
          <cell r="AH107" t="str">
            <v>毎年10月に更新</v>
          </cell>
          <cell r="AI107" t="str">
            <v>確認中</v>
          </cell>
          <cell r="AJ107" t="str">
            <v>確認中</v>
          </cell>
          <cell r="AK107" t="str">
            <v>有</v>
          </cell>
          <cell r="AL107" t="str">
            <v>6ヵ月</v>
          </cell>
          <cell r="AM107" t="str">
            <v>無</v>
          </cell>
          <cell r="AN107" t="str">
            <v>無</v>
          </cell>
          <cell r="AO107" t="str">
            <v>シフト制</v>
          </cell>
          <cell r="AP107" t="str">
            <v>8：00～18：00の間で4～6時間
*4時間未満も応相談</v>
          </cell>
          <cell r="AQ107" t="str">
            <v>週1日～可
毎月シフトの希望を提出していただきます。</v>
          </cell>
          <cell r="AR107" t="str">
            <v>初心者・無資格OK.
ヘルパー2級・介護職員初任者研修以上あれば尚可。</v>
          </cell>
          <cell r="AS107" t="str">
            <v>労働条件による</v>
          </cell>
          <cell r="AT107">
            <v>3</v>
          </cell>
          <cell r="AU107" t="str">
            <v>通所介護（デイサービス）</v>
          </cell>
          <cell r="AZ107" t="str">
            <v>無し（勤務時間に応じて法定通り）</v>
          </cell>
          <cell r="BA107" t="str">
            <v>年末年始（12/29～1/3）</v>
          </cell>
          <cell r="BB107" t="str">
            <v>確認中</v>
          </cell>
          <cell r="BC107" t="str">
            <v>確認中</v>
          </cell>
        </row>
        <row r="108">
          <cell r="C108" t="str">
            <v>70-0197</v>
          </cell>
          <cell r="D108">
            <v>43739</v>
          </cell>
          <cell r="E108" t="str">
            <v>特定非営利活動法人　みずきの会</v>
          </cell>
          <cell r="F108" t="str">
            <v>とくていひえいりかつどうほうじん　みずきのかい</v>
          </cell>
          <cell r="G108" t="str">
            <v>管理者</v>
          </cell>
          <cell r="H108" t="str">
            <v>藤原　幸雄</v>
          </cell>
          <cell r="J108" t="str">
            <v>042-860-7337</v>
          </cell>
          <cell r="K108" t="str">
            <v>042-860-7338</v>
          </cell>
          <cell r="M108" t="str">
            <v>mizuki-no-ie@poppy.ocn.ne.jp</v>
          </cell>
          <cell r="N108" t="str">
            <v>https://npo-mizuki.wixsite.com/home</v>
          </cell>
          <cell r="O108" t="str">
            <v>スタッフの年代も幅広く、協力し合いながら勤務の調整などもしておりますので、お子さんがいらっしゃる方、長い時間は難しいという方、日数が少なくてもご安心ください。未経験の方でもしっかりサポートいたします。</v>
          </cell>
          <cell r="P108" t="str">
            <v>生活相談員</v>
          </cell>
          <cell r="Q108" t="str">
            <v>確認中</v>
          </cell>
          <cell r="R108" t="str">
            <v>相談業務・介護業務全般
（相談業務・書類作成・介護業務全般）</v>
          </cell>
          <cell r="S108" t="str">
            <v>みずきの家</v>
          </cell>
          <cell r="T108" t="str">
            <v>確認中</v>
          </cell>
          <cell r="U108" t="str">
            <v>非常勤パート</v>
          </cell>
          <cell r="V108" t="str">
            <v>東京都町田市本町田2797</v>
          </cell>
          <cell r="W108" t="str">
            <v>町田バスセンターから野津田車庫行　ひなた村バス停下車徒歩2分</v>
          </cell>
          <cell r="X108" t="str">
            <v>1,050円</v>
          </cell>
          <cell r="Y108" t="str">
            <v>確認中</v>
          </cell>
          <cell r="Z108" t="str">
            <v>資格手当、送迎手当、入浴手当など</v>
          </cell>
          <cell r="AA108" t="str">
            <v>公共交通機関を利用の場合:実費
マイカー通勤：可　駐車場有</v>
          </cell>
          <cell r="AB108" t="str">
            <v>条件により</v>
          </cell>
          <cell r="AC108" t="str">
            <v>確認中</v>
          </cell>
          <cell r="AD108" t="str">
            <v>条件により</v>
          </cell>
          <cell r="AE108" t="str">
            <v>確認中</v>
          </cell>
          <cell r="AF108" t="str">
            <v>時給</v>
          </cell>
          <cell r="AG108" t="str">
            <v>有期</v>
          </cell>
          <cell r="AH108" t="str">
            <v>毎年10月に更新</v>
          </cell>
          <cell r="AI108" t="str">
            <v>確認中</v>
          </cell>
          <cell r="AJ108" t="str">
            <v>確認中</v>
          </cell>
          <cell r="AK108" t="str">
            <v>有</v>
          </cell>
          <cell r="AL108" t="str">
            <v>6ヵ月</v>
          </cell>
          <cell r="AM108" t="str">
            <v>無</v>
          </cell>
          <cell r="AN108" t="str">
            <v>無</v>
          </cell>
          <cell r="AO108" t="str">
            <v>シフト制</v>
          </cell>
          <cell r="AP108" t="str">
            <v>8:00～17:00の間で4～6時間
※4時間未満も応相談</v>
          </cell>
          <cell r="AQ108" t="str">
            <v>週1日～可
毎月シフトの希望を提出していただきます。</v>
          </cell>
          <cell r="AR108" t="str">
            <v>社会福祉士・社会福祉主事・居宅介護支援専門員・介護福祉士　いずれか必須</v>
          </cell>
          <cell r="AS108" t="str">
            <v>労働条件による</v>
          </cell>
          <cell r="AT108">
            <v>2</v>
          </cell>
          <cell r="AU108" t="str">
            <v>通所介護（デイサービス）</v>
          </cell>
          <cell r="AZ108" t="str">
            <v>無し（勤務時間に応じて法定通り）</v>
          </cell>
          <cell r="BA108" t="str">
            <v>年末年始（12/29～1/3）</v>
          </cell>
          <cell r="BB108" t="str">
            <v>確認中</v>
          </cell>
          <cell r="BC108" t="str">
            <v>確認中</v>
          </cell>
        </row>
        <row r="109">
          <cell r="C109" t="str">
            <v>70-0198</v>
          </cell>
          <cell r="D109">
            <v>43739</v>
          </cell>
          <cell r="E109" t="str">
            <v>特定非営利活動法人　みずきの会</v>
          </cell>
          <cell r="F109" t="str">
            <v>とくていひえいりかつどうほうじん　みずきのかい</v>
          </cell>
          <cell r="G109" t="str">
            <v>管理者</v>
          </cell>
          <cell r="H109" t="str">
            <v>藤原　幸雄</v>
          </cell>
          <cell r="J109" t="str">
            <v>042-860-7337</v>
          </cell>
          <cell r="K109" t="str">
            <v>042-860-7338</v>
          </cell>
          <cell r="M109" t="str">
            <v>mizuki-no-ie@poppy.ocn.ne.jp</v>
          </cell>
          <cell r="N109" t="str">
            <v>https://npo-mizuki.wixsite.com/home</v>
          </cell>
          <cell r="O109" t="str">
            <v>スタッフの年代も幅広く、協力し合いながら勤務の調整などもしておりますので、お子さんがいらっしゃる方、長い時間は難しいという方、日数が少なくてもご安心ください。未経験の方でもしっかりサポートいたします。</v>
          </cell>
          <cell r="P109" t="str">
            <v>生活相談員</v>
          </cell>
          <cell r="Q109" t="str">
            <v>確認中</v>
          </cell>
          <cell r="R109" t="str">
            <v>相談業務・介護業務全般
（相談業務・書類作成・介護業務全般）</v>
          </cell>
          <cell r="S109" t="str">
            <v>みずきの家</v>
          </cell>
          <cell r="T109" t="str">
            <v>確認中</v>
          </cell>
          <cell r="U109" t="str">
            <v>正社員</v>
          </cell>
          <cell r="V109" t="str">
            <v>東京都町田市本町田2797</v>
          </cell>
          <cell r="W109" t="str">
            <v>町田バスセンターから野津田車庫行　ひなた村バス停下車徒歩2分</v>
          </cell>
          <cell r="X109" t="str">
            <v>210,000円</v>
          </cell>
          <cell r="Y109" t="str">
            <v>確認中</v>
          </cell>
          <cell r="Z109" t="str">
            <v>資格手当10,000円　運転手当10,000円　入浴手当など</v>
          </cell>
          <cell r="AA109" t="str">
            <v>公共交通機関を利用の場合:実費
マイカー通勤：可　駐車場有</v>
          </cell>
          <cell r="AB109" t="str">
            <v>条件により</v>
          </cell>
          <cell r="AC109" t="str">
            <v>確認中</v>
          </cell>
          <cell r="AD109" t="str">
            <v>条件により</v>
          </cell>
          <cell r="AE109" t="str">
            <v>確認中</v>
          </cell>
          <cell r="AF109" t="str">
            <v>月給（手当等確認ください）</v>
          </cell>
          <cell r="AG109" t="str">
            <v>無期</v>
          </cell>
          <cell r="AH109" t="str">
            <v>無期</v>
          </cell>
          <cell r="AI109" t="str">
            <v>確認中</v>
          </cell>
          <cell r="AJ109" t="str">
            <v>確認中</v>
          </cell>
          <cell r="AK109" t="str">
            <v>有</v>
          </cell>
          <cell r="AL109" t="str">
            <v>6ヵ月</v>
          </cell>
          <cell r="AM109" t="str">
            <v>有</v>
          </cell>
          <cell r="AN109">
            <v>10</v>
          </cell>
          <cell r="AO109" t="str">
            <v>選択シフト制</v>
          </cell>
          <cell r="AP109" t="str">
            <v>8：00～17：00など
変形時間労働制</v>
          </cell>
          <cell r="AQ109" t="str">
            <v>変形労働時間制、短時間正社員あり</v>
          </cell>
          <cell r="AR109" t="str">
            <v>社会福祉士・社会福祉主事・居宅介護支援専門員・介護福祉士　いずれか必須</v>
          </cell>
          <cell r="AS109" t="str">
            <v>雇用保険・健康保険・厚生年金・労災保険</v>
          </cell>
          <cell r="AT109">
            <v>1</v>
          </cell>
          <cell r="AU109" t="str">
            <v>通所介護（デイサービス）</v>
          </cell>
          <cell r="AZ109" t="str">
            <v>60分</v>
          </cell>
          <cell r="BA109" t="str">
            <v>年末年始（12/29～1/3）</v>
          </cell>
          <cell r="BB109" t="str">
            <v>確認中</v>
          </cell>
          <cell r="BC109" t="str">
            <v>確認中</v>
          </cell>
        </row>
        <row r="110">
          <cell r="C110" t="str">
            <v>70-0199</v>
          </cell>
          <cell r="D110">
            <v>43739</v>
          </cell>
          <cell r="E110" t="str">
            <v>特定非営利活動法人　みずきの会</v>
          </cell>
          <cell r="F110" t="str">
            <v>とくていひえいりかつどうほうじん　みずきのかい</v>
          </cell>
          <cell r="G110" t="str">
            <v>管理者</v>
          </cell>
          <cell r="H110" t="str">
            <v>藤原　幸雄</v>
          </cell>
          <cell r="J110" t="str">
            <v>042-860-7337</v>
          </cell>
          <cell r="K110" t="str">
            <v>042-860-7338</v>
          </cell>
          <cell r="M110" t="str">
            <v>mizuki-no-ie@poppy.ocn.ne.jp</v>
          </cell>
          <cell r="N110" t="str">
            <v>https://npo-mizuki.wixsite.com/home</v>
          </cell>
          <cell r="O110" t="str">
            <v>確認中</v>
          </cell>
          <cell r="P110" t="str">
            <v>サービス提供責任者
（短時間正社員）</v>
          </cell>
          <cell r="Q110" t="str">
            <v>確認中</v>
          </cell>
          <cell r="R110" t="str">
            <v>相談業務・介護業務全般
（相談業務・書類作成・介護業務全般）</v>
          </cell>
          <cell r="S110" t="str">
            <v>訪問介護事業所みずき</v>
          </cell>
          <cell r="T110" t="str">
            <v>確認中</v>
          </cell>
          <cell r="U110" t="str">
            <v>正社員</v>
          </cell>
          <cell r="V110" t="str">
            <v>東京都町田市本町田2797</v>
          </cell>
          <cell r="W110" t="str">
            <v>町田バスセンターから野津田車庫行　ひなた村バス停下車徒歩2分</v>
          </cell>
          <cell r="X110" t="str">
            <v>160,000～168,000円</v>
          </cell>
          <cell r="Y110" t="str">
            <v>確認中</v>
          </cell>
          <cell r="Z110" t="str">
            <v>資格手当10,000円　処遇改善加算、運転手当など</v>
          </cell>
          <cell r="AA110" t="str">
            <v>公共交通機関を利用の場合:実費
マイカー通勤：可　駐車場有</v>
          </cell>
          <cell r="AB110" t="str">
            <v>有り</v>
          </cell>
          <cell r="AC110" t="str">
            <v>確認中</v>
          </cell>
          <cell r="AD110" t="str">
            <v>条件により</v>
          </cell>
          <cell r="AE110" t="str">
            <v>確認中</v>
          </cell>
          <cell r="AF110" t="str">
            <v>月給（手当等確認ください）</v>
          </cell>
          <cell r="AG110" t="str">
            <v>無期</v>
          </cell>
          <cell r="AH110" t="str">
            <v>無期</v>
          </cell>
          <cell r="AI110" t="str">
            <v>確認中</v>
          </cell>
          <cell r="AJ110" t="str">
            <v>確認中</v>
          </cell>
          <cell r="AK110" t="str">
            <v>有</v>
          </cell>
          <cell r="AL110" t="str">
            <v>6ヵ月</v>
          </cell>
          <cell r="AM110" t="str">
            <v>有</v>
          </cell>
          <cell r="AN110">
            <v>10</v>
          </cell>
          <cell r="AO110" t="str">
            <v>選択シフト制</v>
          </cell>
          <cell r="AP110" t="str">
            <v>8：00～17：00の中で実働6～8時間（週32時間）</v>
          </cell>
          <cell r="AQ110" t="str">
            <v>変形労働時間制</v>
          </cell>
          <cell r="AR110" t="str">
            <v>介護福祉士、実務者研修修了以上、旧ヘルパー1級　いずれか必須</v>
          </cell>
          <cell r="AS110" t="str">
            <v>雇用保険・健康保険・厚生年金・労災保険</v>
          </cell>
          <cell r="AT110">
            <v>1</v>
          </cell>
          <cell r="AU110" t="str">
            <v>居宅介護支援</v>
          </cell>
          <cell r="AZ110" t="str">
            <v>60分</v>
          </cell>
          <cell r="BA110" t="str">
            <v>年末年始（12/29～1/3）</v>
          </cell>
          <cell r="BB110" t="str">
            <v>確認中</v>
          </cell>
          <cell r="BC110" t="str">
            <v>確認中</v>
          </cell>
        </row>
        <row r="111">
          <cell r="C111" t="str">
            <v>70-0200</v>
          </cell>
          <cell r="D111">
            <v>43739</v>
          </cell>
          <cell r="E111" t="str">
            <v>特定非営利活動法人　みずきの会</v>
          </cell>
          <cell r="F111" t="str">
            <v>とくていひえいりかつどうほうじん　みずきのかい</v>
          </cell>
          <cell r="G111" t="str">
            <v>理事長</v>
          </cell>
          <cell r="H111" t="str">
            <v>藤原　幸雄</v>
          </cell>
          <cell r="J111" t="str">
            <v>042-789-3906</v>
          </cell>
          <cell r="K111" t="str">
            <v>042-789-3907</v>
          </cell>
          <cell r="M111" t="str">
            <v>mizuki-npo@tiara.ocn.ne.jp</v>
          </cell>
          <cell r="N111" t="str">
            <v>https://npo-mizuki.wixsite.com/home</v>
          </cell>
          <cell r="O111" t="str">
            <v>確認中</v>
          </cell>
          <cell r="P111" t="str">
            <v>管理者　兼　介護職員</v>
          </cell>
          <cell r="Q111" t="str">
            <v>確認中</v>
          </cell>
          <cell r="R111" t="str">
            <v>デイサービスにおける
管理業務・介護業務全般　他</v>
          </cell>
          <cell r="S111" t="str">
            <v>salon de みずき</v>
          </cell>
          <cell r="T111" t="str">
            <v>確認中</v>
          </cell>
          <cell r="U111" t="str">
            <v>正社員</v>
          </cell>
          <cell r="V111" t="str">
            <v>東京都町田市木曽東3-24-15エムアイビル１F</v>
          </cell>
          <cell r="W111" t="str">
            <v>町田バスセンターから小山田桜台行　上横町バス停下車すぐ</v>
          </cell>
          <cell r="X111" t="str">
            <v>210,000円</v>
          </cell>
          <cell r="Y111" t="str">
            <v>確認中</v>
          </cell>
          <cell r="Z111" t="str">
            <v>処遇改善手当、管理手当10,000～50,000円、運転手当10,000円、資格手当10,000円</v>
          </cell>
          <cell r="AA111" t="str">
            <v>公共交通機関を利用の場合:実費
マイカー通勤：可　駐車場有</v>
          </cell>
          <cell r="AB111" t="str">
            <v>条件により</v>
          </cell>
          <cell r="AC111" t="str">
            <v>確認中</v>
          </cell>
          <cell r="AD111" t="str">
            <v>条件により</v>
          </cell>
          <cell r="AE111" t="str">
            <v>確認中</v>
          </cell>
          <cell r="AF111" t="str">
            <v>月給（手当等確認ください）</v>
          </cell>
          <cell r="AG111" t="str">
            <v>無期</v>
          </cell>
          <cell r="AH111" t="str">
            <v>無期</v>
          </cell>
          <cell r="AI111" t="str">
            <v>確認中</v>
          </cell>
          <cell r="AJ111" t="str">
            <v>確認中</v>
          </cell>
          <cell r="AK111" t="str">
            <v>有</v>
          </cell>
          <cell r="AL111" t="str">
            <v>6ヵ月</v>
          </cell>
          <cell r="AM111" t="str">
            <v>有</v>
          </cell>
          <cell r="AN111">
            <v>10</v>
          </cell>
          <cell r="AO111" t="str">
            <v>固定勤務</v>
          </cell>
          <cell r="AP111" t="str">
            <v>8：00～17：00</v>
          </cell>
          <cell r="AQ111" t="str">
            <v>週5日</v>
          </cell>
          <cell r="AR111" t="str">
            <v>無資格でもOK
介護職員初任者研修以上　あれば尚可</v>
          </cell>
          <cell r="AS111" t="str">
            <v>雇用保険・健康保険・厚生年金・労災保険</v>
          </cell>
          <cell r="AT111">
            <v>1</v>
          </cell>
          <cell r="AU111" t="str">
            <v>通所介護（デイサービス）</v>
          </cell>
          <cell r="AZ111" t="str">
            <v>60分</v>
          </cell>
          <cell r="BA111" t="str">
            <v>土日、年末年始（12/29～1/3）</v>
          </cell>
          <cell r="BB111" t="str">
            <v>確認中</v>
          </cell>
          <cell r="BC111" t="str">
            <v>確認中</v>
          </cell>
        </row>
        <row r="112">
          <cell r="C112" t="str">
            <v>70-0201</v>
          </cell>
          <cell r="D112">
            <v>43739</v>
          </cell>
          <cell r="E112" t="str">
            <v>特定非営利活動法人　みずきの会</v>
          </cell>
          <cell r="F112" t="str">
            <v>とくていひえいりかつどうほうじん　みずきのかい</v>
          </cell>
          <cell r="G112" t="str">
            <v>理事長</v>
          </cell>
          <cell r="H112" t="str">
            <v>藤原　幸雄</v>
          </cell>
          <cell r="J112" t="str">
            <v>042-789-3906</v>
          </cell>
          <cell r="K112" t="str">
            <v>042-789-3907</v>
          </cell>
          <cell r="M112" t="str">
            <v>mizuki-npo@tiara.ocn.ne.jp</v>
          </cell>
          <cell r="N112" t="str">
            <v>https://npo-mizuki.wixsite.com/home</v>
          </cell>
          <cell r="O112" t="str">
            <v>確認中</v>
          </cell>
          <cell r="P112" t="str">
            <v>管理者　兼　生活相談員</v>
          </cell>
          <cell r="Q112" t="str">
            <v>確認中</v>
          </cell>
          <cell r="R112" t="str">
            <v>デイサービスにおける
管理業務・相談業務・書類作成・介護業務全般　他</v>
          </cell>
          <cell r="S112" t="str">
            <v>salon de みずき</v>
          </cell>
          <cell r="T112" t="str">
            <v>確認中</v>
          </cell>
          <cell r="U112" t="str">
            <v>正社員</v>
          </cell>
          <cell r="V112" t="str">
            <v>東京都町田市木曽東3-24-15エムアイビル１F</v>
          </cell>
          <cell r="W112" t="str">
            <v>町田バスセンターから小山田桜台行　上横町バス停下車すぐ</v>
          </cell>
          <cell r="X112" t="str">
            <v>210,000円</v>
          </cell>
          <cell r="Y112" t="str">
            <v>確認中</v>
          </cell>
          <cell r="Z112" t="str">
            <v>資格手当10,000円、運転手当10,000円、管理手当10,000~50,000円</v>
          </cell>
          <cell r="AA112" t="str">
            <v>公共交通機関を利用の場合:実費
マイカー通勤：可　駐車場有</v>
          </cell>
          <cell r="AB112" t="str">
            <v>条件により</v>
          </cell>
          <cell r="AC112" t="str">
            <v>確認中</v>
          </cell>
          <cell r="AD112" t="str">
            <v>条件により</v>
          </cell>
          <cell r="AE112" t="str">
            <v>確認中</v>
          </cell>
          <cell r="AF112" t="str">
            <v>月給（手当等確認ください）</v>
          </cell>
          <cell r="AG112" t="str">
            <v>無期</v>
          </cell>
          <cell r="AH112" t="str">
            <v>無期</v>
          </cell>
          <cell r="AI112" t="str">
            <v>確認中</v>
          </cell>
          <cell r="AJ112" t="str">
            <v>確認中</v>
          </cell>
          <cell r="AK112" t="str">
            <v>有</v>
          </cell>
          <cell r="AL112" t="str">
            <v>6ヵ月</v>
          </cell>
          <cell r="AM112" t="str">
            <v>有</v>
          </cell>
          <cell r="AN112">
            <v>10</v>
          </cell>
          <cell r="AO112" t="str">
            <v>固定勤務</v>
          </cell>
          <cell r="AP112" t="str">
            <v>8：00～17：00</v>
          </cell>
          <cell r="AQ112" t="str">
            <v>週5日</v>
          </cell>
          <cell r="AR112" t="str">
            <v>社会福祉士・社会福祉主事・介護支援専門員・介護福祉士などいずれか必須</v>
          </cell>
          <cell r="AS112" t="str">
            <v>雇用保険・健康保険・厚生年金・労災保険</v>
          </cell>
          <cell r="AT112">
            <v>1</v>
          </cell>
          <cell r="AU112" t="str">
            <v>通所介護（デイサービス）</v>
          </cell>
          <cell r="AZ112" t="str">
            <v>60分</v>
          </cell>
          <cell r="BA112" t="str">
            <v>土日、年末年始（12/29～1/3）</v>
          </cell>
          <cell r="BB112" t="str">
            <v>確認中</v>
          </cell>
          <cell r="BC112" t="str">
            <v>確認中</v>
          </cell>
        </row>
        <row r="113">
          <cell r="C113" t="str">
            <v>70-0202</v>
          </cell>
          <cell r="D113">
            <v>43739</v>
          </cell>
          <cell r="E113" t="str">
            <v>特定非営利活動法人　みずきの会</v>
          </cell>
          <cell r="F113" t="str">
            <v>とくていひえいりかつどうほうじん　みずきのかい</v>
          </cell>
          <cell r="G113" t="str">
            <v>管理者</v>
          </cell>
          <cell r="H113" t="str">
            <v>藤原　彩海</v>
          </cell>
          <cell r="J113" t="str">
            <v>042-851-9388</v>
          </cell>
          <cell r="K113" t="str">
            <v>042-851-9389</v>
          </cell>
          <cell r="M113" t="str">
            <v>salon-de-mizuki@twatwa.ne.jp</v>
          </cell>
          <cell r="N113" t="str">
            <v>https://npo-mizuki.wixsite.com/home</v>
          </cell>
          <cell r="O113" t="str">
            <v>スタッフ同士協力し合いながら勤務の調整などもしておりますので、お子さんがいらっしゃる方等、働ける時間・日数が少ない方もご相談ください。</v>
          </cell>
          <cell r="P113" t="str">
            <v>介護職（調理担当）</v>
          </cell>
          <cell r="Q113" t="str">
            <v>確認中</v>
          </cell>
          <cell r="R113" t="str">
            <v>デイサービスにおける調理業務
その他介護業務</v>
          </cell>
          <cell r="S113" t="str">
            <v>salon de みずき</v>
          </cell>
          <cell r="T113" t="str">
            <v>確認中</v>
          </cell>
          <cell r="U113" t="str">
            <v>非常勤パート</v>
          </cell>
          <cell r="V113" t="str">
            <v>東京都町田市木曽東3-24-15エムアイビル１F</v>
          </cell>
          <cell r="W113" t="str">
            <v>町田バスセンターから小山田桜台行　上横町バス停下車すぐ</v>
          </cell>
          <cell r="X113" t="str">
            <v>1,015円</v>
          </cell>
          <cell r="Y113" t="str">
            <v>確認中</v>
          </cell>
          <cell r="Z113" t="str">
            <v>調理手当　500円（1勤務あたり）</v>
          </cell>
          <cell r="AA113" t="str">
            <v>公共交通機関を利用の場合:実費
マイカー通勤：可　駐車場有</v>
          </cell>
          <cell r="AB113" t="str">
            <v>条件により</v>
          </cell>
          <cell r="AC113" t="str">
            <v>確認中</v>
          </cell>
          <cell r="AD113" t="str">
            <v>条件により</v>
          </cell>
          <cell r="AE113" t="str">
            <v>確認中</v>
          </cell>
          <cell r="AF113" t="str">
            <v>時給</v>
          </cell>
          <cell r="AG113" t="str">
            <v>有期</v>
          </cell>
          <cell r="AH113" t="str">
            <v>毎年10月に更新</v>
          </cell>
          <cell r="AI113" t="str">
            <v>確認中</v>
          </cell>
          <cell r="AJ113" t="str">
            <v>確認中</v>
          </cell>
          <cell r="AK113" t="str">
            <v>有</v>
          </cell>
          <cell r="AL113" t="str">
            <v>6ヵ月</v>
          </cell>
          <cell r="AM113" t="str">
            <v>無</v>
          </cell>
          <cell r="AN113" t="str">
            <v>無</v>
          </cell>
          <cell r="AO113" t="str">
            <v>シフト制</v>
          </cell>
          <cell r="AP113" t="str">
            <v>8：30～14：30
*短い時間でも応相談</v>
          </cell>
          <cell r="AQ113" t="str">
            <v>週1日～可
毎月のシフトの希望を提出していただきます。</v>
          </cell>
          <cell r="AR113" t="str">
            <v>無資格OK。調理師免許有れば尚可</v>
          </cell>
          <cell r="AS113" t="str">
            <v>労働条件による</v>
          </cell>
          <cell r="AT113">
            <v>1</v>
          </cell>
          <cell r="AU113" t="str">
            <v>通所介護（デイサービス）</v>
          </cell>
          <cell r="AZ113" t="str">
            <v>なし</v>
          </cell>
          <cell r="BA113" t="str">
            <v>土日、年末年始（12/29～1/3）</v>
          </cell>
          <cell r="BB113" t="str">
            <v>確認中</v>
          </cell>
          <cell r="BC113" t="str">
            <v>確認中</v>
          </cell>
        </row>
        <row r="114">
          <cell r="C114" t="str">
            <v>70-0203</v>
          </cell>
          <cell r="D114">
            <v>43739</v>
          </cell>
          <cell r="E114" t="str">
            <v>特定非営利活動法人　みずきの会</v>
          </cell>
          <cell r="F114" t="str">
            <v>とくていひえいりかつどうほうじん　みずきのかい</v>
          </cell>
          <cell r="G114" t="str">
            <v>管理者</v>
          </cell>
          <cell r="H114" t="str">
            <v>尾形友之</v>
          </cell>
          <cell r="J114" t="str">
            <v>042-851-9388</v>
          </cell>
          <cell r="K114" t="str">
            <v>042-851-9389</v>
          </cell>
          <cell r="M114" t="str">
            <v>salon-de-mizuki@twatwa.ne.jp</v>
          </cell>
          <cell r="N114" t="str">
            <v>https://npo-mizuki.wixsite.com/home</v>
          </cell>
          <cell r="O114" t="str">
            <v>数名の看護師が、協力し合いながら勤務の調整などもしておりますので、お子さんがいらっしゃる方、働ける日数が少ない方もご相談ください。</v>
          </cell>
          <cell r="P114" t="str">
            <v>看護職</v>
          </cell>
          <cell r="Q114" t="str">
            <v>確認中</v>
          </cell>
          <cell r="R114" t="str">
            <v>デイサービスにおける体調管理・服薬管理・機能訓練指導。書類作成　他</v>
          </cell>
          <cell r="S114" t="str">
            <v>salon de みずき</v>
          </cell>
          <cell r="T114" t="str">
            <v>確認中</v>
          </cell>
          <cell r="U114" t="str">
            <v>非常勤パート</v>
          </cell>
          <cell r="V114" t="str">
            <v>東京都町田市木曽東3-24-15エムアイビル１F</v>
          </cell>
          <cell r="W114" t="str">
            <v>町田バスセンターから小山田桜台行　上横町バス停下車すぐ</v>
          </cell>
          <cell r="X114" t="str">
            <v>1,450～1,500円</v>
          </cell>
          <cell r="Y114" t="str">
            <v>確認中</v>
          </cell>
          <cell r="Z114" t="str">
            <v>確認中</v>
          </cell>
          <cell r="AA114" t="str">
            <v>公共交通機関を利用の場合:実費
マイカー通勤：可　駐車場有</v>
          </cell>
          <cell r="AB114" t="str">
            <v>条件により</v>
          </cell>
          <cell r="AC114" t="str">
            <v>確認中</v>
          </cell>
          <cell r="AD114" t="str">
            <v>条件により</v>
          </cell>
          <cell r="AE114" t="str">
            <v>確認中</v>
          </cell>
          <cell r="AF114" t="str">
            <v>時給</v>
          </cell>
          <cell r="AG114" t="str">
            <v>有期</v>
          </cell>
          <cell r="AH114" t="str">
            <v>毎年10月に更新</v>
          </cell>
          <cell r="AI114" t="str">
            <v>確認中</v>
          </cell>
          <cell r="AJ114" t="str">
            <v>確認中</v>
          </cell>
          <cell r="AK114" t="str">
            <v>有</v>
          </cell>
          <cell r="AL114" t="str">
            <v>6ヵ月</v>
          </cell>
          <cell r="AM114" t="str">
            <v>無</v>
          </cell>
          <cell r="AN114" t="str">
            <v>無</v>
          </cell>
          <cell r="AO114" t="str">
            <v>シフト制</v>
          </cell>
          <cell r="AP114" t="str">
            <v>10：00～16：00</v>
          </cell>
          <cell r="AQ114" t="str">
            <v>週1日～可
毎月のシフトの希望を提出していただきます。</v>
          </cell>
          <cell r="AR114" t="str">
            <v>正看護師もしくは准看護師資格必須</v>
          </cell>
          <cell r="AS114" t="str">
            <v>労働条件による</v>
          </cell>
          <cell r="AT114">
            <v>1</v>
          </cell>
          <cell r="AU114" t="str">
            <v>通所介護（デイサービス）</v>
          </cell>
          <cell r="AZ114" t="str">
            <v>なし</v>
          </cell>
          <cell r="BA114" t="str">
            <v>土日、年末年始（12/29～1/3）</v>
          </cell>
          <cell r="BB114" t="str">
            <v>確認中</v>
          </cell>
          <cell r="BC114" t="str">
            <v>確認中</v>
          </cell>
        </row>
        <row r="115">
          <cell r="C115" t="str">
            <v>70-0206</v>
          </cell>
          <cell r="D115">
            <v>43739</v>
          </cell>
          <cell r="E115" t="str">
            <v>特定非営利活動法人　みずきの会</v>
          </cell>
          <cell r="F115" t="str">
            <v>とくていひえいりかつどうほうじん　みずきのかい</v>
          </cell>
          <cell r="G115" t="str">
            <v>管理者</v>
          </cell>
          <cell r="H115" t="str">
            <v>藤原　幸雄</v>
          </cell>
          <cell r="J115" t="str">
            <v>042-860-7337</v>
          </cell>
          <cell r="K115" t="str">
            <v>042-860-7338</v>
          </cell>
          <cell r="M115" t="str">
            <v>mizuki-no-ie@poppy.ocn.ne.jp</v>
          </cell>
          <cell r="N115" t="str">
            <v>https://npo-mizuki.wixsite.com/home</v>
          </cell>
          <cell r="O115" t="str">
            <v>スタッフの年代も幅広く、協力し合いながら勤務の調整などもしておりますので、お子さんがいらっしゃる方等、働ける時間が少ない方もご相談ください。</v>
          </cell>
          <cell r="P115" t="str">
            <v>調理担当　介護職員</v>
          </cell>
          <cell r="Q115" t="str">
            <v>確認中</v>
          </cell>
          <cell r="R115" t="str">
            <v>デイサービスにおける調理業務、その他介護業務</v>
          </cell>
          <cell r="S115" t="str">
            <v>みずきの家</v>
          </cell>
          <cell r="T115" t="str">
            <v>確認中</v>
          </cell>
          <cell r="U115" t="str">
            <v>非常勤パート</v>
          </cell>
          <cell r="V115" t="str">
            <v>東京都町田市本町田2797</v>
          </cell>
          <cell r="W115" t="str">
            <v>町田バスセンターから野津田車庫行　ひなた村バス停下車徒歩2分</v>
          </cell>
          <cell r="X115" t="str">
            <v>1,015円</v>
          </cell>
          <cell r="Y115" t="str">
            <v>確認中</v>
          </cell>
          <cell r="Z115" t="str">
            <v>調理手当500円（1勤務あたり）</v>
          </cell>
          <cell r="AA115" t="str">
            <v>公共交通機関を利用の場合:実費
マイカー通勤：可　駐車場有</v>
          </cell>
          <cell r="AB115" t="str">
            <v>条件により</v>
          </cell>
          <cell r="AC115" t="str">
            <v>確認中</v>
          </cell>
          <cell r="AD115" t="str">
            <v>条件により</v>
          </cell>
          <cell r="AE115" t="str">
            <v>確認中</v>
          </cell>
          <cell r="AF115" t="str">
            <v>時給</v>
          </cell>
          <cell r="AG115" t="str">
            <v>有期</v>
          </cell>
          <cell r="AH115" t="str">
            <v>毎年10月に更新</v>
          </cell>
          <cell r="AI115" t="str">
            <v>確認中</v>
          </cell>
          <cell r="AJ115" t="str">
            <v>確認中</v>
          </cell>
          <cell r="AK115" t="str">
            <v>有</v>
          </cell>
          <cell r="AL115" t="str">
            <v>6ヵ月</v>
          </cell>
          <cell r="AM115" t="str">
            <v>無</v>
          </cell>
          <cell r="AN115" t="str">
            <v>無</v>
          </cell>
          <cell r="AO115" t="str">
            <v>シフト制</v>
          </cell>
          <cell r="AP115" t="str">
            <v>8：30～14：30
*短い時間でも応相談</v>
          </cell>
          <cell r="AQ115" t="str">
            <v>週1日～可
毎月シフトの希望を提出していただきます。</v>
          </cell>
          <cell r="AR115" t="str">
            <v>無資格OK。調理師免許有れば尚可</v>
          </cell>
          <cell r="AS115" t="str">
            <v>労働条件による</v>
          </cell>
          <cell r="AT115">
            <v>1</v>
          </cell>
          <cell r="AU115" t="str">
            <v>通所介護（デイサービス）</v>
          </cell>
          <cell r="AZ115" t="str">
            <v>無し（勤務時間に応じて法定通り）</v>
          </cell>
          <cell r="BA115" t="str">
            <v>年末年始（12/29～1/3）</v>
          </cell>
          <cell r="BB115" t="str">
            <v>確認中</v>
          </cell>
          <cell r="BC115" t="str">
            <v>確認中</v>
          </cell>
        </row>
        <row r="116">
          <cell r="C116" t="str">
            <v>70-0283</v>
          </cell>
          <cell r="D116">
            <v>43739</v>
          </cell>
          <cell r="E116" t="str">
            <v>日本ソシアルケア株式会社</v>
          </cell>
          <cell r="F116" t="str">
            <v>にほんソシアルケア　かぶしきがいしゃ</v>
          </cell>
          <cell r="G116" t="str">
            <v>代表取締役</v>
          </cell>
          <cell r="H116" t="str">
            <v>大村　統卓</v>
          </cell>
          <cell r="J116" t="str">
            <v>042-850-8806</v>
          </cell>
          <cell r="K116" t="str">
            <v>042-850-8715</v>
          </cell>
          <cell r="M116" t="str">
            <v>'machidakiso@danrannoie.com'</v>
          </cell>
          <cell r="N116" t="str">
            <v>https://danranmachikiso.com/</v>
          </cell>
          <cell r="O116" t="str">
            <v>働き方改革実施中！趣味を生かす、希望日に休める。所定労働時間を減、短時間可
20代～70代まで、幅広く活躍中。また、週1回～週6回の方、４ｈ～１０ｈまで空いている時間を有効に使ってください。</v>
          </cell>
          <cell r="P116" t="str">
            <v>生活相談員　介護職員</v>
          </cell>
          <cell r="Q116" t="str">
            <v>確認中</v>
          </cell>
          <cell r="R116" t="str">
            <v>デイサービス業務　送迎・入浴介助・食事提供・記録業務・相談業務　等</v>
          </cell>
          <cell r="S116" t="str">
            <v>だんらんの家　町田木曽</v>
          </cell>
          <cell r="T116" t="str">
            <v>確認中</v>
          </cell>
          <cell r="U116" t="str">
            <v>常勤パート（フルタイム）</v>
          </cell>
          <cell r="V116" t="str">
            <v>東京都町田市木曽東1-37-5</v>
          </cell>
          <cell r="W116" t="str">
            <v>横浜線古淵駅から10分</v>
          </cell>
          <cell r="X116" t="str">
            <v>時給990～1,200円</v>
          </cell>
          <cell r="Y116" t="str">
            <v>確認中</v>
          </cell>
          <cell r="Z116" t="str">
            <v>早朝手当　9時まで 250円</v>
          </cell>
          <cell r="AA116" t="str">
            <v>定額　400円　車通勤あり</v>
          </cell>
          <cell r="AB116" t="str">
            <v>有り</v>
          </cell>
          <cell r="AC116" t="str">
            <v>確認中</v>
          </cell>
          <cell r="AD116" t="str">
            <v>有り</v>
          </cell>
          <cell r="AE116" t="str">
            <v>処遇改善加算等を支給</v>
          </cell>
          <cell r="AF116" t="str">
            <v>時給</v>
          </cell>
          <cell r="AG116" t="str">
            <v>確認中</v>
          </cell>
          <cell r="AH116" t="str">
            <v>確認中</v>
          </cell>
          <cell r="AI116" t="str">
            <v>確認中</v>
          </cell>
          <cell r="AJ116" t="str">
            <v>確認中</v>
          </cell>
          <cell r="AK116" t="str">
            <v>有</v>
          </cell>
          <cell r="AL116" t="str">
            <v>6ヶ月</v>
          </cell>
          <cell r="AM116" t="str">
            <v>有</v>
          </cell>
          <cell r="AN116">
            <v>10</v>
          </cell>
          <cell r="AO116" t="str">
            <v>シフト制</v>
          </cell>
          <cell r="AP116" t="str">
            <v>8：00～20：30　２ｈからＯＫ</v>
          </cell>
          <cell r="AQ116" t="str">
            <v>確認中</v>
          </cell>
          <cell r="AR116" t="str">
            <v>相談員：社会福祉主事任用（大卒時に得られる場合有）介護福祉士</v>
          </cell>
          <cell r="AS116" t="str">
            <v>雇用保険・健康保険・厚生年金・労災保険</v>
          </cell>
          <cell r="AT116">
            <v>4</v>
          </cell>
          <cell r="AU116" t="str">
            <v>地域密着型通所介護</v>
          </cell>
          <cell r="AZ116" t="str">
            <v>60分</v>
          </cell>
          <cell r="BA116" t="str">
            <v>確認中</v>
          </cell>
          <cell r="BB116" t="str">
            <v>確認中</v>
          </cell>
          <cell r="BC116" t="str">
            <v>確認中</v>
          </cell>
        </row>
        <row r="117">
          <cell r="C117" t="str">
            <v>70-0208</v>
          </cell>
          <cell r="D117">
            <v>43763</v>
          </cell>
          <cell r="E117" t="str">
            <v>社会福祉法人賛育会</v>
          </cell>
          <cell r="F117" t="str">
            <v>しゃかいふくしほうじん　さんいくかい</v>
          </cell>
          <cell r="G117" t="str">
            <v>管理課</v>
          </cell>
          <cell r="H117" t="str">
            <v>三枝　紀子</v>
          </cell>
          <cell r="J117" t="str">
            <v>042-736-6906</v>
          </cell>
          <cell r="K117" t="str">
            <v>042-736-6903</v>
          </cell>
          <cell r="M117" t="str">
            <v>seifu2@san-ikukai.or.jp</v>
          </cell>
          <cell r="N117" t="str">
            <v>https://www.san-ikukai.or.jp/machida/seifu2/</v>
          </cell>
          <cell r="O117" t="str">
            <v>8：30からの勤務は、朝のお迎えの車に添乗します。
18：15までの勤務は、夕方の送りの車に添乗します。
有給休暇は、法定通りの付与</v>
          </cell>
          <cell r="P117" t="str">
            <v>介護スタッフ</v>
          </cell>
          <cell r="Q117" t="str">
            <v>確認中</v>
          </cell>
          <cell r="R117" t="str">
            <v>デイサービスにおる介護業務全般
（定員12名）</v>
          </cell>
          <cell r="S117" t="str">
            <v>第二清風園</v>
          </cell>
          <cell r="T117" t="str">
            <v>確認中</v>
          </cell>
          <cell r="U117" t="str">
            <v>非常勤パート</v>
          </cell>
          <cell r="V117" t="str">
            <v>東京都町田市薬師台3-270-1</v>
          </cell>
          <cell r="W117" t="str">
            <v>小田急線鶴川駅バス10分（やくし台3丁目下車）</v>
          </cell>
          <cell r="X117" t="str">
            <v>1,030円
（最低賃金改定の為 確認中）</v>
          </cell>
          <cell r="Y117" t="str">
            <v>確認中</v>
          </cell>
          <cell r="Z117" t="str">
            <v>祝日勤務は、時給200円増</v>
          </cell>
          <cell r="AA117" t="str">
            <v>片道2キロ以上実費支給
（私有車通勤「可」）</v>
          </cell>
          <cell r="AB117" t="str">
            <v>無し</v>
          </cell>
          <cell r="AC117" t="str">
            <v>確認中</v>
          </cell>
          <cell r="AD117" t="str">
            <v>無し</v>
          </cell>
          <cell r="AE117" t="str">
            <v>確認中</v>
          </cell>
          <cell r="AF117" t="str">
            <v>時給</v>
          </cell>
          <cell r="AG117" t="str">
            <v>有期</v>
          </cell>
          <cell r="AH117" t="str">
            <v>年度単位契約</v>
          </cell>
          <cell r="AI117" t="str">
            <v>確認中</v>
          </cell>
          <cell r="AJ117" t="str">
            <v>確認中</v>
          </cell>
          <cell r="AK117" t="str">
            <v>有</v>
          </cell>
          <cell r="AL117" t="str">
            <v>3ヵ月</v>
          </cell>
          <cell r="AM117" t="str">
            <v>無</v>
          </cell>
          <cell r="AN117" t="str">
            <v>無</v>
          </cell>
          <cell r="AO117" t="str">
            <v>シフト制</v>
          </cell>
          <cell r="AP117" t="str">
            <v>8:30～18:15
時間内のうち6時間以上</v>
          </cell>
          <cell r="AQ117" t="str">
            <v>週3日
（シフトによるローテーション）</v>
          </cell>
          <cell r="AR117" t="str">
            <v>学歴・経験不問</v>
          </cell>
          <cell r="AS117" t="str">
            <v>労災保険</v>
          </cell>
          <cell r="AT117">
            <v>2</v>
          </cell>
          <cell r="AU117" t="str">
            <v>通所介護（デイサービス）</v>
          </cell>
          <cell r="AZ117" t="str">
            <v>60分</v>
          </cell>
          <cell r="BA117" t="str">
            <v>日曜固定休み</v>
          </cell>
          <cell r="BB117" t="str">
            <v>確認中</v>
          </cell>
          <cell r="BC117" t="str">
            <v>確認中</v>
          </cell>
        </row>
        <row r="118">
          <cell r="C118" t="str">
            <v>70-0209</v>
          </cell>
          <cell r="D118">
            <v>43763</v>
          </cell>
          <cell r="E118" t="str">
            <v>社会福祉法人賛育会</v>
          </cell>
          <cell r="F118" t="str">
            <v>しゃかいふくしほうじん　さんいくかい</v>
          </cell>
          <cell r="G118" t="str">
            <v>管理課</v>
          </cell>
          <cell r="H118" t="str">
            <v>三枝　紀子</v>
          </cell>
          <cell r="J118" t="str">
            <v>042-736-6906</v>
          </cell>
          <cell r="K118" t="str">
            <v>042-736-6903</v>
          </cell>
          <cell r="M118" t="str">
            <v>seifu2@san-ikukai.or.jp</v>
          </cell>
          <cell r="N118" t="str">
            <v>https://www.san-ikukai.or.jp/machida/seifu2/</v>
          </cell>
          <cell r="O118" t="str">
            <v>有給休暇は、法定通りの付与</v>
          </cell>
          <cell r="P118" t="str">
            <v>介護スタッフ</v>
          </cell>
          <cell r="Q118" t="str">
            <v>確認中</v>
          </cell>
          <cell r="R118" t="str">
            <v>特別養護老人ホームにおける
入浴介助</v>
          </cell>
          <cell r="S118" t="str">
            <v>第二清風園</v>
          </cell>
          <cell r="T118" t="str">
            <v>確認中</v>
          </cell>
          <cell r="U118" t="str">
            <v>非常勤パート</v>
          </cell>
          <cell r="V118" t="str">
            <v>東京都町田市薬師台3-270-1</v>
          </cell>
          <cell r="W118" t="str">
            <v>小田急線鶴川駅バス10分（やくし台3丁目下車）</v>
          </cell>
          <cell r="X118" t="str">
            <v>1,030円
（最低賃金改定の為 確認中）</v>
          </cell>
          <cell r="Y118" t="str">
            <v>確認中</v>
          </cell>
          <cell r="Z118" t="str">
            <v>祝日勤務は、時給200円増</v>
          </cell>
          <cell r="AA118" t="str">
            <v>片道2キロ以上実費支給
（私有車通勤「可」）</v>
          </cell>
          <cell r="AB118" t="str">
            <v>無し</v>
          </cell>
          <cell r="AC118" t="str">
            <v>確認中</v>
          </cell>
          <cell r="AD118" t="str">
            <v>無し</v>
          </cell>
          <cell r="AE118" t="str">
            <v>確認中</v>
          </cell>
          <cell r="AF118" t="str">
            <v>時給</v>
          </cell>
          <cell r="AG118" t="str">
            <v>有期</v>
          </cell>
          <cell r="AH118" t="str">
            <v>年度単位契約</v>
          </cell>
          <cell r="AI118" t="str">
            <v>確認中</v>
          </cell>
          <cell r="AJ118" t="str">
            <v>確認中</v>
          </cell>
          <cell r="AK118" t="str">
            <v>有</v>
          </cell>
          <cell r="AL118" t="str">
            <v>3ヵ月</v>
          </cell>
          <cell r="AM118" t="str">
            <v>無</v>
          </cell>
          <cell r="AN118" t="str">
            <v>無</v>
          </cell>
          <cell r="AO118" t="str">
            <v>シフト制</v>
          </cell>
          <cell r="AP118" t="str">
            <v>13:30～16:30</v>
          </cell>
          <cell r="AQ118" t="str">
            <v>週4日
（月・火・木・金）</v>
          </cell>
          <cell r="AR118" t="str">
            <v>学歴・経験不問</v>
          </cell>
          <cell r="AS118" t="str">
            <v>労災保険</v>
          </cell>
          <cell r="AT118">
            <v>2</v>
          </cell>
          <cell r="AU118" t="str">
            <v>特別養護老人ホーム（特養）</v>
          </cell>
          <cell r="AZ118" t="str">
            <v>なし</v>
          </cell>
          <cell r="BA118" t="str">
            <v>シフト以外</v>
          </cell>
          <cell r="BB118" t="str">
            <v>確認中</v>
          </cell>
          <cell r="BC118" t="str">
            <v>確認中</v>
          </cell>
        </row>
        <row r="119">
          <cell r="C119" t="str">
            <v>70-0211</v>
          </cell>
          <cell r="D119">
            <v>43763</v>
          </cell>
          <cell r="E119" t="str">
            <v>医療法人社団　幸隆会</v>
          </cell>
          <cell r="F119" t="str">
            <v>イリョウホウジンシャダン　コウリュウカイ</v>
          </cell>
          <cell r="G119" t="str">
            <v>看護部　</v>
          </cell>
          <cell r="H119" t="str">
            <v>牛膓　富子</v>
          </cell>
          <cell r="J119" t="str">
            <v>042-797-1511</v>
          </cell>
          <cell r="K119" t="str">
            <v>042-797-0596</v>
          </cell>
          <cell r="M119" t="str">
            <v>kango@tamakyuryo.or.jp
tama.ryouko123@tamakyuryo.or.jp</v>
          </cell>
          <cell r="N119" t="str">
            <v>https://www.tamakyuryo.or.jp/hospital/</v>
          </cell>
          <cell r="O119" t="str">
            <v>看護補助者業務手順マニュアルがあります。一か月間は担当者をつけたシャドウ研修を実施しています。経験のない方でも安心して仕事をおぼえていくことが出来ます。
試用期間：無資格者（時給1,000円）介護福祉士（時給1,050円）
常勤：4回夜勤計算（無資格者324万可　介護福祉士338万可）</v>
          </cell>
          <cell r="P119" t="str">
            <v>看護助手（無資格者）
介護福祉士</v>
          </cell>
          <cell r="Q119" t="str">
            <v>確認中</v>
          </cell>
          <cell r="R119" t="str">
            <v>①療養生活のお世話（食事・清潔・排泄・入浴介助・移動など）
②病室内の環境整備やベッドメーキング
③病棟内において看護用品や消耗品の整理
④看護職が行う書類・伝票の整理及び作成代行、診療録の準備など</v>
          </cell>
          <cell r="S119" t="str">
            <v>医療法人社団　幸隆会　多摩丘陵病院</v>
          </cell>
          <cell r="T119" t="str">
            <v>確認中</v>
          </cell>
          <cell r="U119" t="str">
            <v>正社員</v>
          </cell>
          <cell r="V119" t="str">
            <v>東京都町田市下小山田町1491</v>
          </cell>
          <cell r="W119" t="str">
            <v>路線バス町田駅から30分</v>
          </cell>
          <cell r="X119" t="str">
            <v>①無資格者　月額：173,000円
②介護福祉士　月額：182,000円</v>
          </cell>
          <cell r="Y119" t="str">
            <v>確認中</v>
          </cell>
          <cell r="Z119" t="str">
            <v>住宅手当17,000円（扶養する家族がいる世帯主）
　　　　15,000円（単身者）　
他に家族手当（条件あり）</v>
          </cell>
          <cell r="AA119" t="str">
            <v>24,000円まで
車通勤可（無料）
木曽から病院バスあり</v>
          </cell>
          <cell r="AB119" t="str">
            <v>有り</v>
          </cell>
          <cell r="AC119" t="str">
            <v>55才まで（平均1～3％／年）</v>
          </cell>
          <cell r="AD119" t="str">
            <v>有り</v>
          </cell>
          <cell r="AE119" t="str">
            <v>60才まで　2回/年　　平成30年度実績4.67ヵ月/年</v>
          </cell>
          <cell r="AF119" t="str">
            <v>月給（手当等確認ください）</v>
          </cell>
          <cell r="AG119" t="str">
            <v>有期</v>
          </cell>
          <cell r="AH119" t="str">
            <v>定年65才まで
その後もパート再雇用制度あり</v>
          </cell>
          <cell r="AI119" t="str">
            <v>確認中</v>
          </cell>
          <cell r="AJ119" t="str">
            <v>確認中</v>
          </cell>
          <cell r="AK119" t="str">
            <v>有</v>
          </cell>
          <cell r="AL119" t="str">
            <v>3ヵ月</v>
          </cell>
          <cell r="AM119" t="str">
            <v>無</v>
          </cell>
          <cell r="AN119" t="str">
            <v>無</v>
          </cell>
          <cell r="AO119" t="str">
            <v>シフト制</v>
          </cell>
          <cell r="AP119" t="str">
            <v>①日勤  8:30～17:00
②当直  16:30～翌9:00</v>
          </cell>
          <cell r="AQ119" t="str">
            <v>20日前後</v>
          </cell>
          <cell r="AR119" t="str">
            <v>問いません</v>
          </cell>
          <cell r="AS119" t="str">
            <v>雇用保険・健康保険・厚生年金・労災保険</v>
          </cell>
          <cell r="AT119">
            <v>2</v>
          </cell>
          <cell r="AU119" t="str">
            <v>介護医療院</v>
          </cell>
          <cell r="AZ119" t="str">
            <v>日勤60分　当直150分</v>
          </cell>
          <cell r="BA119" t="str">
            <v>4週8休制
（夏休み3日間　年末年始5日間）</v>
          </cell>
          <cell r="BB119" t="str">
            <v>確認中</v>
          </cell>
          <cell r="BC119" t="str">
            <v>確認中</v>
          </cell>
        </row>
        <row r="120">
          <cell r="C120" t="str">
            <v>70-0215</v>
          </cell>
          <cell r="D120">
            <v>43763</v>
          </cell>
          <cell r="E120" t="str">
            <v>日本ソシアルケア株式会社</v>
          </cell>
          <cell r="F120" t="str">
            <v>にほんソシアルケア　かぶしきがいしゃ</v>
          </cell>
          <cell r="G120" t="str">
            <v>管理者</v>
          </cell>
          <cell r="H120" t="str">
            <v>大村　統卓</v>
          </cell>
          <cell r="J120" t="str">
            <v>042-850-8806</v>
          </cell>
          <cell r="K120" t="str">
            <v>042-850-8715</v>
          </cell>
          <cell r="M120" t="str">
            <v>'machidakiso@danrannoie.com'</v>
          </cell>
          <cell r="N120" t="str">
            <v>https://danranmachikiso.com/</v>
          </cell>
          <cell r="O120" t="str">
            <v>現在20名前後いる職員のうち半数以上が未経験・無資格です。20代～70代までのかたの幅広い年齢層が活躍しております。週1～短時間のスロースタートをお勧めしております。まずは見学を♪</v>
          </cell>
          <cell r="P120" t="str">
            <v>介護職員</v>
          </cell>
          <cell r="Q120" t="str">
            <v>確認中</v>
          </cell>
          <cell r="R120" t="str">
            <v>介護に関わる日常生活補助（食事・入浴・レク・記録）</v>
          </cell>
          <cell r="S120" t="str">
            <v>だんらんの家　町田木曽</v>
          </cell>
          <cell r="T120" t="str">
            <v>確認中</v>
          </cell>
          <cell r="U120" t="str">
            <v>非常勤パート</v>
          </cell>
          <cell r="V120" t="str">
            <v>東京都町田市木曽東1-37-5　</v>
          </cell>
          <cell r="W120" t="str">
            <v>横浜線古淵駅から徒歩10分</v>
          </cell>
          <cell r="X120" t="str">
            <v>1,020円</v>
          </cell>
          <cell r="Y120" t="str">
            <v>確認中</v>
          </cell>
          <cell r="Z120" t="str">
            <v>早朝手当250円（7～9時）</v>
          </cell>
          <cell r="AA120" t="str">
            <v>日割（最高週3日以上勤務で4,200円まで）　車通勤可</v>
          </cell>
          <cell r="AB120" t="str">
            <v>無し</v>
          </cell>
          <cell r="AC120" t="str">
            <v>定期昇給なし</v>
          </cell>
          <cell r="AD120" t="str">
            <v>有り</v>
          </cell>
          <cell r="AE120" t="str">
            <v>パート・アルバイトでも試用期間終了後、年4回の賞与あり</v>
          </cell>
          <cell r="AF120" t="str">
            <v>時給</v>
          </cell>
          <cell r="AG120" t="str">
            <v>有期</v>
          </cell>
          <cell r="AH120" t="str">
            <v>1年～無期雇用あり</v>
          </cell>
          <cell r="AI120" t="str">
            <v>確認中</v>
          </cell>
          <cell r="AJ120" t="str">
            <v>確認中</v>
          </cell>
          <cell r="AK120" t="str">
            <v>有</v>
          </cell>
          <cell r="AL120" t="str">
            <v>6ヶ月</v>
          </cell>
          <cell r="AM120" t="str">
            <v>無</v>
          </cell>
          <cell r="AN120" t="str">
            <v>無</v>
          </cell>
          <cell r="AO120" t="str">
            <v>シフト制</v>
          </cell>
          <cell r="AP120" t="str">
            <v>8：30～19：30までの　２h～可</v>
          </cell>
          <cell r="AQ120" t="str">
            <v>週1日～</v>
          </cell>
          <cell r="AR120" t="str">
            <v>不問</v>
          </cell>
          <cell r="AS120" t="str">
            <v>雇用保険・健康保険・厚生年金・労災保険</v>
          </cell>
          <cell r="AT120">
            <v>5</v>
          </cell>
          <cell r="AU120" t="str">
            <v>地域密着型通所介護</v>
          </cell>
          <cell r="AZ120" t="str">
            <v>60分</v>
          </cell>
          <cell r="BA120" t="str">
            <v>希望休考慮します
週休三日も可</v>
          </cell>
          <cell r="BB120" t="str">
            <v>確認中</v>
          </cell>
          <cell r="BC120" t="str">
            <v>確認中</v>
          </cell>
        </row>
        <row r="121">
          <cell r="C121" t="str">
            <v>70-0216</v>
          </cell>
          <cell r="D121">
            <v>43763</v>
          </cell>
          <cell r="E121" t="str">
            <v>日本ソシアルケア株式会社</v>
          </cell>
          <cell r="F121" t="str">
            <v>にほんソシアルケア　かぶしきがいしゃ</v>
          </cell>
          <cell r="G121" t="str">
            <v>管理者</v>
          </cell>
          <cell r="H121" t="str">
            <v>大村　統卓</v>
          </cell>
          <cell r="J121" t="str">
            <v>042-850-8806</v>
          </cell>
          <cell r="K121" t="str">
            <v>042-850-8715</v>
          </cell>
          <cell r="M121" t="str">
            <v>'machidakiso@danrannoie.com'</v>
          </cell>
          <cell r="N121" t="str">
            <v>https://danranmachikiso.com/</v>
          </cell>
          <cell r="O121" t="str">
            <v>働き方改革実施中！趣味を生かす、希望日に休める。所定労働時間を減、短時間可
20代～70代まで、幅広く活躍中。また、週1回～週6回の方、2ｈ～１０ｈまで空いている時間を有効に使ってください。
社員転換あり</v>
          </cell>
          <cell r="P121" t="str">
            <v>生活相談員</v>
          </cell>
          <cell r="Q121" t="str">
            <v>確認中</v>
          </cell>
          <cell r="R121" t="str">
            <v>デイサービス業務　送迎・入浴介助・食事提供・記録業務・相談業務　等</v>
          </cell>
          <cell r="S121" t="str">
            <v>だんらんの家　町田木曽</v>
          </cell>
          <cell r="T121" t="str">
            <v>確認中</v>
          </cell>
          <cell r="U121" t="str">
            <v>非常勤パート</v>
          </cell>
          <cell r="V121" t="str">
            <v>東京都町田市木曽東1-37-5　</v>
          </cell>
          <cell r="W121" t="str">
            <v>横浜線古淵駅から徒歩10分</v>
          </cell>
          <cell r="X121" t="str">
            <v>1,020～1,260円</v>
          </cell>
          <cell r="Y121" t="str">
            <v>確認中</v>
          </cell>
          <cell r="Z121" t="str">
            <v>早朝手当250円（7～9時）</v>
          </cell>
          <cell r="AA121" t="str">
            <v>月額4,200円の日割　車通勤可</v>
          </cell>
          <cell r="AB121" t="str">
            <v>無し</v>
          </cell>
          <cell r="AC121" t="str">
            <v>定期昇給なし</v>
          </cell>
          <cell r="AD121" t="str">
            <v>有り</v>
          </cell>
          <cell r="AE121" t="str">
            <v>処遇改善加算等を支給</v>
          </cell>
          <cell r="AF121" t="str">
            <v>時給</v>
          </cell>
          <cell r="AG121" t="str">
            <v>有期</v>
          </cell>
          <cell r="AH121" t="str">
            <v>1年～無期雇用あり</v>
          </cell>
          <cell r="AI121" t="str">
            <v>確認中</v>
          </cell>
          <cell r="AJ121" t="str">
            <v>確認中</v>
          </cell>
          <cell r="AK121" t="str">
            <v>有</v>
          </cell>
          <cell r="AL121" t="str">
            <v>6ヶ月</v>
          </cell>
          <cell r="AM121" t="str">
            <v>有</v>
          </cell>
          <cell r="AN121">
            <v>10</v>
          </cell>
          <cell r="AO121" t="str">
            <v>シフト制</v>
          </cell>
          <cell r="AP121" t="str">
            <v>8：30～20：30までの　２h～可</v>
          </cell>
          <cell r="AQ121" t="str">
            <v>週1日～</v>
          </cell>
          <cell r="AR121" t="str">
            <v>社会福祉士・介護福祉士・社会福祉主事任用（大卒時に得られる場合あり）</v>
          </cell>
          <cell r="AS121" t="str">
            <v>雇用保険・健康保険・厚生年金・労災保険</v>
          </cell>
          <cell r="AT121">
            <v>4</v>
          </cell>
          <cell r="AU121" t="str">
            <v>地域密着型通所介護</v>
          </cell>
          <cell r="AZ121" t="str">
            <v>60分</v>
          </cell>
          <cell r="BA121" t="str">
            <v>希望休考慮します
週休三日も可</v>
          </cell>
          <cell r="BB121" t="str">
            <v>確認中</v>
          </cell>
          <cell r="BC121" t="str">
            <v>確認中</v>
          </cell>
        </row>
        <row r="122">
          <cell r="C122" t="str">
            <v>70-0217</v>
          </cell>
          <cell r="D122">
            <v>43763</v>
          </cell>
          <cell r="E122" t="str">
            <v>日本ソシアルケア株式会社</v>
          </cell>
          <cell r="F122" t="str">
            <v>にほんソシアルケア　かぶしきがいしゃ</v>
          </cell>
          <cell r="G122" t="str">
            <v>管理者</v>
          </cell>
          <cell r="H122" t="str">
            <v>大村　統卓</v>
          </cell>
          <cell r="J122" t="str">
            <v>042-850-8806</v>
          </cell>
          <cell r="K122" t="str">
            <v>042-850-8715</v>
          </cell>
          <cell r="M122" t="str">
            <v>'machidakiso@danrannoie.com'</v>
          </cell>
          <cell r="N122" t="str">
            <v>https://danranmachikiso.com/</v>
          </cell>
          <cell r="O122" t="str">
            <v>無資格・未経験・70歳以上の方も多数活躍中。スタッフ全員の希望のお休みも考慮して働きやすい職場を目指しています。</v>
          </cell>
          <cell r="P122" t="str">
            <v>介護事務スタッフ</v>
          </cell>
          <cell r="Q122" t="str">
            <v>確認中</v>
          </cell>
          <cell r="R122" t="str">
            <v>・日常業務サポート　・給与計算　・行政書類作成、提出　・国保連への請求業務　・税務署、社労士対応業務　・電話応対、接客対応</v>
          </cell>
          <cell r="S122" t="str">
            <v>だんらんの家　町田木曽</v>
          </cell>
          <cell r="T122" t="str">
            <v>確認中</v>
          </cell>
          <cell r="U122" t="str">
            <v>非常勤パート</v>
          </cell>
          <cell r="V122" t="str">
            <v>東京都町田市木曽東1-37-5　</v>
          </cell>
          <cell r="W122" t="str">
            <v>横浜線古淵駅から徒歩10分</v>
          </cell>
          <cell r="X122" t="str">
            <v>1,020円</v>
          </cell>
          <cell r="Y122" t="str">
            <v>確認中</v>
          </cell>
          <cell r="Z122" t="str">
            <v>早朝手当250円（7～9時）</v>
          </cell>
          <cell r="AA122" t="str">
            <v>日割（最高週3日以上勤務で4,200円まで）　車通勤可</v>
          </cell>
          <cell r="AB122" t="str">
            <v>無し</v>
          </cell>
          <cell r="AC122" t="str">
            <v>定期昇給なし</v>
          </cell>
          <cell r="AD122" t="str">
            <v>有り</v>
          </cell>
          <cell r="AE122" t="str">
            <v>パート・アルバイトでも試用期間終了後、年4回の賞与あり</v>
          </cell>
          <cell r="AF122" t="str">
            <v>時給</v>
          </cell>
          <cell r="AG122" t="str">
            <v>有期</v>
          </cell>
          <cell r="AH122" t="str">
            <v>1年～無期雇用あり</v>
          </cell>
          <cell r="AI122" t="str">
            <v>確認中</v>
          </cell>
          <cell r="AJ122" t="str">
            <v>確認中</v>
          </cell>
          <cell r="AK122" t="str">
            <v>有</v>
          </cell>
          <cell r="AL122" t="str">
            <v>6ヶ月</v>
          </cell>
          <cell r="AM122" t="str">
            <v>無</v>
          </cell>
          <cell r="AN122" t="str">
            <v>無</v>
          </cell>
          <cell r="AO122" t="str">
            <v>シフト制</v>
          </cell>
          <cell r="AP122" t="str">
            <v>①9：00～18：00　②8：30～14：00　③13：00～18：00</v>
          </cell>
          <cell r="AQ122" t="str">
            <v>週1日～</v>
          </cell>
          <cell r="AR122" t="str">
            <v>不問</v>
          </cell>
          <cell r="AS122" t="str">
            <v>雇用保険・健康保険・厚生年金・労災保険</v>
          </cell>
          <cell r="AT122">
            <v>2</v>
          </cell>
          <cell r="AU122" t="str">
            <v>地域密着型通所介護</v>
          </cell>
          <cell r="AZ122" t="str">
            <v>①は60分</v>
          </cell>
          <cell r="BA122" t="str">
            <v>希望休考慮します
週休三日も可</v>
          </cell>
          <cell r="BB122" t="str">
            <v>確認中</v>
          </cell>
          <cell r="BC122" t="str">
            <v>確認中</v>
          </cell>
        </row>
        <row r="123">
          <cell r="C123" t="str">
            <v>70-0218</v>
          </cell>
          <cell r="D123">
            <v>43763</v>
          </cell>
          <cell r="E123" t="str">
            <v>日本ソシアルケア株式会社</v>
          </cell>
          <cell r="F123" t="str">
            <v>にほんソシアルケア　かぶしきがいしゃ</v>
          </cell>
          <cell r="G123" t="str">
            <v>管理者</v>
          </cell>
          <cell r="H123" t="str">
            <v>大村　統卓</v>
          </cell>
          <cell r="J123" t="str">
            <v>042-850-8806</v>
          </cell>
          <cell r="K123" t="str">
            <v>042-850-8715</v>
          </cell>
          <cell r="M123" t="str">
            <v>'machidakiso@danrannoie.com'</v>
          </cell>
          <cell r="N123" t="str">
            <v>https://danranmachikiso.com/</v>
          </cell>
          <cell r="O123" t="str">
            <v>スタッフ全員の希望のお休みも考慮して働きやすい職場を目指しています。</v>
          </cell>
          <cell r="P123" t="str">
            <v>送迎スタッフ</v>
          </cell>
          <cell r="Q123" t="str">
            <v>確認中</v>
          </cell>
          <cell r="R123" t="str">
            <v>ご利用者様の送迎</v>
          </cell>
          <cell r="S123" t="str">
            <v>だんらんの家　町田木曽</v>
          </cell>
          <cell r="T123" t="str">
            <v>確認中</v>
          </cell>
          <cell r="U123" t="str">
            <v>非常勤パート</v>
          </cell>
          <cell r="V123" t="str">
            <v>東京都町田市木曽東1-37-5　</v>
          </cell>
          <cell r="W123" t="str">
            <v>横浜線古淵駅から徒歩10分</v>
          </cell>
          <cell r="X123" t="str">
            <v>1,020円</v>
          </cell>
          <cell r="Y123" t="str">
            <v>確認中</v>
          </cell>
          <cell r="Z123" t="str">
            <v>早朝手当250円（7～9時）</v>
          </cell>
          <cell r="AA123" t="str">
            <v>日割（最高週3日以上勤務で4,200円まで）　車通勤可</v>
          </cell>
          <cell r="AB123" t="str">
            <v>無し</v>
          </cell>
          <cell r="AC123" t="str">
            <v>定期昇給なし</v>
          </cell>
          <cell r="AD123" t="str">
            <v>有り</v>
          </cell>
          <cell r="AE123" t="str">
            <v>パート・アルバイトでも試用期間終了後、年4回の賞与あり</v>
          </cell>
          <cell r="AF123" t="str">
            <v>時給</v>
          </cell>
          <cell r="AG123" t="str">
            <v>有期</v>
          </cell>
          <cell r="AH123" t="str">
            <v>1年～無期雇用あり</v>
          </cell>
          <cell r="AI123" t="str">
            <v>確認中</v>
          </cell>
          <cell r="AJ123" t="str">
            <v>確認中</v>
          </cell>
          <cell r="AK123" t="str">
            <v>有</v>
          </cell>
          <cell r="AL123" t="str">
            <v>6ヶ月</v>
          </cell>
          <cell r="AM123" t="str">
            <v>有</v>
          </cell>
          <cell r="AN123">
            <v>10</v>
          </cell>
          <cell r="AO123" t="str">
            <v>シフト制</v>
          </cell>
          <cell r="AP123" t="str">
            <v>①8：00～12：00　②14：00～20：00
ご利用者様の人数により変動あり</v>
          </cell>
          <cell r="AQ123" t="str">
            <v>週1日～</v>
          </cell>
          <cell r="AR123" t="str">
            <v>普通運転免許</v>
          </cell>
          <cell r="AS123" t="str">
            <v>雇用保険・健康保険・厚生年金・労災保険</v>
          </cell>
          <cell r="AT123">
            <v>2</v>
          </cell>
          <cell r="AU123" t="str">
            <v>地域密着型通所介護</v>
          </cell>
          <cell r="AZ123" t="str">
            <v>法定通り</v>
          </cell>
          <cell r="BA123" t="str">
            <v>希望休考慮します
週休三日も可</v>
          </cell>
          <cell r="BB123" t="str">
            <v>確認中</v>
          </cell>
          <cell r="BC123" t="str">
            <v>確認中</v>
          </cell>
        </row>
        <row r="124">
          <cell r="C124" t="str">
            <v>70-0248</v>
          </cell>
          <cell r="D124">
            <v>43766</v>
          </cell>
          <cell r="E124" t="str">
            <v>株式会社ベネッセスタイルケア</v>
          </cell>
          <cell r="F124" t="str">
            <v>かぶしきがいしゃベネッセスタイルケア</v>
          </cell>
          <cell r="G124" t="str">
            <v>キャリア人財部</v>
          </cell>
          <cell r="H124" t="str">
            <v>西原こずえ</v>
          </cell>
          <cell r="J124" t="str">
            <v>03-6836-1127</v>
          </cell>
          <cell r="K124" t="str">
            <v>03-6836-1108</v>
          </cell>
          <cell r="M124" t="str">
            <v>nishihira-kozue@benesse-style-care.co.jp</v>
          </cell>
          <cell r="N124" t="str">
            <v>https://saiyo.benesse-style-care.co.jp/kaigo</v>
          </cell>
          <cell r="O124" t="str">
            <v>１．介福＋施設経験５年以上の方は２６５，０００円
２．介福＋施設経験３年以上の方は２５５，０００円
３．介護福祉士お持ちの方は２４５，０００円
４．初任者研修お持ちの方は２１７，０００円
※介護福祉士お持ちで経験ある方は処遇が考慮されます。※昇給・賞与の金額は中央評価かつ対象期間において出勤率１００％の場合。
（等級・評価・在籍期間により異なる可能性あり）</v>
          </cell>
          <cell r="P124" t="str">
            <v>介護スタッフ</v>
          </cell>
          <cell r="Q124" t="str">
            <v>確認中</v>
          </cell>
          <cell r="R124" t="str">
            <v>ホームでのご入居者様の介護・生活支援</v>
          </cell>
          <cell r="S124" t="str">
            <v>まどかすずかけ台</v>
          </cell>
          <cell r="T124" t="str">
            <v>確認中</v>
          </cell>
          <cell r="U124" t="str">
            <v>正社員</v>
          </cell>
          <cell r="V124" t="str">
            <v>東京都町田市南つくし野2-31-73</v>
          </cell>
          <cell r="W124" t="str">
            <v>東急田園都市線「すずかけ台駅」下車、徒歩9分</v>
          </cell>
          <cell r="X124" t="str">
            <v>140,000円　※別途手当有
（最低賃金改定の為 確認中）</v>
          </cell>
          <cell r="Y124" t="str">
            <v>確認中</v>
          </cell>
          <cell r="Z124" t="str">
            <v>地域調整手当、処遇改善加算関連手当、夜勤手当、介護福祉士手当、他</v>
          </cell>
          <cell r="AA124" t="str">
            <v>交通費規定内支給</v>
          </cell>
          <cell r="AB124" t="str">
            <v>有り</v>
          </cell>
          <cell r="AC124" t="str">
            <v>原則年1回</v>
          </cell>
          <cell r="AD124" t="str">
            <v>有り</v>
          </cell>
          <cell r="AE124" t="str">
            <v>1ヵ月/年</v>
          </cell>
          <cell r="AF124" t="str">
            <v>月給（手当等確認ください）</v>
          </cell>
          <cell r="AG124" t="str">
            <v>無期</v>
          </cell>
          <cell r="AH124" t="str">
            <v>無期</v>
          </cell>
          <cell r="AI124" t="str">
            <v>確認中</v>
          </cell>
          <cell r="AJ124" t="str">
            <v>確認中</v>
          </cell>
          <cell r="AK124" t="str">
            <v>有</v>
          </cell>
          <cell r="AL124" t="str">
            <v>3ヵ月</v>
          </cell>
          <cell r="AM124" t="str">
            <v>有</v>
          </cell>
          <cell r="AN124">
            <v>10</v>
          </cell>
          <cell r="AO124" t="str">
            <v>シフト制</v>
          </cell>
          <cell r="AP124" t="str">
            <v>【早番】7:00～16:00
【日勤】9:00～18:00
【遅番】11:00～20:00
【夜勤】16:00～9:00</v>
          </cell>
          <cell r="AQ124" t="str">
            <v>実働8時間のシフト制勤務（早・日・遅・夜勤） ※週40時間の変形労働時間制</v>
          </cell>
          <cell r="AR124" t="str">
            <v>ヘルパー２級・介護職員初任者研修修了歓迎</v>
          </cell>
          <cell r="AS124" t="str">
            <v>雇用保険・健康保険・厚生年金・労災保険</v>
          </cell>
          <cell r="AT124">
            <v>2</v>
          </cell>
          <cell r="AU124" t="str">
            <v>特定施設入居者生活介護（有料老人ホーム）</v>
          </cell>
          <cell r="AZ124" t="str">
            <v>60分</v>
          </cell>
          <cell r="BA124" t="str">
            <v>4週8休（月9日程度）</v>
          </cell>
          <cell r="BB124" t="str">
            <v>確認中</v>
          </cell>
          <cell r="BC124" t="str">
            <v>確認中</v>
          </cell>
        </row>
        <row r="125">
          <cell r="C125" t="str">
            <v>70-0249</v>
          </cell>
          <cell r="D125">
            <v>43766</v>
          </cell>
          <cell r="E125" t="str">
            <v>株式会社ベネッセスタイルケア</v>
          </cell>
          <cell r="F125" t="str">
            <v>かぶしきがいしゃベネッセスタイルケア</v>
          </cell>
          <cell r="G125" t="str">
            <v>キャリア人財部</v>
          </cell>
          <cell r="H125" t="str">
            <v>西原こずえ</v>
          </cell>
          <cell r="J125" t="str">
            <v>03-6836-1127</v>
          </cell>
          <cell r="K125" t="str">
            <v>03-6836-1108</v>
          </cell>
          <cell r="M125" t="str">
            <v>nishihira-kozue@benesse-style-care.co.jp</v>
          </cell>
          <cell r="N125" t="str">
            <v>https://saiyo.benesse-style-care.co.jp/kaigo</v>
          </cell>
          <cell r="O125" t="str">
            <v>１．介福＋施設経験５年以上の方は２６５，０００円
２．介福＋施設経験３年以上の方は２５５，０００円
３．介護福祉士お持ちの方は２４５，０００円
４．初任者研修お持ちの方は２１７，０００円
※介護福祉士お持ちで経験ある方は処遇が考慮されます。※昇給・賞与の金額は中央評価かつ対象期間において出勤率１００％の場合。
（等級・評価・在籍期間により異なる可能性あり）</v>
          </cell>
          <cell r="P125" t="str">
            <v>介護スタッフ</v>
          </cell>
          <cell r="Q125" t="str">
            <v>確認中</v>
          </cell>
          <cell r="R125" t="str">
            <v>ホームでのご入居者様の介護・生活支援</v>
          </cell>
          <cell r="S125" t="str">
            <v>リハビリホームグランダ玉川学園</v>
          </cell>
          <cell r="T125" t="str">
            <v>確認中</v>
          </cell>
          <cell r="U125" t="str">
            <v>正社員</v>
          </cell>
          <cell r="V125" t="str">
            <v>東京都町田市南大谷511-114</v>
          </cell>
          <cell r="W125" t="str">
            <v>小田急線「玉川学園前駅」下車、徒歩13分</v>
          </cell>
          <cell r="X125" t="str">
            <v>140,000円　※別途手当有
（最低賃金改定の為 確認中）</v>
          </cell>
          <cell r="Y125" t="str">
            <v>確認中</v>
          </cell>
          <cell r="Z125" t="str">
            <v>地域調整手当、処遇改善加算関連手当、夜勤手当、介護福祉士手当、他</v>
          </cell>
          <cell r="AA125" t="str">
            <v>交通費規定内支給</v>
          </cell>
          <cell r="AB125" t="str">
            <v>有り</v>
          </cell>
          <cell r="AC125" t="str">
            <v>原則年1回</v>
          </cell>
          <cell r="AD125" t="str">
            <v>有り</v>
          </cell>
          <cell r="AE125" t="str">
            <v>1ヵ月/年</v>
          </cell>
          <cell r="AF125" t="str">
            <v>月給（手当等確認ください）</v>
          </cell>
          <cell r="AG125" t="str">
            <v>無期</v>
          </cell>
          <cell r="AH125" t="str">
            <v>無期</v>
          </cell>
          <cell r="AI125" t="str">
            <v>確認中</v>
          </cell>
          <cell r="AJ125" t="str">
            <v>確認中</v>
          </cell>
          <cell r="AK125" t="str">
            <v>有</v>
          </cell>
          <cell r="AL125" t="str">
            <v>3ヵ月</v>
          </cell>
          <cell r="AM125" t="str">
            <v>有</v>
          </cell>
          <cell r="AN125">
            <v>10</v>
          </cell>
          <cell r="AO125" t="str">
            <v>シフト制</v>
          </cell>
          <cell r="AP125" t="str">
            <v>【早番】7:00～16:00
【日勤】9:00～18:00
【遅番】11:00～20:00
【夜勤】16:00～9:00</v>
          </cell>
          <cell r="AQ125" t="str">
            <v>実働8時間のシフト制勤務（早・日・遅・夜勤） ※週40時間の変形労働時間制</v>
          </cell>
          <cell r="AR125" t="str">
            <v>ヘルパー２級・介護職員初任者研修修了歓迎</v>
          </cell>
          <cell r="AS125" t="str">
            <v>雇用保険・健康保険・厚生年金・労災保険</v>
          </cell>
          <cell r="AT125">
            <v>2</v>
          </cell>
          <cell r="AU125" t="str">
            <v>特定施設入居者生活介護（有料老人ホーム）</v>
          </cell>
          <cell r="AZ125" t="str">
            <v>60分</v>
          </cell>
          <cell r="BA125" t="str">
            <v>4週8休（月9日程度）</v>
          </cell>
          <cell r="BB125" t="str">
            <v>確認中</v>
          </cell>
          <cell r="BC125" t="str">
            <v>確認中</v>
          </cell>
        </row>
        <row r="126">
          <cell r="C126" t="str">
            <v>70-0250</v>
          </cell>
          <cell r="D126">
            <v>43766</v>
          </cell>
          <cell r="E126" t="str">
            <v>株式会社ベネッセスタイルケア</v>
          </cell>
          <cell r="F126" t="str">
            <v>かぶしきがいしゃベネッセスタイルケア</v>
          </cell>
          <cell r="G126" t="str">
            <v>キャリア人財部</v>
          </cell>
          <cell r="H126" t="str">
            <v>西原こずえ</v>
          </cell>
          <cell r="J126" t="str">
            <v>03-6836-1127</v>
          </cell>
          <cell r="K126" t="str">
            <v>03-6836-1108</v>
          </cell>
          <cell r="M126" t="str">
            <v>nishihira-kozue@benesse-style-care.co.jp</v>
          </cell>
          <cell r="N126" t="str">
            <v>https://saiyo.benesse-style-care.co.jp/kaigo</v>
          </cell>
          <cell r="O126" t="str">
            <v>１．介福＋施設経験５年以上の方は２６５，０００円
２．介福＋施設経験３年以上の方は２５５，０００円
３．介護福祉士お持ちの方は２４５，０００円
４．初任者研修お持ちの方は２１７，０００円
※介護福祉士お持ちで経験ある方は処遇が考慮されます。※昇給・賞与の金額は中央評価かつ対象期間において出勤率１００％の場合。
（等級・評価・在籍期間により異なる可能性あり）</v>
          </cell>
          <cell r="P126" t="str">
            <v>介護スタッフ</v>
          </cell>
          <cell r="Q126" t="str">
            <v>確認中</v>
          </cell>
          <cell r="R126" t="str">
            <v>ホームでのご入居者様の介護・生活支援</v>
          </cell>
          <cell r="S126" t="str">
            <v>ボンセジュール町田鶴川</v>
          </cell>
          <cell r="T126" t="str">
            <v>確認中</v>
          </cell>
          <cell r="U126" t="str">
            <v>正社員</v>
          </cell>
          <cell r="V126" t="str">
            <v>東京都町田市広袴町666-1</v>
          </cell>
          <cell r="W126" t="str">
            <v>「広袴」停留所下車、徒歩4分</v>
          </cell>
          <cell r="X126" t="str">
            <v>140,000円　※別途手当有
（最低賃金改定の為 確認中）</v>
          </cell>
          <cell r="Y126" t="str">
            <v>確認中</v>
          </cell>
          <cell r="Z126" t="str">
            <v>地域調整手当、処遇改善加算関連手当、夜勤手当、介護福祉士手当、他</v>
          </cell>
          <cell r="AA126" t="str">
            <v>交通費規定内支給</v>
          </cell>
          <cell r="AB126" t="str">
            <v>有り</v>
          </cell>
          <cell r="AC126" t="str">
            <v>原則年1回</v>
          </cell>
          <cell r="AD126" t="str">
            <v>有り</v>
          </cell>
          <cell r="AE126" t="str">
            <v>1ヵ月/年</v>
          </cell>
          <cell r="AF126" t="str">
            <v>月給（手当等確認ください）</v>
          </cell>
          <cell r="AG126" t="str">
            <v>無期</v>
          </cell>
          <cell r="AH126" t="str">
            <v>無期</v>
          </cell>
          <cell r="AI126" t="str">
            <v>確認中</v>
          </cell>
          <cell r="AJ126" t="str">
            <v>確認中</v>
          </cell>
          <cell r="AK126" t="str">
            <v>有</v>
          </cell>
          <cell r="AL126" t="str">
            <v>3ヵ月</v>
          </cell>
          <cell r="AM126" t="str">
            <v>有</v>
          </cell>
          <cell r="AN126">
            <v>10</v>
          </cell>
          <cell r="AO126" t="str">
            <v>シフト制</v>
          </cell>
          <cell r="AP126" t="str">
            <v>【早番】7:00～16:00
【日勤】9:00～18:00
【遅番】11:00～20:00
【夜勤】16:00～9:00</v>
          </cell>
          <cell r="AQ126" t="str">
            <v>実働8時間のシフト制勤務（早・日・遅・夜勤） ※週40時間の変形労働時間制</v>
          </cell>
          <cell r="AR126" t="str">
            <v>ヘルパー２級・介護職員初任者研修修了歓迎</v>
          </cell>
          <cell r="AS126" t="str">
            <v>雇用保険・健康保険・厚生年金・労災保険</v>
          </cell>
          <cell r="AT126">
            <v>2</v>
          </cell>
          <cell r="AU126" t="str">
            <v>特定施設入居者生活介護（有料老人ホーム）</v>
          </cell>
          <cell r="AZ126" t="str">
            <v>60分</v>
          </cell>
          <cell r="BA126" t="str">
            <v>4週8休（月9日程度）</v>
          </cell>
          <cell r="BB126" t="str">
            <v>確認中</v>
          </cell>
          <cell r="BC126" t="str">
            <v>確認中</v>
          </cell>
        </row>
        <row r="127">
          <cell r="C127" t="str">
            <v>70-0187</v>
          </cell>
          <cell r="D127">
            <v>43775</v>
          </cell>
          <cell r="E127" t="str">
            <v>医療法人社団　愛友会</v>
          </cell>
          <cell r="F127" t="str">
            <v>いりょうほうじんしゃだん　あいゆうかい</v>
          </cell>
          <cell r="G127" t="str">
            <v>老人ホーム多摩境　管理者</v>
          </cell>
          <cell r="H127" t="str">
            <v>杉浦　好美</v>
          </cell>
          <cell r="J127" t="str">
            <v>042-703-8048</v>
          </cell>
          <cell r="K127" t="str">
            <v>042-703-8428</v>
          </cell>
          <cell r="M127" t="str">
            <v>tamasakai-home@nakahama-clinic.com</v>
          </cell>
          <cell r="N127" t="str">
            <v>https://www.nakahama-clinic.com/welfare/index.html</v>
          </cell>
          <cell r="O127" t="str">
            <v>◎愛友会について</v>
          </cell>
          <cell r="P127" t="str">
            <v>介護職</v>
          </cell>
          <cell r="Q127" t="str">
            <v>確認中</v>
          </cell>
          <cell r="R127" t="str">
            <v>入居者介助全般
・食事介助
・排泄介助
・移乗・移動介助　等</v>
          </cell>
          <cell r="S127" t="str">
            <v>老人ホーム多摩境</v>
          </cell>
          <cell r="T127" t="str">
            <v>確認中</v>
          </cell>
          <cell r="U127" t="str">
            <v>正社員</v>
          </cell>
          <cell r="V127" t="str">
            <v>東京都町田市小山ヶ丘3-26-2</v>
          </cell>
          <cell r="W127" t="str">
            <v>京王線　多摩境駅　徒歩３分</v>
          </cell>
          <cell r="X127" t="str">
            <v>無資格　260,000円
初任者　265,000円
介護福祉士　270,000円</v>
          </cell>
          <cell r="Y127" t="str">
            <v>-</v>
          </cell>
          <cell r="Z127" t="str">
            <v>年２回処遇改善加算支給</v>
          </cell>
          <cell r="AA127" t="str">
            <v>20,000円/月まで支給</v>
          </cell>
          <cell r="AB127" t="str">
            <v>条件により</v>
          </cell>
          <cell r="AC127" t="str">
            <v>就業状況及び資格取得による</v>
          </cell>
          <cell r="AD127" t="str">
            <v>条件により</v>
          </cell>
          <cell r="AE127" t="str">
            <v>年２回処遇改善加算を支給</v>
          </cell>
          <cell r="AF127" t="str">
            <v>月給（手当等確認ください）</v>
          </cell>
          <cell r="AG127" t="str">
            <v>有期</v>
          </cell>
          <cell r="AH127" t="str">
            <v>3ヶ月の試用期間あり　定年65歳</v>
          </cell>
          <cell r="AI127" t="str">
            <v>確認中</v>
          </cell>
          <cell r="AJ127" t="str">
            <v>可</v>
          </cell>
          <cell r="AK127" t="str">
            <v>有</v>
          </cell>
          <cell r="AL127" t="str">
            <v>3ヵ月</v>
          </cell>
          <cell r="AM127" t="str">
            <v>無</v>
          </cell>
          <cell r="AN127" t="str">
            <v>無</v>
          </cell>
          <cell r="AO127" t="str">
            <v>シフト制</v>
          </cell>
          <cell r="AP127" t="str">
            <v>9時00分〜18時00分</v>
          </cell>
          <cell r="AQ127" t="str">
            <v>週休２日</v>
          </cell>
          <cell r="AR127" t="str">
            <v>資格取得者・経験者歓迎
※未経験からでも先輩職員がいちから教えます。なんでも相談できます。</v>
          </cell>
          <cell r="AS127" t="str">
            <v>雇用保険・健康保険・厚生年金・労災保険</v>
          </cell>
          <cell r="AT127">
            <v>3</v>
          </cell>
          <cell r="AU127" t="str">
            <v>特定施設入居者生活介護（有料老人ホーム）</v>
          </cell>
          <cell r="AZ127" t="str">
            <v>60分・夜勤120分</v>
          </cell>
          <cell r="BA127" t="str">
            <v>シフト以外</v>
          </cell>
          <cell r="BB127" t="str">
            <v>有（屋内「原則禁煙」）</v>
          </cell>
          <cell r="BC127" t="str">
            <v>屋内禁煙（屋外に喫煙所設置）</v>
          </cell>
        </row>
        <row r="128">
          <cell r="C128" t="str">
            <v>50-0138</v>
          </cell>
          <cell r="D128">
            <v>43775</v>
          </cell>
          <cell r="E128" t="str">
            <v>医療法人社団　愛友会</v>
          </cell>
          <cell r="F128" t="str">
            <v>いりょうほうじんしゃだん　あいゆうかい</v>
          </cell>
          <cell r="G128" t="str">
            <v>老人ホーム多摩境　管理者</v>
          </cell>
          <cell r="H128" t="str">
            <v>杉浦　好美</v>
          </cell>
          <cell r="J128" t="str">
            <v>042-703-8048</v>
          </cell>
          <cell r="K128" t="str">
            <v>042-703-8428</v>
          </cell>
          <cell r="M128" t="str">
            <v>tamasakai-home@nakahama-clinic.com</v>
          </cell>
          <cell r="N128" t="str">
            <v>http://www.nakahama-clinic.com/welfare/rh_tamasakai.html</v>
          </cell>
          <cell r="O128" t="str">
            <v>確認中</v>
          </cell>
          <cell r="P128" t="str">
            <v>介護職</v>
          </cell>
          <cell r="Q128" t="str">
            <v>確認中</v>
          </cell>
          <cell r="R128" t="str">
            <v>入居者介助全般
・食事介助
・排泄介助
・移乗・移動介助　等</v>
          </cell>
          <cell r="S128" t="str">
            <v>老人ホーム多摩境</v>
          </cell>
          <cell r="T128" t="str">
            <v>確認中</v>
          </cell>
          <cell r="U128" t="str">
            <v>正社員</v>
          </cell>
          <cell r="V128" t="str">
            <v>東京都町田市小山ヶ丘3-26-2</v>
          </cell>
          <cell r="W128" t="str">
            <v>京王線　多摩境駅　徒歩３分</v>
          </cell>
          <cell r="X128" t="str">
            <v>無資格　260,000円
初任者　265,000円
介護福祉士　270,000円</v>
          </cell>
          <cell r="Y128" t="str">
            <v>確認中</v>
          </cell>
          <cell r="Z128" t="str">
            <v>年２回処遇改善加算支給</v>
          </cell>
          <cell r="AA128" t="str">
            <v>20,000円/月まで支給</v>
          </cell>
          <cell r="AB128" t="str">
            <v>条件により</v>
          </cell>
          <cell r="AC128" t="str">
            <v>就業状況及び資格取得による</v>
          </cell>
          <cell r="AD128" t="str">
            <v>条件により</v>
          </cell>
          <cell r="AE128" t="str">
            <v>年２回処遇改善加算を支給</v>
          </cell>
          <cell r="AF128" t="str">
            <v>月給（手当等確認ください）</v>
          </cell>
          <cell r="AG128" t="str">
            <v>有期</v>
          </cell>
          <cell r="AH128" t="str">
            <v>3ヶ月の試用期間あり　定年65歳</v>
          </cell>
          <cell r="AI128" t="str">
            <v>確認中</v>
          </cell>
          <cell r="AJ128" t="str">
            <v>確認中</v>
          </cell>
          <cell r="AK128" t="str">
            <v>有</v>
          </cell>
          <cell r="AL128" t="str">
            <v>3ヵ月</v>
          </cell>
          <cell r="AM128" t="str">
            <v>無</v>
          </cell>
          <cell r="AN128" t="str">
            <v>無</v>
          </cell>
          <cell r="AO128" t="str">
            <v>シフト制</v>
          </cell>
          <cell r="AP128" t="str">
            <v>確認中</v>
          </cell>
          <cell r="AQ128" t="str">
            <v>週休２日</v>
          </cell>
          <cell r="AR128" t="str">
            <v>資格取得者・経験者歓迎
※未経験からでも先輩職員がいちから教えます。なんでも相談できます。</v>
          </cell>
          <cell r="AS128" t="str">
            <v>雇用保険・健康保険・厚生年金・労災保険</v>
          </cell>
          <cell r="AT128">
            <v>3</v>
          </cell>
          <cell r="AU128" t="str">
            <v>特定施設入居者生活介護（有料老人ホーム）</v>
          </cell>
          <cell r="AZ128" t="str">
            <v>60分・夜勤120分</v>
          </cell>
          <cell r="BA128" t="str">
            <v>シフト以外</v>
          </cell>
          <cell r="BB128" t="str">
            <v>確認中</v>
          </cell>
          <cell r="BC128" t="str">
            <v>確認中</v>
          </cell>
        </row>
        <row r="129">
          <cell r="C129" t="str">
            <v>70-0254</v>
          </cell>
          <cell r="D129">
            <v>43775</v>
          </cell>
          <cell r="E129" t="str">
            <v>特定非営利活動法人明るい老後を考える会</v>
          </cell>
          <cell r="F129" t="str">
            <v>とくていひえいりかつどうほうじんあかるいろうごをかんがえるかい</v>
          </cell>
          <cell r="G129" t="str">
            <v>管理課</v>
          </cell>
          <cell r="H129" t="str">
            <v>持田　忠行</v>
          </cell>
          <cell r="J129" t="str">
            <v>042-737-7131</v>
          </cell>
          <cell r="K129" t="str">
            <v>042-737-7141</v>
          </cell>
          <cell r="M129" t="str">
            <v>kaigo3@harunazaka.or.jp</v>
          </cell>
          <cell r="N129" t="str">
            <v>https://harunazaka.com/</v>
          </cell>
          <cell r="O129" t="str">
            <v>設立して10年で25施設を運営する愛友会。</v>
          </cell>
          <cell r="P129" t="str">
            <v>介護職</v>
          </cell>
          <cell r="Q129" t="str">
            <v>確認中</v>
          </cell>
          <cell r="R129" t="str">
            <v>高齢者の介助全般※入浴介助なし　　趣味活動のサポートや身の回りのお手伝い・機能訓練の補助（ＤＶＤを活用したプログラムで技能の有無は不問）</v>
          </cell>
          <cell r="S129" t="str">
            <v>デイサービス榛名坂</v>
          </cell>
          <cell r="T129" t="str">
            <v>確認中</v>
          </cell>
          <cell r="U129" t="str">
            <v>非常勤パート</v>
          </cell>
          <cell r="V129" t="str">
            <v>東京都町田市金井3-20-1</v>
          </cell>
          <cell r="W129" t="str">
            <v>小田急線鶴川駅よりバス10分徒歩１分</v>
          </cell>
          <cell r="X129" t="str">
            <v>1,013円
（最低賃金改定の為 確認中）</v>
          </cell>
          <cell r="Y129" t="str">
            <v>確認中</v>
          </cell>
          <cell r="Z129" t="str">
            <v>　【社内専門資格】1、認知症　2、再発防止　3、介護技術　資格取得すると1資格当たり60円／時　手当支給！</v>
          </cell>
          <cell r="AA129" t="str">
            <v>規定支給</v>
          </cell>
          <cell r="AB129" t="str">
            <v>条件により</v>
          </cell>
          <cell r="AC129" t="str">
            <v>年１回（4月）</v>
          </cell>
          <cell r="AD129" t="str">
            <v>条件により</v>
          </cell>
          <cell r="AE129" t="str">
            <v>年２回（７月・１２月）</v>
          </cell>
          <cell r="AF129" t="str">
            <v>時給</v>
          </cell>
          <cell r="AG129" t="str">
            <v>有期</v>
          </cell>
          <cell r="AH129" t="str">
            <v>12ヵ月</v>
          </cell>
          <cell r="AI129" t="str">
            <v>確認中</v>
          </cell>
          <cell r="AJ129" t="str">
            <v>確認中</v>
          </cell>
          <cell r="AK129" t="str">
            <v>有</v>
          </cell>
          <cell r="AL129" t="str">
            <v>入社3か月間</v>
          </cell>
          <cell r="AM129" t="str">
            <v>有</v>
          </cell>
          <cell r="AN129" t="str">
            <v>1～2</v>
          </cell>
          <cell r="AO129" t="str">
            <v>シフト制</v>
          </cell>
          <cell r="AP129" t="str">
            <v>8:15～17:15
※相談可</v>
          </cell>
          <cell r="AQ129" t="str">
            <v>　週１～３日</v>
          </cell>
          <cell r="AR129" t="str">
            <v>未経験・資格不問　※ヘルパー２級・介護職員初任者研修修了・介護福祉士歓迎
　※無資格の方は就業（OJT)しながら「資格取得支援制度」を活用し初任者研修を取得していただきます。　　　　　　　　　　　　　　　　　　　　　　　　　　　　　　　　　　　　　　</v>
          </cell>
          <cell r="AS129" t="str">
            <v>雇用保険・健康保険・厚生年金・労災保険</v>
          </cell>
          <cell r="AT129">
            <v>2</v>
          </cell>
          <cell r="AU129" t="str">
            <v>通所介護（デイサービス）</v>
          </cell>
          <cell r="AZ129" t="str">
            <v>60分</v>
          </cell>
          <cell r="BA129" t="str">
            <v>日・祝　年末・年始</v>
          </cell>
          <cell r="BB129" t="str">
            <v>確認中</v>
          </cell>
          <cell r="BC129" t="str">
            <v>確認中</v>
          </cell>
        </row>
        <row r="130">
          <cell r="C130" t="str">
            <v>70-0164</v>
          </cell>
          <cell r="D130">
            <v>43777</v>
          </cell>
          <cell r="E130" t="str">
            <v>株式会社アイケア</v>
          </cell>
          <cell r="F130" t="str">
            <v>かぶしきがいしゃアイケア</v>
          </cell>
          <cell r="G130" t="str">
            <v>介護ステーションアイケア</v>
          </cell>
          <cell r="H130" t="str">
            <v>瀬沼愛</v>
          </cell>
          <cell r="J130" t="str">
            <v>042-739-3839</v>
          </cell>
          <cell r="K130" t="str">
            <v>042-739-3840</v>
          </cell>
          <cell r="M130" t="str">
            <v>senuma@a-icare.co.jp</v>
          </cell>
          <cell r="N130" t="str">
            <v>http://a-icare.co.jp</v>
          </cell>
          <cell r="O130" t="str">
            <v>毎年新施設をオープンさせている急成長中の法人です！</v>
          </cell>
          <cell r="P130" t="str">
            <v>訪問介護員(ホームヘルパー）</v>
          </cell>
          <cell r="Q130" t="str">
            <v>確認中</v>
          </cell>
          <cell r="R130" t="str">
            <v>・ご自宅での介護サービスが必要なご利用者宅へ訪問しサービスを提供します。
・身体介護：お身体へ触れるサービス
(更衣介助、食事介助、入浴介助、排泄介助、移動介助等)
・生活援助：生活のお手伝い
(掃除、洗濯、買い物、食事作り等)</v>
          </cell>
          <cell r="S130" t="str">
            <v>介護ステーションアイケア成瀬</v>
          </cell>
          <cell r="T130" t="str">
            <v>確認中</v>
          </cell>
          <cell r="U130" t="str">
            <v>非常勤パート</v>
          </cell>
          <cell r="V130" t="str">
            <v>東京都町田市成瀬が丘1-31-1ナルセステーションハイツ1-109</v>
          </cell>
          <cell r="W130" t="str">
            <v>JR横浜線　成瀬駅　徒歩1分</v>
          </cell>
          <cell r="X130" t="str">
            <v>1,478円～2,000円</v>
          </cell>
          <cell r="Y130" t="str">
            <v>マイカーで訪問される方もいます(車両手当6,000円支給)</v>
          </cell>
          <cell r="Z130" t="str">
            <v>通信手当1,500円/月</v>
          </cell>
          <cell r="AA130" t="str">
            <v>交通費全額支給
※マイカー通勤可</v>
          </cell>
          <cell r="AB130" t="str">
            <v>条件により</v>
          </cell>
          <cell r="AC130" t="str">
            <v>確認中</v>
          </cell>
          <cell r="AD130" t="str">
            <v>無し</v>
          </cell>
          <cell r="AE130" t="str">
            <v>無し</v>
          </cell>
          <cell r="AF130" t="str">
            <v>時給</v>
          </cell>
          <cell r="AG130" t="str">
            <v>有期</v>
          </cell>
          <cell r="AH130" t="str">
            <v>1年間</v>
          </cell>
          <cell r="AI130" t="str">
            <v>確認中</v>
          </cell>
          <cell r="AJ130" t="str">
            <v>相談・条件による</v>
          </cell>
          <cell r="AK130" t="str">
            <v>有</v>
          </cell>
          <cell r="AL130" t="str">
            <v>３カ月</v>
          </cell>
          <cell r="AM130" t="str">
            <v>無</v>
          </cell>
          <cell r="AN130" t="str">
            <v>無</v>
          </cell>
          <cell r="AO130" t="str">
            <v>訪問先による</v>
          </cell>
          <cell r="AP130" t="str">
            <v>7:00～23:00の中で１時間～OK
※週１日～、時間曜日応相談</v>
          </cell>
          <cell r="AQ130" t="str">
            <v xml:space="preserve">時間外なし
</v>
          </cell>
          <cell r="AR130" t="str">
            <v>不問
※普通自動車免許(AT限定可)尚可</v>
          </cell>
          <cell r="AS130" t="str">
            <v>雇用保険・労災保険</v>
          </cell>
          <cell r="AT130">
            <v>5</v>
          </cell>
          <cell r="AU130" t="str">
            <v>訪問介護（ホームヘルプサービス）</v>
          </cell>
          <cell r="AZ130" t="str">
            <v>休憩時間45分</v>
          </cell>
          <cell r="BA130" t="str">
            <v>勤務契約日数以外休み</v>
          </cell>
          <cell r="BB130" t="str">
            <v>有（屋内「原則禁煙」）</v>
          </cell>
          <cell r="BC130" t="str">
            <v>屋内禁煙（屋外に喫煙所設置）</v>
          </cell>
        </row>
        <row r="131">
          <cell r="C131" t="str">
            <v>70-0165</v>
          </cell>
          <cell r="D131">
            <v>43777</v>
          </cell>
          <cell r="E131" t="str">
            <v>株式会社アイケア</v>
          </cell>
          <cell r="F131" t="str">
            <v>かぶしきがいしゃアイケア</v>
          </cell>
          <cell r="G131" t="str">
            <v>介護ステーションアイケア</v>
          </cell>
          <cell r="H131" t="str">
            <v>瀬沼愛</v>
          </cell>
          <cell r="J131" t="str">
            <v>042-739-3839</v>
          </cell>
          <cell r="K131" t="str">
            <v>042-739-3840</v>
          </cell>
          <cell r="M131" t="str">
            <v>senuma@a-icare.co.jp</v>
          </cell>
          <cell r="N131" t="str">
            <v>http://a-icare.co.jp</v>
          </cell>
          <cell r="O131" t="str">
            <v>◎グループホーム小山ヶ丘は2020年10月に新規オープンしたグループホームです！</v>
          </cell>
          <cell r="P131" t="str">
            <v>訪問介護員(ホームヘルパー）</v>
          </cell>
          <cell r="Q131" t="str">
            <v>確認中</v>
          </cell>
          <cell r="R131" t="str">
            <v>・ご自宅での介護サービスが必要なご利用者宅へ訪問しサービスを提供します。
・身体介護：お身体へ触れるサービス
(更衣介助、食事介助、入浴介助、排泄介助、移動介助等)
・生活援助：生活のお手伝い
(掃除、洗濯、買い物、食事作り等)</v>
          </cell>
          <cell r="S131" t="str">
            <v>介護ステーションアイケア</v>
          </cell>
          <cell r="T131" t="str">
            <v>確認中</v>
          </cell>
          <cell r="U131" t="str">
            <v>非常勤パート</v>
          </cell>
          <cell r="V131" t="str">
            <v>東京都町田市旭町2-12-2</v>
          </cell>
          <cell r="W131" t="str">
            <v>町田駅からバス「浄水場前」下車徒歩3分</v>
          </cell>
          <cell r="X131" t="str">
            <v>1,478円～2,000円</v>
          </cell>
          <cell r="Y131" t="str">
            <v>マイカーで訪問される方もいます(車両手当6,000円支給)</v>
          </cell>
          <cell r="Z131" t="str">
            <v>通信手当1,500円/月</v>
          </cell>
          <cell r="AA131" t="str">
            <v>交通費全額支給
※マイカー通勤可</v>
          </cell>
          <cell r="AB131" t="str">
            <v>条件により</v>
          </cell>
          <cell r="AC131" t="str">
            <v>確認中</v>
          </cell>
          <cell r="AD131" t="str">
            <v>無し</v>
          </cell>
          <cell r="AE131" t="str">
            <v>無し</v>
          </cell>
          <cell r="AF131" t="str">
            <v>時給</v>
          </cell>
          <cell r="AG131" t="str">
            <v>有期</v>
          </cell>
          <cell r="AH131" t="str">
            <v>1年間</v>
          </cell>
          <cell r="AI131" t="str">
            <v>確認中</v>
          </cell>
          <cell r="AJ131" t="str">
            <v>相談・条件による</v>
          </cell>
          <cell r="AK131" t="str">
            <v>有</v>
          </cell>
          <cell r="AL131" t="str">
            <v>３カ月</v>
          </cell>
          <cell r="AM131" t="str">
            <v>無</v>
          </cell>
          <cell r="AN131" t="str">
            <v>無</v>
          </cell>
          <cell r="AO131" t="str">
            <v>訪問先による</v>
          </cell>
          <cell r="AP131" t="str">
            <v>7:00～23:00の中で１時間～OK
※週１日～、時間曜日応相談</v>
          </cell>
          <cell r="AQ131" t="str">
            <v xml:space="preserve">時間外なし
</v>
          </cell>
          <cell r="AR131" t="str">
            <v>不問
※普通自動車免許(AT限定可)尚可</v>
          </cell>
          <cell r="AS131" t="str">
            <v>雇用保険・労災保険</v>
          </cell>
          <cell r="AT131">
            <v>5</v>
          </cell>
          <cell r="AU131" t="str">
            <v>訪問介護（ホームヘルプサービス）</v>
          </cell>
          <cell r="AZ131" t="str">
            <v>休憩時間45分</v>
          </cell>
          <cell r="BA131" t="str">
            <v>勤務契約日数以外休み</v>
          </cell>
          <cell r="BB131" t="str">
            <v>有（屋内「原則禁煙」）</v>
          </cell>
          <cell r="BC131" t="str">
            <v>屋内禁煙（屋外に喫煙所設置）</v>
          </cell>
        </row>
        <row r="132">
          <cell r="C132" t="str">
            <v>50-0160</v>
          </cell>
          <cell r="D132">
            <v>43803</v>
          </cell>
          <cell r="E132" t="str">
            <v>特定非営利活動法人　桜実会</v>
          </cell>
          <cell r="F132" t="str">
            <v>とくていひえいりかつどうほうじん　おうみかい</v>
          </cell>
          <cell r="G132" t="str">
            <v>デイサービス玉川学園</v>
          </cell>
          <cell r="H132" t="str">
            <v>臼井　亨</v>
          </cell>
          <cell r="J132" t="str">
            <v>042-710-3370</v>
          </cell>
          <cell r="K132" t="str">
            <v>042-710-3372</v>
          </cell>
          <cell r="M132" t="str">
            <v>未記入</v>
          </cell>
          <cell r="N132" t="str">
            <v>https://www.ohmikai.com/</v>
          </cell>
          <cell r="P132" t="str">
            <v>介護職(入浴担当）</v>
          </cell>
          <cell r="Q132" t="str">
            <v>確認中</v>
          </cell>
          <cell r="R132" t="str">
            <v>利用者介助全般・間接業務（清掃等）</v>
          </cell>
          <cell r="S132" t="str">
            <v>デイサービス玉川学園</v>
          </cell>
          <cell r="T132" t="str">
            <v>確認中</v>
          </cell>
          <cell r="U132" t="str">
            <v>非常勤パート</v>
          </cell>
          <cell r="V132" t="str">
            <v>東京都町田市玉川学園３－３５－１</v>
          </cell>
          <cell r="W132" t="str">
            <v>小田急線玉川学園前駅北口　徒歩７分</v>
          </cell>
          <cell r="X132" t="str">
            <v>1,015円～
（最低賃金改定の為 確認中）</v>
          </cell>
          <cell r="Y132" t="str">
            <v>確認中</v>
          </cell>
          <cell r="Z132" t="str">
            <v>資格手当　入浴手当　処遇改善手当（月8.000円程度、勤務日数により変動）</v>
          </cell>
          <cell r="AA132" t="str">
            <v>規定支給</v>
          </cell>
          <cell r="AB132" t="str">
            <v>条件により</v>
          </cell>
          <cell r="AC132" t="str">
            <v>確認中</v>
          </cell>
          <cell r="AD132" t="str">
            <v>条件により</v>
          </cell>
          <cell r="AE132" t="str">
            <v>確認中</v>
          </cell>
          <cell r="AF132" t="str">
            <v>時給</v>
          </cell>
          <cell r="AG132" t="str">
            <v>有期</v>
          </cell>
          <cell r="AH132" t="str">
            <v>確認中</v>
          </cell>
          <cell r="AI132" t="str">
            <v>確認中</v>
          </cell>
          <cell r="AJ132" t="str">
            <v>確認中</v>
          </cell>
          <cell r="AK132" t="str">
            <v>有</v>
          </cell>
          <cell r="AL132" t="str">
            <v>3ヵ月</v>
          </cell>
          <cell r="AM132" t="str">
            <v>無</v>
          </cell>
          <cell r="AN132" t="str">
            <v>無</v>
          </cell>
          <cell r="AO132" t="str">
            <v>固定勤務</v>
          </cell>
          <cell r="AP132" t="str">
            <v>①9:00～16:00
②9:30～16:30
　＊応談可</v>
          </cell>
          <cell r="AQ132" t="str">
            <v>週2日～（最大週4.5日）</v>
          </cell>
          <cell r="AR132" t="str">
            <v>ヘルパー2級・初任者研修修了　＊経験者歓迎</v>
          </cell>
          <cell r="AS132" t="str">
            <v>雇用保険・健康保険・厚生年金・労災保険</v>
          </cell>
          <cell r="AT132">
            <v>2</v>
          </cell>
          <cell r="AU132" t="str">
            <v>認知症対応型デイサービス</v>
          </cell>
          <cell r="AZ132" t="str">
            <v>45分</v>
          </cell>
          <cell r="BA132" t="str">
            <v>日曜日</v>
          </cell>
          <cell r="BB132" t="str">
            <v>確認中</v>
          </cell>
          <cell r="BC132" t="str">
            <v>確認中</v>
          </cell>
        </row>
        <row r="133">
          <cell r="C133" t="str">
            <v>50-0161</v>
          </cell>
          <cell r="D133">
            <v>43803</v>
          </cell>
          <cell r="E133" t="str">
            <v>特定非営利活動法人　桜実会</v>
          </cell>
          <cell r="F133" t="str">
            <v>とくていひえいりかつどうほうじん　おうみかい</v>
          </cell>
          <cell r="G133" t="str">
            <v>デイサービス玉川学園</v>
          </cell>
          <cell r="H133" t="str">
            <v>臼井　亨</v>
          </cell>
          <cell r="J133" t="str">
            <v>042-710-3370</v>
          </cell>
          <cell r="K133" t="str">
            <v>042-710-3372</v>
          </cell>
          <cell r="M133" t="str">
            <v>未記入</v>
          </cell>
          <cell r="N133" t="str">
            <v>https://www.ohmikai.com/</v>
          </cell>
          <cell r="O133" t="str">
            <v>【エステ割引あり】【保育施設あり】など子育てをしながら、働きたい。</v>
          </cell>
          <cell r="P133" t="str">
            <v>介護職</v>
          </cell>
          <cell r="Q133" t="str">
            <v>確認中</v>
          </cell>
          <cell r="R133" t="str">
            <v>利用者介助全般（送迎・入浴含む）・間接業務（清掃・食器洗い等）　</v>
          </cell>
          <cell r="S133" t="str">
            <v>デイサービス玉川学園くつろぎ</v>
          </cell>
          <cell r="T133" t="str">
            <v>確認中</v>
          </cell>
          <cell r="U133" t="str">
            <v>非常勤パート</v>
          </cell>
          <cell r="V133" t="str">
            <v>東京都町田市玉川学園３－３５－１</v>
          </cell>
          <cell r="W133" t="str">
            <v>小田急線玉川学園前駅北口　徒歩７分</v>
          </cell>
          <cell r="X133" t="str">
            <v>1,015円～
（最低賃金改定の為 確認中）</v>
          </cell>
          <cell r="Y133" t="str">
            <v>確認中</v>
          </cell>
          <cell r="Z133" t="str">
            <v>処遇改善手当（月10.000円程度）＊勤務日数による</v>
          </cell>
          <cell r="AA133" t="str">
            <v>規定支給</v>
          </cell>
          <cell r="AB133" t="str">
            <v>条件により</v>
          </cell>
          <cell r="AC133" t="str">
            <v>確認中</v>
          </cell>
          <cell r="AD133" t="str">
            <v>条件により</v>
          </cell>
          <cell r="AE133" t="str">
            <v>確認中</v>
          </cell>
          <cell r="AF133" t="str">
            <v>時給</v>
          </cell>
          <cell r="AG133" t="str">
            <v>有期</v>
          </cell>
          <cell r="AH133" t="str">
            <v>確認中</v>
          </cell>
          <cell r="AI133" t="str">
            <v>確認中</v>
          </cell>
          <cell r="AJ133" t="str">
            <v>確認中</v>
          </cell>
          <cell r="AK133" t="str">
            <v>有</v>
          </cell>
          <cell r="AL133" t="str">
            <v>3ヵ月</v>
          </cell>
          <cell r="AM133" t="str">
            <v>有</v>
          </cell>
          <cell r="AN133">
            <v>3</v>
          </cell>
          <cell r="AO133" t="str">
            <v>固定勤務</v>
          </cell>
          <cell r="AP133" t="str">
            <v>8:25～17:25　応談可</v>
          </cell>
          <cell r="AQ133" t="str">
            <v>週2日～（最大週4.5日）</v>
          </cell>
          <cell r="AR133" t="str">
            <v>ヘルパー2級・初任者研修修了　＊経験者歓迎</v>
          </cell>
          <cell r="AS133" t="str">
            <v>雇用保険・健康保険・厚生年金・労災保険</v>
          </cell>
          <cell r="AT133">
            <v>1</v>
          </cell>
          <cell r="AU133" t="str">
            <v>認知症対応型デイサービス</v>
          </cell>
          <cell r="AZ133" t="str">
            <v>60分</v>
          </cell>
          <cell r="BA133" t="str">
            <v>日曜日</v>
          </cell>
          <cell r="BB133" t="str">
            <v>確認中</v>
          </cell>
          <cell r="BC133" t="str">
            <v>確認中</v>
          </cell>
        </row>
        <row r="134">
          <cell r="C134" t="str">
            <v>70-0260</v>
          </cell>
          <cell r="D134">
            <v>43803</v>
          </cell>
          <cell r="E134" t="str">
            <v>株式会社ニチイ学館　町田支店</v>
          </cell>
          <cell r="F134" t="str">
            <v>かぶしきがいしゃニチイがっかん　まちだしてん</v>
          </cell>
          <cell r="G134" t="str">
            <v>教育・人材課</v>
          </cell>
          <cell r="H134" t="str">
            <v>奥村光</v>
          </cell>
          <cell r="J134" t="str">
            <v>042-720-8734</v>
          </cell>
          <cell r="K134" t="str">
            <v>042-720-8729</v>
          </cell>
          <cell r="M134" t="str">
            <v>hc516j@nichiigakkan.co.jp</v>
          </cell>
          <cell r="N134" t="str">
            <v>https://www.nichiigakkan.co.jp/</v>
          </cell>
          <cell r="O134" t="str">
            <v>家庭やプライベートも充実させながら、働きたい。</v>
          </cell>
          <cell r="P134" t="str">
            <v>ケアスタッフ
認知症対応型共同生活介護</v>
          </cell>
          <cell r="Q134" t="str">
            <v>確認中</v>
          </cell>
          <cell r="R134" t="str">
            <v>・グループホームでの介護サービス全般
　ご入居者の認知症の進行を緩和し、その方らしく、安心して日常生活を送る事ができるよう、適切なサービスを提供します。
・介護記録、管理日誌記入</v>
          </cell>
          <cell r="S134" t="str">
            <v>ニチイケアセンターはるひ野</v>
          </cell>
          <cell r="T134" t="str">
            <v>確認中</v>
          </cell>
          <cell r="U134" t="str">
            <v>非常勤パート</v>
          </cell>
          <cell r="V134" t="str">
            <v>川崎市麻生区はるひ野1-3-16</v>
          </cell>
          <cell r="W134" t="str">
            <v>小田急多摩線　はるひ野駅下車　徒歩10分</v>
          </cell>
          <cell r="X134" t="str">
            <v>無資格　1,011円～</v>
          </cell>
          <cell r="Y134" t="str">
            <v>確認中</v>
          </cell>
          <cell r="Z134" t="str">
            <v>処遇改善1,4年目以降30円　介護福祉士資格手当て40円/H子供手当/10～18歳の子を持つ従業員に至急在籍4年以上、加算手当て15円/H　支給</v>
          </cell>
          <cell r="AA134" t="str">
            <v>実費（上限あり）
毎月50,000円まで　マイカー通勤可</v>
          </cell>
          <cell r="AB134" t="str">
            <v>有り</v>
          </cell>
          <cell r="AC134" t="str">
            <v>確認中</v>
          </cell>
          <cell r="AD134" t="str">
            <v>無し</v>
          </cell>
          <cell r="AE134" t="str">
            <v>確認中</v>
          </cell>
          <cell r="AF134" t="str">
            <v>時給</v>
          </cell>
          <cell r="AG134" t="str">
            <v>有期</v>
          </cell>
          <cell r="AH134" t="str">
            <v>雇用期間の定めあり～令和2年3月31日契約更新の可能性あり（原則更新）</v>
          </cell>
          <cell r="AI134" t="str">
            <v>確認中</v>
          </cell>
          <cell r="AJ134" t="str">
            <v>確認中</v>
          </cell>
          <cell r="AK134" t="str">
            <v>有</v>
          </cell>
          <cell r="AL134" t="str">
            <v>3ヵ月</v>
          </cell>
          <cell r="AM134" t="str">
            <v>有</v>
          </cell>
          <cell r="AN134">
            <v>5</v>
          </cell>
          <cell r="AO134" t="str">
            <v>シフト制</v>
          </cell>
          <cell r="AP134" t="str">
            <v>（1）09：00～18：00
（2）11：00～20：00
（3）07：00～16：00</v>
          </cell>
          <cell r="AQ134" t="str">
            <v>勤務日数、休日応相談</v>
          </cell>
          <cell r="AR134" t="str">
            <v>学歴不問、経験者優遇資格所持者優遇（無資格可）</v>
          </cell>
          <cell r="AS134" t="str">
            <v>雇用保険・健康保険・厚生年金・労災保険</v>
          </cell>
          <cell r="AT134">
            <v>2</v>
          </cell>
          <cell r="AU134" t="str">
            <v>認知症対応型共同生活介護（グループホーム）</v>
          </cell>
          <cell r="AZ134" t="str">
            <v>60分</v>
          </cell>
          <cell r="BA134" t="str">
            <v>勤務日数、休日応相談</v>
          </cell>
          <cell r="BB134" t="str">
            <v>確認中</v>
          </cell>
          <cell r="BC134" t="str">
            <v>確認中</v>
          </cell>
        </row>
        <row r="135">
          <cell r="C135" t="str">
            <v>70-0261</v>
          </cell>
          <cell r="D135">
            <v>43803</v>
          </cell>
          <cell r="E135" t="str">
            <v>株式会社ニチイ学館　町田支店</v>
          </cell>
          <cell r="F135" t="str">
            <v>かぶしきがいしゃニチイがっかん　まちだしてん</v>
          </cell>
          <cell r="G135" t="str">
            <v>教育・人材課</v>
          </cell>
          <cell r="H135" t="str">
            <v>奥村光</v>
          </cell>
          <cell r="J135" t="str">
            <v>042-720-8734</v>
          </cell>
          <cell r="K135" t="str">
            <v>042-720-8729</v>
          </cell>
          <cell r="M135" t="str">
            <v>hc516j@nichiigakkan.co.jp</v>
          </cell>
          <cell r="N135" t="str">
            <v>https://www.nichiigakkan.co.jp/</v>
          </cell>
          <cell r="O135" t="str">
            <v>そんな方が働きやすい環境づくりをしています。</v>
          </cell>
          <cell r="P135" t="str">
            <v>通所介護送迎業務</v>
          </cell>
          <cell r="Q135" t="str">
            <v>確認中</v>
          </cell>
          <cell r="R135" t="str">
            <v>通所介護サービスでの送迎業務。　朝、夕、2時間程度の業務となります。　ダブルワークや定年後の方、扶養内で働きたい方などが活躍されています。</v>
          </cell>
          <cell r="S135" t="str">
            <v>ニチイケアセンター栗平</v>
          </cell>
          <cell r="T135" t="str">
            <v>確認中</v>
          </cell>
          <cell r="U135" t="str">
            <v>非常勤パート</v>
          </cell>
          <cell r="V135" t="str">
            <v>川崎市麻生区栗平1-2-13</v>
          </cell>
          <cell r="W135" t="str">
            <v>小田急多摩線「栗平」駅下車　徒歩7分</v>
          </cell>
          <cell r="X135" t="str">
            <v>無資格　1,011円～</v>
          </cell>
          <cell r="Y135" t="str">
            <v>確認中</v>
          </cell>
          <cell r="Z135" t="str">
            <v>処遇改善1,4年目以降30円　介護福祉士資格手当て40円/H子供手当/10～18歳の子を持つ従業員に至急在籍4年以上、加算手当て15円/H　支給</v>
          </cell>
          <cell r="AA135" t="str">
            <v>実費（上限あり）
毎月50,000円まで　マイカー通勤可</v>
          </cell>
          <cell r="AB135" t="str">
            <v>有り</v>
          </cell>
          <cell r="AC135" t="str">
            <v>確認中</v>
          </cell>
          <cell r="AD135" t="str">
            <v>無し</v>
          </cell>
          <cell r="AE135" t="str">
            <v>確認中</v>
          </cell>
          <cell r="AF135" t="str">
            <v>時給</v>
          </cell>
          <cell r="AG135" t="str">
            <v>有期</v>
          </cell>
          <cell r="AH135" t="str">
            <v>雇用期間の定めあり～令和2年3月31日契約更新の可能性あり（原則更新）</v>
          </cell>
          <cell r="AI135" t="str">
            <v>確認中</v>
          </cell>
          <cell r="AJ135" t="str">
            <v>確認中</v>
          </cell>
          <cell r="AK135" t="str">
            <v>有</v>
          </cell>
          <cell r="AL135" t="str">
            <v>3ヵ月</v>
          </cell>
          <cell r="AM135" t="str">
            <v>有</v>
          </cell>
          <cell r="AN135">
            <v>5</v>
          </cell>
          <cell r="AO135" t="str">
            <v>シフト制</v>
          </cell>
          <cell r="AP135" t="str">
            <v>（1）09：00～18：00
（2）11：00～20：00
（3）07：00～16：00</v>
          </cell>
          <cell r="AQ135" t="str">
            <v>勤務日数、休日応相談</v>
          </cell>
          <cell r="AR135" t="str">
            <v>学歴不問、経験者優遇普通自動車二種免許</v>
          </cell>
          <cell r="AS135" t="str">
            <v>雇用保険・健康保険・厚生年金・労災保険</v>
          </cell>
          <cell r="AT135">
            <v>1</v>
          </cell>
          <cell r="AU135" t="str">
            <v>通所介護（デイサービス）</v>
          </cell>
          <cell r="AZ135" t="str">
            <v>60分</v>
          </cell>
          <cell r="BA135" t="str">
            <v>勤務日数、休日応相談</v>
          </cell>
          <cell r="BB135" t="str">
            <v>確認中</v>
          </cell>
          <cell r="BC135" t="str">
            <v>確認中</v>
          </cell>
        </row>
        <row r="136">
          <cell r="C136" t="str">
            <v>70-0262</v>
          </cell>
          <cell r="D136">
            <v>43803</v>
          </cell>
          <cell r="E136" t="str">
            <v>株式会社ニチイ学館　町田支店</v>
          </cell>
          <cell r="F136" t="str">
            <v>かぶしきがいしゃニチイがっかん　まちだしてん</v>
          </cell>
          <cell r="G136" t="str">
            <v>教育・人材課</v>
          </cell>
          <cell r="H136" t="str">
            <v>奥村光</v>
          </cell>
          <cell r="J136" t="str">
            <v>042-720-8734</v>
          </cell>
          <cell r="K136" t="str">
            <v>042-720-8729</v>
          </cell>
          <cell r="M136" t="str">
            <v>hc516j@nichiigakkan.co.jp</v>
          </cell>
          <cell r="N136" t="str">
            <v>https://www.nichiigakkan.co.jp/</v>
          </cell>
          <cell r="O136" t="str">
            <v>*未経験の方も丁寧にご指導いたします。*自給が上がるキャリアアップ制度有り（ステップ2：＋30円/H・ステップ3：＋50円・ステップ4：＋70円/H）1年以内の復職時に特別休暇（最大3日）を付与*転勤の可能性あり　町田・相模原
退職金制度無</v>
          </cell>
          <cell r="P136" t="str">
            <v>ケアスタッフ
認知症対応型共同生活介護</v>
          </cell>
          <cell r="Q136" t="str">
            <v>確認中</v>
          </cell>
          <cell r="R136" t="str">
            <v>・介護サービス全般　ご入居者の認知症の進行を緩和し、その方らしく、安心して日常生活を送る事ができるよう、適切なサービスを提供します。・介護記録、管理日誌記入</v>
          </cell>
          <cell r="S136" t="str">
            <v>ニチイケアセンター栗平</v>
          </cell>
          <cell r="T136" t="str">
            <v>確認中</v>
          </cell>
          <cell r="U136" t="str">
            <v>非常勤パート</v>
          </cell>
          <cell r="V136" t="str">
            <v>川崎市麻生区栗平1-2-13</v>
          </cell>
          <cell r="W136" t="str">
            <v>小田急多摩線「栗平」駅下車　徒歩7分</v>
          </cell>
          <cell r="X136" t="str">
            <v>無資格　1,011円～</v>
          </cell>
          <cell r="Y136" t="str">
            <v>確認中</v>
          </cell>
          <cell r="Z136" t="str">
            <v>処遇改善1,4年目以降30円　介護福祉士資格手当て40円/H子供手当/10～18歳の子を持つ従業員に至急在籍4年以上、加算手当て15円/H　支給</v>
          </cell>
          <cell r="AA136" t="str">
            <v>実費（上限あり）
毎月50,000円まで　マイカー通勤可</v>
          </cell>
          <cell r="AB136" t="str">
            <v>有り</v>
          </cell>
          <cell r="AC136" t="str">
            <v>確認中</v>
          </cell>
          <cell r="AD136" t="str">
            <v>無し</v>
          </cell>
          <cell r="AE136" t="str">
            <v>確認中</v>
          </cell>
          <cell r="AF136" t="str">
            <v>時給</v>
          </cell>
          <cell r="AG136" t="str">
            <v>有期</v>
          </cell>
          <cell r="AH136" t="str">
            <v>雇用期間の定めあり～令和2年3月31日契約更新の可能性あり（原則更新）</v>
          </cell>
          <cell r="AI136" t="str">
            <v>確認中</v>
          </cell>
          <cell r="AJ136" t="str">
            <v>確認中</v>
          </cell>
          <cell r="AK136" t="str">
            <v>有</v>
          </cell>
          <cell r="AL136" t="str">
            <v>3ヵ月</v>
          </cell>
          <cell r="AM136" t="str">
            <v>有</v>
          </cell>
          <cell r="AN136">
            <v>5</v>
          </cell>
          <cell r="AO136" t="str">
            <v>シフト制</v>
          </cell>
          <cell r="AP136" t="str">
            <v>（1）09：00～18：00
（2）11：00～20：00
（3）07：00～16：00</v>
          </cell>
          <cell r="AQ136" t="str">
            <v>勤務日数、休日応相談</v>
          </cell>
          <cell r="AR136" t="str">
            <v>学歴不問、経験者優遇資格所持者優遇（無資格可）</v>
          </cell>
          <cell r="AS136" t="str">
            <v>雇用保険・健康保険・厚生年金・労災保険</v>
          </cell>
          <cell r="AT136">
            <v>2</v>
          </cell>
          <cell r="AU136" t="str">
            <v>認知症対応型共同生活介護（グループホーム）</v>
          </cell>
          <cell r="AZ136" t="str">
            <v>60分</v>
          </cell>
          <cell r="BA136" t="str">
            <v>勤務日数、休日応相談</v>
          </cell>
          <cell r="BB136" t="str">
            <v>確認中</v>
          </cell>
          <cell r="BC136" t="str">
            <v>確認中</v>
          </cell>
        </row>
        <row r="137">
          <cell r="C137" t="str">
            <v>70-0263</v>
          </cell>
          <cell r="D137">
            <v>43803</v>
          </cell>
          <cell r="E137" t="str">
            <v>株式会社ニチイ学館　町田支店</v>
          </cell>
          <cell r="F137" t="str">
            <v>かぶしきがいしゃニチイがっかん　まちだしてん</v>
          </cell>
          <cell r="G137" t="str">
            <v>教育・人材課</v>
          </cell>
          <cell r="H137" t="str">
            <v>奥村光</v>
          </cell>
          <cell r="J137" t="str">
            <v>042-720-8734</v>
          </cell>
          <cell r="K137" t="str">
            <v>042-720-8729</v>
          </cell>
          <cell r="M137" t="str">
            <v>hc516j@nichiigakkan.co.jp</v>
          </cell>
          <cell r="N137" t="str">
            <v>https://www.nichiigakkan.co.jp/</v>
          </cell>
          <cell r="O137" t="str">
            <v>*未経験の方も丁寧にご指導いたします。*自給が上がるキャリアアップ制度有り（ステップ2：＋30円/H・ステップ3：＋50円・ステップ4：＋70円/H）1年以内の復職時に特別休暇（最大3日）を付与*転勤の可能性あり　町田・相模原
退職金制度無</v>
          </cell>
          <cell r="P137" t="str">
            <v>ケアスタッフ
認知症対応型共同生活介護</v>
          </cell>
          <cell r="Q137" t="str">
            <v>確認中</v>
          </cell>
          <cell r="R137" t="str">
            <v>・グループホームでの介護サービス全般　ご入居者の認知症の進行を緩和し、その方らしく、安心して日常生活を送る事ができるよう、適切なサービスを提供します。・介護記録、管理日誌記入</v>
          </cell>
          <cell r="S137" t="str">
            <v>ニチイケアセンター稲田堤</v>
          </cell>
          <cell r="T137" t="str">
            <v>確認中</v>
          </cell>
          <cell r="U137" t="str">
            <v>非常勤パート</v>
          </cell>
          <cell r="V137" t="str">
            <v>川崎市多摩区菅番場2-10-10</v>
          </cell>
          <cell r="W137" t="str">
            <v>JR南武線　稲田堤駅下車　徒歩10分</v>
          </cell>
          <cell r="X137" t="str">
            <v>無資格　1,011円～</v>
          </cell>
          <cell r="Y137" t="str">
            <v>確認中</v>
          </cell>
          <cell r="Z137" t="str">
            <v>処遇改善1,4年目以降30円　介護福祉士資格手当て40円/H子供手当/10～18歳の子を持つ従業員に至急在籍4年以上、加算手当て15円/H　支給</v>
          </cell>
          <cell r="AA137" t="str">
            <v>実費（上限あり）
毎月50,000円まで　マイカー通勤可</v>
          </cell>
          <cell r="AB137" t="str">
            <v>有り</v>
          </cell>
          <cell r="AC137" t="str">
            <v>確認中</v>
          </cell>
          <cell r="AD137" t="str">
            <v>無し</v>
          </cell>
          <cell r="AE137" t="str">
            <v>確認中</v>
          </cell>
          <cell r="AF137" t="str">
            <v>時給</v>
          </cell>
          <cell r="AG137" t="str">
            <v>有期</v>
          </cell>
          <cell r="AH137" t="str">
            <v>雇用期間の定めあり～令和2年3月31日契約更新の可能性あり（原則更新）</v>
          </cell>
          <cell r="AI137" t="str">
            <v>確認中</v>
          </cell>
          <cell r="AJ137" t="str">
            <v>確認中</v>
          </cell>
          <cell r="AK137" t="str">
            <v>有</v>
          </cell>
          <cell r="AL137" t="str">
            <v>3ヵ月</v>
          </cell>
          <cell r="AM137" t="str">
            <v>有</v>
          </cell>
          <cell r="AN137">
            <v>5</v>
          </cell>
          <cell r="AO137" t="str">
            <v>シフト制</v>
          </cell>
          <cell r="AP137" t="str">
            <v>（1）09：00～18：00
（2）11：00～20：00
（3）07：00～16：00</v>
          </cell>
          <cell r="AQ137" t="str">
            <v>勤務日数、休日応相談</v>
          </cell>
          <cell r="AR137" t="str">
            <v>学歴不問、経験者優遇資格所持者優遇（無資格可）</v>
          </cell>
          <cell r="AS137" t="str">
            <v>雇用保険・健康保険・厚生年金・労災保険</v>
          </cell>
          <cell r="AT137">
            <v>2</v>
          </cell>
          <cell r="AU137" t="str">
            <v>認知症対応型共同生活介護（グループホーム）</v>
          </cell>
          <cell r="AZ137" t="str">
            <v>60分</v>
          </cell>
          <cell r="BA137" t="str">
            <v>勤務日数、休日応相談</v>
          </cell>
          <cell r="BB137" t="str">
            <v>確認中</v>
          </cell>
          <cell r="BC137" t="str">
            <v>確認中</v>
          </cell>
        </row>
        <row r="138">
          <cell r="C138" t="str">
            <v>70-0264</v>
          </cell>
          <cell r="D138">
            <v>43803</v>
          </cell>
          <cell r="E138" t="str">
            <v>株式会社ニチイ学館　町田支店</v>
          </cell>
          <cell r="F138" t="str">
            <v>かぶしきがいしゃニチイがっかん　まちだしてん</v>
          </cell>
          <cell r="G138" t="str">
            <v>教育・人材課</v>
          </cell>
          <cell r="H138" t="str">
            <v>奥村光</v>
          </cell>
          <cell r="J138" t="str">
            <v>042-720-8734</v>
          </cell>
          <cell r="K138" t="str">
            <v>042-720-8729</v>
          </cell>
          <cell r="M138" t="str">
            <v>hc516j@nichiigakkan.co.jp</v>
          </cell>
          <cell r="N138" t="str">
            <v>https://www.nichiigakkan.co.jp/</v>
          </cell>
          <cell r="O138" t="str">
            <v>*未経験の方も丁寧にご指導いたします。*自給が上がるキャリアアップ制度有り（ステップ2：＋30円/H・ステップ3：＋50円・ステップ4：＋70円/H）1年以内の復職時に特別休暇（最大3日）を付与*転勤の可能性あり　町田・相模原
退職金制度無</v>
          </cell>
          <cell r="P138" t="str">
            <v>ケアスタッフ
介護付有料老人ホーム</v>
          </cell>
          <cell r="Q138" t="str">
            <v>確認中</v>
          </cell>
          <cell r="R138" t="str">
            <v>・有料老人ホームでの介護サービス全般日常生活動作（入浴、排泄、食事など）の自立支援に係わる業務。　日々の健康状態、精神状態の把握。　服薬介助。　レクレーションの実施。各種カンファレンス、サービス担当者会議への参加。</v>
          </cell>
          <cell r="S138" t="str">
            <v>ニチイケアセンター川崎長沢</v>
          </cell>
          <cell r="T138" t="str">
            <v>確認中</v>
          </cell>
          <cell r="U138" t="str">
            <v>非常勤パート</v>
          </cell>
          <cell r="V138" t="str">
            <v>川崎市多摩区長沢1-32-7</v>
          </cell>
          <cell r="W138" t="str">
            <v>小田急線　新百合ヶ丘駅　生田駅よりバス　「盛源寺」バス停下車徒歩5分</v>
          </cell>
          <cell r="X138" t="str">
            <v>無資格　1,011円～</v>
          </cell>
          <cell r="Y138" t="str">
            <v>確認中</v>
          </cell>
          <cell r="Z138" t="str">
            <v>処遇改善1,4年目以降30円　介護福祉士資格手当て40円/H子供手当/10～18歳の子を持つ従業員に至急在籍4年以上、加算手当て15円/H　支給</v>
          </cell>
          <cell r="AA138" t="str">
            <v>実費（上限あり）
毎月50,000円まで　マイカー通勤可</v>
          </cell>
          <cell r="AB138" t="str">
            <v>有り</v>
          </cell>
          <cell r="AC138" t="str">
            <v>確認中</v>
          </cell>
          <cell r="AD138" t="str">
            <v>無し</v>
          </cell>
          <cell r="AE138" t="str">
            <v>確認中</v>
          </cell>
          <cell r="AF138" t="str">
            <v>時給</v>
          </cell>
          <cell r="AG138" t="str">
            <v>有期</v>
          </cell>
          <cell r="AH138" t="str">
            <v>雇用期間の定めあり～令和2年3月31日契約更新の可能性あり（原則更新）</v>
          </cell>
          <cell r="AI138" t="str">
            <v>確認中</v>
          </cell>
          <cell r="AJ138" t="str">
            <v>確認中</v>
          </cell>
          <cell r="AK138" t="str">
            <v>有</v>
          </cell>
          <cell r="AL138" t="str">
            <v>3ヵ月</v>
          </cell>
          <cell r="AM138" t="str">
            <v>有</v>
          </cell>
          <cell r="AN138">
            <v>5</v>
          </cell>
          <cell r="AO138" t="str">
            <v>シフト制</v>
          </cell>
          <cell r="AP138" t="str">
            <v>（1）09：00～18：00
（2）11：00～20：00
（3）07：00～16：00</v>
          </cell>
          <cell r="AQ138" t="str">
            <v>勤務日数、休日応相談</v>
          </cell>
          <cell r="AR138" t="str">
            <v>学歴不問、経験者優遇資格所持者優遇（無資格可）</v>
          </cell>
          <cell r="AS138" t="str">
            <v>雇用保険・健康保険・厚生年金・労災保険</v>
          </cell>
          <cell r="AT138">
            <v>4</v>
          </cell>
          <cell r="AU138" t="str">
            <v>介護付有料老人ホーム</v>
          </cell>
          <cell r="AZ138" t="str">
            <v>60分</v>
          </cell>
          <cell r="BA138" t="str">
            <v>勤務日数、休日応相談</v>
          </cell>
          <cell r="BB138" t="str">
            <v>確認中</v>
          </cell>
          <cell r="BC138" t="str">
            <v>確認中</v>
          </cell>
        </row>
        <row r="139">
          <cell r="C139" t="str">
            <v>70-0265</v>
          </cell>
          <cell r="D139">
            <v>43803</v>
          </cell>
          <cell r="E139" t="str">
            <v>株式会社ニチイ学館　町田支店</v>
          </cell>
          <cell r="F139" t="str">
            <v>かぶしきがいしゃニチイがっかん　まちだしてん</v>
          </cell>
          <cell r="G139" t="str">
            <v>教育・人材課</v>
          </cell>
          <cell r="H139" t="str">
            <v>奥村光</v>
          </cell>
          <cell r="J139" t="str">
            <v>042-720-8734</v>
          </cell>
          <cell r="K139" t="str">
            <v>042-720-8729</v>
          </cell>
          <cell r="M139" t="str">
            <v>hc516j@nichiigakkan.co.jp</v>
          </cell>
          <cell r="N139" t="str">
            <v>https://www.nichiigakkan.co.jp/</v>
          </cell>
          <cell r="O139" t="str">
            <v>*未経験の方も丁寧にご指導いたします。*自給が上がるキャリアアップ制度有り（ステップ2：＋30円/H・ステップ3：＋50円・ステップ4：＋70円/H）1年以内の復職時に特別休暇（最大3日）を付与*転勤の可能性あり　町田・相模原
退職金制度無</v>
          </cell>
          <cell r="P139" t="str">
            <v>ケアスタッフ
認知症対応型共同生活介護</v>
          </cell>
          <cell r="Q139" t="str">
            <v>確認中</v>
          </cell>
          <cell r="R139" t="str">
            <v>・グループホームでの介護サービス全般　ご入居者の認知症の進行を緩和し、その方らしく、安心して日常生活を送る事ができるよう、適切なサービスを提供します。・介護記録、管理日誌記入</v>
          </cell>
          <cell r="S139" t="str">
            <v>ニチイケアセンター御園</v>
          </cell>
          <cell r="T139" t="str">
            <v>確認中</v>
          </cell>
          <cell r="U139" t="str">
            <v>非常勤パート</v>
          </cell>
          <cell r="V139" t="str">
            <v>相模原市南区御園5-10-24</v>
          </cell>
          <cell r="W139" t="str">
            <v>小田急線　相模大野駅よりバス「御園5丁目」下車徒歩1分</v>
          </cell>
          <cell r="X139" t="str">
            <v>無資格　1,011円～</v>
          </cell>
          <cell r="Y139" t="str">
            <v>確認中</v>
          </cell>
          <cell r="Z139" t="str">
            <v>処遇改善1,4年目以降30円　介護福祉士資格手当て40円/H子供手当/10～18歳の子を持つ従業員に至急在籍4年以上、加算手当て15円/H　支給</v>
          </cell>
          <cell r="AA139" t="str">
            <v>実費（上限あり）
毎月50,000円まで　マイカー通勤可</v>
          </cell>
          <cell r="AB139" t="str">
            <v>有り</v>
          </cell>
          <cell r="AC139" t="str">
            <v>確認中</v>
          </cell>
          <cell r="AD139" t="str">
            <v>無し</v>
          </cell>
          <cell r="AE139" t="str">
            <v>確認中</v>
          </cell>
          <cell r="AF139" t="str">
            <v>時給</v>
          </cell>
          <cell r="AG139" t="str">
            <v>有期</v>
          </cell>
          <cell r="AH139" t="str">
            <v>雇用期間の定めあり～令和2年3月31日契約更新の可能性あり（原則更新）</v>
          </cell>
          <cell r="AI139" t="str">
            <v>確認中</v>
          </cell>
          <cell r="AJ139" t="str">
            <v>確認中</v>
          </cell>
          <cell r="AK139" t="str">
            <v>有</v>
          </cell>
          <cell r="AL139" t="str">
            <v>3ヵ月</v>
          </cell>
          <cell r="AM139" t="str">
            <v>有</v>
          </cell>
          <cell r="AN139">
            <v>5</v>
          </cell>
          <cell r="AO139" t="str">
            <v>シフト制</v>
          </cell>
          <cell r="AP139" t="str">
            <v>（1）09：00～18：00
（2）11：00～20：00
（3）07：00～16：00</v>
          </cell>
          <cell r="AQ139" t="str">
            <v>勤務日数、休日応相談</v>
          </cell>
          <cell r="AR139" t="str">
            <v>学歴不問、経験者優遇資格所持者優遇（無資格可）</v>
          </cell>
          <cell r="AS139" t="str">
            <v>雇用保険・健康保険・厚生年金・労災保険</v>
          </cell>
          <cell r="AT139">
            <v>3</v>
          </cell>
          <cell r="AU139" t="str">
            <v>認知症対応型共同生活介護（グループホーム）</v>
          </cell>
          <cell r="AZ139" t="str">
            <v>60分</v>
          </cell>
          <cell r="BA139" t="str">
            <v>勤務日数、休日応相談</v>
          </cell>
          <cell r="BB139" t="str">
            <v>確認中</v>
          </cell>
          <cell r="BC139" t="str">
            <v>確認中</v>
          </cell>
        </row>
        <row r="140">
          <cell r="C140" t="str">
            <v>70-0266</v>
          </cell>
          <cell r="D140">
            <v>43803</v>
          </cell>
          <cell r="E140" t="str">
            <v>株式会社ニチイ学館　町田支店</v>
          </cell>
          <cell r="F140" t="str">
            <v>かぶしきがいしゃニチイがっかん　まちだしてん</v>
          </cell>
          <cell r="G140" t="str">
            <v>教育・人材課</v>
          </cell>
          <cell r="H140" t="str">
            <v>奥村光</v>
          </cell>
          <cell r="J140" t="str">
            <v>042-720-8734</v>
          </cell>
          <cell r="K140" t="str">
            <v>042-720-8729</v>
          </cell>
          <cell r="M140" t="str">
            <v>hc516j@nichiigakkan.co.jp</v>
          </cell>
          <cell r="N140" t="str">
            <v>https://www.nichiigakkan.co.jp/</v>
          </cell>
          <cell r="O140" t="str">
            <v>*未経験の方も丁寧にご指導いたします。*自給が上がるキャリアアップ制度有り（ステップ2：＋30円/H・ステップ3：＋50円・ステップ4：＋70円/H）1年以内の復職時に特別休暇（最大3日）を付与*転勤の可能性あり　町田・相模原
退職金制度無</v>
          </cell>
          <cell r="P140" t="str">
            <v>ケアスタッフ
認知症対応型共同生活介護</v>
          </cell>
          <cell r="Q140" t="str">
            <v>確認中</v>
          </cell>
          <cell r="R140" t="str">
            <v>・グループホームでの介護サービス全般　ご入居者の認知症の進行を緩和し、その方らしく、安心して日常生活を送る事ができるよう、適切なサービスを提供します。・介護記録、管理日誌記入</v>
          </cell>
          <cell r="S140" t="str">
            <v>ニチイケアセンター上溝</v>
          </cell>
          <cell r="T140" t="str">
            <v>確認中</v>
          </cell>
          <cell r="U140" t="str">
            <v>非常勤パート</v>
          </cell>
          <cell r="V140" t="str">
            <v>相模原市中央区上溝1670-1</v>
          </cell>
          <cell r="W140" t="str">
            <v>JR相模線　番田駅下車　徒歩7分</v>
          </cell>
          <cell r="X140" t="str">
            <v>無資格　1,011円～</v>
          </cell>
          <cell r="Y140" t="str">
            <v>確認中</v>
          </cell>
          <cell r="Z140" t="str">
            <v>処遇改善1,4年目以降30円　介護福祉士資格手当て40円/H子供手当/10～18歳の子を持つ従業員に至急在籍4年以上、加算手当て15円/H　支給</v>
          </cell>
          <cell r="AA140" t="str">
            <v>実費（上限あり）
毎月50,000円まで　マイカー通勤可</v>
          </cell>
          <cell r="AB140" t="str">
            <v>有り</v>
          </cell>
          <cell r="AC140" t="str">
            <v>確認中</v>
          </cell>
          <cell r="AD140" t="str">
            <v>無し</v>
          </cell>
          <cell r="AE140" t="str">
            <v>確認中</v>
          </cell>
          <cell r="AF140" t="str">
            <v>時給</v>
          </cell>
          <cell r="AG140" t="str">
            <v>有期</v>
          </cell>
          <cell r="AH140" t="str">
            <v>雇用期間の定めあり～令和2年3月31日契約更新の可能性あり（原則更新）</v>
          </cell>
          <cell r="AI140" t="str">
            <v>確認中</v>
          </cell>
          <cell r="AJ140" t="str">
            <v>確認中</v>
          </cell>
          <cell r="AK140" t="str">
            <v>有</v>
          </cell>
          <cell r="AL140" t="str">
            <v>3ヵ月</v>
          </cell>
          <cell r="AM140" t="str">
            <v>有</v>
          </cell>
          <cell r="AN140">
            <v>5</v>
          </cell>
          <cell r="AO140" t="str">
            <v>シフト制</v>
          </cell>
          <cell r="AP140" t="str">
            <v>（1）09：00～18：00
（2）11：00～20：00
（3）07：00～16：00</v>
          </cell>
          <cell r="AQ140" t="str">
            <v>勤務日数、休日応相談</v>
          </cell>
          <cell r="AR140" t="str">
            <v>学歴不問、経験者優遇資格所持者優遇（無資格可）</v>
          </cell>
          <cell r="AS140" t="str">
            <v>雇用保険・健康保険・厚生年金・労災保険</v>
          </cell>
          <cell r="AT140">
            <v>2</v>
          </cell>
          <cell r="AU140" t="str">
            <v>認知症対応型共同生活介護（グループホーム）</v>
          </cell>
          <cell r="AZ140" t="str">
            <v>60分</v>
          </cell>
          <cell r="BA140" t="str">
            <v>勤務日数、休日応相談</v>
          </cell>
          <cell r="BB140" t="str">
            <v>確認中</v>
          </cell>
          <cell r="BC140" t="str">
            <v>確認中</v>
          </cell>
        </row>
        <row r="141">
          <cell r="C141" t="str">
            <v>70-0267</v>
          </cell>
          <cell r="D141">
            <v>43803</v>
          </cell>
          <cell r="E141" t="str">
            <v>株式会社ニチイ学館　町田支店</v>
          </cell>
          <cell r="F141" t="str">
            <v>かぶしきがいしゃニチイがっかん　まちだしてん</v>
          </cell>
          <cell r="G141" t="str">
            <v>教育・人材課</v>
          </cell>
          <cell r="H141" t="str">
            <v>奥村光</v>
          </cell>
          <cell r="J141" t="str">
            <v>042-720-8734</v>
          </cell>
          <cell r="K141" t="str">
            <v>042-720-8729</v>
          </cell>
          <cell r="M141" t="str">
            <v>hc516j@nichiigakkan.co.jp</v>
          </cell>
          <cell r="N141" t="str">
            <v>https://www.nichiigakkan.co.jp/</v>
          </cell>
          <cell r="O141" t="str">
            <v>*未経験の方も丁寧にご指導いたします。*自給が上がるキャリアアップ制度有り（ステップ2：＋30円/H・ステップ3：＋50円・ステップ4：＋70円/H）1年以内の復職時に特別休暇（最大3日）を付与*転勤の可能性あり　町田・相模原
退職金制度無</v>
          </cell>
          <cell r="P141" t="str">
            <v>ケアスタッフ
認知症対応型共同生活介護</v>
          </cell>
          <cell r="Q141" t="str">
            <v>確認中</v>
          </cell>
          <cell r="R141" t="str">
            <v>・グループホームでの介護サービス全般　ご入居者の認知症の進行を緩和し、その方らしく、安心して日常生活を送る事ができるよう、適切なサービスを提供します。・介護記録、管理日誌記入</v>
          </cell>
          <cell r="S141" t="str">
            <v>ニチイケアセンター麻生黒川</v>
          </cell>
          <cell r="T141" t="str">
            <v>確認中</v>
          </cell>
          <cell r="U141" t="str">
            <v>非常勤パート</v>
          </cell>
          <cell r="V141" t="str">
            <v>神奈川県川崎市麻生区黒川27-1</v>
          </cell>
          <cell r="W141" t="str">
            <v>小田急線　黒川駅下車　徒歩3分</v>
          </cell>
          <cell r="X141" t="str">
            <v>無資格　1,011円～</v>
          </cell>
          <cell r="Y141" t="str">
            <v>確認中</v>
          </cell>
          <cell r="Z141" t="str">
            <v>処遇改善1,4年目以降30円　介護福祉士資格手当て40円/H子供手当/10～18歳の子を持つ従業員に至急在籍4年以上、加算手当て15円/H　支給</v>
          </cell>
          <cell r="AA141" t="str">
            <v>実費（上限あり）
毎月50,000円まで　マイカー通勤可</v>
          </cell>
          <cell r="AB141" t="str">
            <v>有り</v>
          </cell>
          <cell r="AC141" t="str">
            <v>確認中</v>
          </cell>
          <cell r="AD141" t="str">
            <v>無し</v>
          </cell>
          <cell r="AE141" t="str">
            <v>確認中</v>
          </cell>
          <cell r="AF141" t="str">
            <v>時給</v>
          </cell>
          <cell r="AG141" t="str">
            <v>有期</v>
          </cell>
          <cell r="AH141" t="str">
            <v>雇用期間の定めあり～令和2年3月31日契約更新の可能性あり（原則更新）</v>
          </cell>
          <cell r="AI141" t="str">
            <v>確認中</v>
          </cell>
          <cell r="AJ141" t="str">
            <v>確認中</v>
          </cell>
          <cell r="AK141" t="str">
            <v>有</v>
          </cell>
          <cell r="AL141" t="str">
            <v>3ヵ月</v>
          </cell>
          <cell r="AM141" t="str">
            <v>有</v>
          </cell>
          <cell r="AN141">
            <v>5</v>
          </cell>
          <cell r="AO141" t="str">
            <v>シフト制</v>
          </cell>
          <cell r="AP141" t="str">
            <v>（1）09：00～18：00
（2）11：00～20：00
（3）07：00～16：00</v>
          </cell>
          <cell r="AQ141" t="str">
            <v>勤務日数、休日応相談</v>
          </cell>
          <cell r="AR141" t="str">
            <v>学歴不問、経験者優遇資格所持者優遇（無資格可）</v>
          </cell>
          <cell r="AS141" t="str">
            <v>雇用保険・健康保険・厚生年金・労災保険</v>
          </cell>
          <cell r="AT141">
            <v>2</v>
          </cell>
          <cell r="AU141" t="str">
            <v>認知症対応型共同生活介護（グループホーム）</v>
          </cell>
          <cell r="AZ141" t="str">
            <v>60分</v>
          </cell>
          <cell r="BA141" t="str">
            <v>勤務日数、休日応相談</v>
          </cell>
          <cell r="BB141" t="str">
            <v>確認中</v>
          </cell>
          <cell r="BC141" t="str">
            <v>確認中</v>
          </cell>
        </row>
        <row r="142">
          <cell r="C142" t="str">
            <v>70-0268</v>
          </cell>
          <cell r="D142">
            <v>43803</v>
          </cell>
          <cell r="E142" t="str">
            <v>株式会社ニチイ学館　町田支店</v>
          </cell>
          <cell r="F142" t="str">
            <v>かぶしきがいしゃニチイがっかん　まちだしてん</v>
          </cell>
          <cell r="G142" t="str">
            <v>教育・人材課</v>
          </cell>
          <cell r="H142" t="str">
            <v>奥村光</v>
          </cell>
          <cell r="J142" t="str">
            <v>042-720-8734</v>
          </cell>
          <cell r="K142" t="str">
            <v>042-720-8729</v>
          </cell>
          <cell r="M142" t="str">
            <v>hc516j@nichiigakkan.co.jp</v>
          </cell>
          <cell r="N142" t="str">
            <v>https://www.nichiigakkan.co.jp/</v>
          </cell>
          <cell r="O142" t="str">
            <v>*転勤の可能性あり　川崎市麻生区*モデル就業時間（実働4時間程度）8：30～10：00、16：30～18：30交通事情で就業時間に若干の変動あり*駐車場を自己負担で借りる場合は通勤手当あり</v>
          </cell>
          <cell r="P142" t="str">
            <v>通所介護送迎業務</v>
          </cell>
          <cell r="Q142" t="str">
            <v>確認中</v>
          </cell>
          <cell r="R142" t="str">
            <v>通所介護サービスでの送迎業務。　朝、夕、2時間程度の業務となります。　ダブルワークや定年後の方、扶養内で働きたい方などが活躍されています。</v>
          </cell>
          <cell r="S142" t="str">
            <v>ニチイケアセンターみどりがおか</v>
          </cell>
          <cell r="T142" t="str">
            <v>確認中</v>
          </cell>
          <cell r="U142" t="str">
            <v>非常勤パート</v>
          </cell>
          <cell r="V142" t="str">
            <v>相模原市中央区緑ヶ丘1-46-5</v>
          </cell>
          <cell r="W142" t="str">
            <v>JR横浜線　相模原駅　小田急線　相模大野駅よりバス　「陽光台6丁目」下車徒歩4分</v>
          </cell>
          <cell r="X142" t="str">
            <v>無資格　1,011円～</v>
          </cell>
          <cell r="Y142" t="str">
            <v>確認中</v>
          </cell>
          <cell r="Z142" t="str">
            <v>処遇改善1,4年目以降30円　介護福祉士資格手当て40円/H子供手当/10～18歳の子を持つ従業員に至急在籍4年以上、加算手当て15円/H　支給</v>
          </cell>
          <cell r="AA142" t="str">
            <v>実費（上限あり）
毎月50,000円まで　マイカー通勤可</v>
          </cell>
          <cell r="AB142" t="str">
            <v>有り</v>
          </cell>
          <cell r="AC142" t="str">
            <v>確認中</v>
          </cell>
          <cell r="AD142" t="str">
            <v>無し</v>
          </cell>
          <cell r="AE142" t="str">
            <v>確認中</v>
          </cell>
          <cell r="AF142" t="str">
            <v>時給</v>
          </cell>
          <cell r="AG142" t="str">
            <v>有期</v>
          </cell>
          <cell r="AH142" t="str">
            <v>雇用期間の定めあり～令和2年3月31日契約更新の可能性あり（原則更新）</v>
          </cell>
          <cell r="AI142" t="str">
            <v>確認中</v>
          </cell>
          <cell r="AJ142" t="str">
            <v>確認中</v>
          </cell>
          <cell r="AK142" t="str">
            <v>有</v>
          </cell>
          <cell r="AL142" t="str">
            <v>3ヵ月</v>
          </cell>
          <cell r="AM142" t="str">
            <v>有</v>
          </cell>
          <cell r="AN142">
            <v>5</v>
          </cell>
          <cell r="AO142" t="str">
            <v>シフト制</v>
          </cell>
          <cell r="AP142" t="str">
            <v>（1）09：00～18：00
（2）11：00～20：00
（3）07：00～16：00</v>
          </cell>
          <cell r="AQ142" t="str">
            <v>勤務日数、休日応相談</v>
          </cell>
          <cell r="AR142" t="str">
            <v>学歴不問、経験者優遇普通自動車二種免許</v>
          </cell>
          <cell r="AS142" t="str">
            <v>雇用保険・健康保険・厚生年金・労災保険</v>
          </cell>
          <cell r="AT142">
            <v>1</v>
          </cell>
          <cell r="AU142" t="str">
            <v>通所介護（デイサービス）</v>
          </cell>
          <cell r="AZ142" t="str">
            <v>60分</v>
          </cell>
          <cell r="BA142" t="str">
            <v>勤務日数、休日応相談</v>
          </cell>
          <cell r="BB142" t="str">
            <v>確認中</v>
          </cell>
          <cell r="BC142" t="str">
            <v>確認中</v>
          </cell>
        </row>
        <row r="143">
          <cell r="C143" t="str">
            <v>50-0140</v>
          </cell>
          <cell r="D143">
            <v>43837</v>
          </cell>
          <cell r="E143" t="str">
            <v>株式会社結の心</v>
          </cell>
          <cell r="F143" t="str">
            <v>かぶしきがいしゃゆいのこころ</v>
          </cell>
          <cell r="G143" t="str">
            <v>代表</v>
          </cell>
          <cell r="H143" t="str">
            <v>町田</v>
          </cell>
          <cell r="J143" t="str">
            <v>042-728-7050</v>
          </cell>
          <cell r="K143" t="str">
            <v>042-850-8056</v>
          </cell>
          <cell r="M143" t="str">
            <v>kurakake@kxb.biglobe.ne.jp</v>
          </cell>
          <cell r="N143" t="str">
            <v>確認中</v>
          </cell>
          <cell r="O143" t="str">
            <v>「地域のデイサロン くらかけ庵」は超地域密着のデイサービスで、「デイサービスかりゆし亭」は長寿県沖縄の趣向を凝らした元気なデイサービスで、2事業所ともに特徴があります。</v>
          </cell>
          <cell r="P143" t="str">
            <v>介護スタッフ</v>
          </cell>
          <cell r="Q143" t="str">
            <v>確認中</v>
          </cell>
          <cell r="R143" t="str">
            <v>デイサービスの送迎、レクリエーション、入浴等の身体介護、お食事作り、記録等　デイサービス全般に関わるお仕事です。
夜勤なし。夜遅くまでの残業はありません。</v>
          </cell>
          <cell r="S143" t="str">
            <v>「地域のデイサロン くらかけ庵」「デイサービス かりゆし亭」</v>
          </cell>
          <cell r="T143" t="str">
            <v>確認中</v>
          </cell>
          <cell r="U143" t="str">
            <v>非常勤パート</v>
          </cell>
          <cell r="V143" t="str">
            <v>東京都町田市西成瀬1-6-7　</v>
          </cell>
          <cell r="W143" t="str">
            <v>町田駅から徒歩15分・玉川学園駅から徒歩15分</v>
          </cell>
          <cell r="X143" t="str">
            <v>1,020円～
（最低賃金改定の為 確認中）</v>
          </cell>
          <cell r="Y143" t="str">
            <v>確認中</v>
          </cell>
          <cell r="Z143" t="str">
            <v>調整手当・業務手当・処遇改善手当・扶養手当</v>
          </cell>
          <cell r="AA143" t="str">
            <v>社内規定　公共交通機関利用時：上限20,000円支給
車通勤可（応相談）</v>
          </cell>
          <cell r="AB143" t="str">
            <v>有り</v>
          </cell>
          <cell r="AC143" t="str">
            <v>確認中</v>
          </cell>
          <cell r="AD143" t="str">
            <v>有り</v>
          </cell>
          <cell r="AE143" t="str">
            <v>業績により</v>
          </cell>
          <cell r="AF143" t="str">
            <v>時給</v>
          </cell>
          <cell r="AG143" t="str">
            <v>無期</v>
          </cell>
          <cell r="AH143" t="str">
            <v>無期</v>
          </cell>
          <cell r="AI143" t="str">
            <v>確認中</v>
          </cell>
          <cell r="AJ143" t="str">
            <v>確認中</v>
          </cell>
          <cell r="AK143" t="str">
            <v>有</v>
          </cell>
          <cell r="AL143" t="str">
            <v>3ヵ月</v>
          </cell>
          <cell r="AM143" t="str">
            <v>有</v>
          </cell>
          <cell r="AN143" t="str">
            <v>5～10</v>
          </cell>
          <cell r="AO143" t="str">
            <v>シフト制</v>
          </cell>
          <cell r="AP143" t="str">
            <v>①  8:00～17:00　②  8:30～17:30　③  9:00～18:00　シフト制</v>
          </cell>
          <cell r="AQ143" t="str">
            <v>週1日から週5日（常勤）まで、相談調整可</v>
          </cell>
          <cell r="AR143" t="str">
            <v>無資格可
初任者研修、実務者研修、介護福祉士等あれば尚可</v>
          </cell>
          <cell r="AS143" t="str">
            <v>労働条件による</v>
          </cell>
          <cell r="AT143">
            <v>2</v>
          </cell>
          <cell r="AU143" t="str">
            <v>地域密着型通所介護</v>
          </cell>
          <cell r="AZ143" t="str">
            <v>60分</v>
          </cell>
          <cell r="BA143" t="str">
            <v>日曜日</v>
          </cell>
          <cell r="BB143" t="str">
            <v>確認中</v>
          </cell>
          <cell r="BC143" t="str">
            <v>確認中</v>
          </cell>
        </row>
        <row r="144">
          <cell r="C144" t="str">
            <v>70-0204</v>
          </cell>
          <cell r="D144">
            <v>43837</v>
          </cell>
          <cell r="E144" t="str">
            <v>株式会社結の心</v>
          </cell>
          <cell r="F144" t="str">
            <v>かぶしきがいしゃゆいのこころ</v>
          </cell>
          <cell r="G144" t="str">
            <v>代表</v>
          </cell>
          <cell r="H144" t="str">
            <v>町田</v>
          </cell>
          <cell r="J144" t="str">
            <v>042-728-7050</v>
          </cell>
          <cell r="K144" t="str">
            <v>042-850-8056</v>
          </cell>
          <cell r="M144" t="str">
            <v>kurakake@kxb.biglobe.ne.jp</v>
          </cell>
          <cell r="N144" t="str">
            <v>確認中</v>
          </cell>
          <cell r="O144" t="str">
            <v>「地域のデイサロン くらかけ庵」は超地域密着のデイサービスで、「デイサービスかりゆし亭」は長寿県沖縄の趣向を凝らした元気なデイサービスで、2事業所ともに特徴があります。</v>
          </cell>
          <cell r="P144" t="str">
            <v>介護スタッフ</v>
          </cell>
          <cell r="Q144" t="str">
            <v>確認中</v>
          </cell>
          <cell r="R144" t="str">
            <v>デイサービスの送迎、レクリエーション、入浴等の身体介護、お食事作り、記録等　デイサービス全般に関わるお仕事です。
夜勤なし。夜遅くまでの残業はありません。</v>
          </cell>
          <cell r="S144" t="str">
            <v>「地域のデイサロン くらかけ庵」「デイサービス かりゆし亭」</v>
          </cell>
          <cell r="T144" t="str">
            <v>確認中</v>
          </cell>
          <cell r="U144" t="str">
            <v>非常勤パート</v>
          </cell>
          <cell r="V144" t="str">
            <v>東京都町田市西成瀬1-6-7</v>
          </cell>
          <cell r="W144" t="str">
            <v>町田駅から徒歩15分・玉川学園駅から徒歩15分</v>
          </cell>
          <cell r="X144" t="str">
            <v>1,020円～
（最低賃金改定の為 確認中）</v>
          </cell>
          <cell r="Y144" t="str">
            <v>確認中</v>
          </cell>
          <cell r="Z144" t="str">
            <v>調整手当・業務手当・処遇改善手当・扶養手当</v>
          </cell>
          <cell r="AA144" t="str">
            <v>社内規定　公共交通機関利用時：上限20,000円支給
車通勤可（応相談）</v>
          </cell>
          <cell r="AB144" t="str">
            <v>有り</v>
          </cell>
          <cell r="AC144" t="str">
            <v>確認中</v>
          </cell>
          <cell r="AD144" t="str">
            <v>有り</v>
          </cell>
          <cell r="AE144" t="str">
            <v>業績により</v>
          </cell>
          <cell r="AF144" t="str">
            <v>時給</v>
          </cell>
          <cell r="AG144" t="str">
            <v>無期</v>
          </cell>
          <cell r="AH144" t="str">
            <v>無期</v>
          </cell>
          <cell r="AI144" t="str">
            <v>確認中</v>
          </cell>
          <cell r="AJ144" t="str">
            <v>確認中</v>
          </cell>
          <cell r="AK144" t="str">
            <v>有</v>
          </cell>
          <cell r="AL144" t="str">
            <v>3ヵ月</v>
          </cell>
          <cell r="AM144" t="str">
            <v>有</v>
          </cell>
          <cell r="AN144" t="str">
            <v>5～10</v>
          </cell>
          <cell r="AO144" t="str">
            <v>シフト制</v>
          </cell>
          <cell r="AP144" t="str">
            <v>①  8:00～17;00　②  8:30～17:30　③  9:00～18:00　シフト制</v>
          </cell>
          <cell r="AQ144" t="str">
            <v>週1日から週5日（常勤）まで、相談調整可</v>
          </cell>
          <cell r="AR144" t="str">
            <v>無資格可
初任者研修、実務者研修、介護福祉士等あれば尚可</v>
          </cell>
          <cell r="AS144" t="str">
            <v>労働条件による</v>
          </cell>
          <cell r="AT144">
            <v>2</v>
          </cell>
          <cell r="AU144" t="str">
            <v>地域密着型通所介護</v>
          </cell>
          <cell r="AZ144" t="str">
            <v>60分</v>
          </cell>
          <cell r="BA144" t="str">
            <v>日曜日</v>
          </cell>
          <cell r="BB144" t="str">
            <v>確認中</v>
          </cell>
          <cell r="BC144" t="str">
            <v>確認中</v>
          </cell>
        </row>
        <row r="145">
          <cell r="C145" t="str">
            <v>70-0270</v>
          </cell>
          <cell r="D145">
            <v>43874</v>
          </cell>
          <cell r="E145" t="str">
            <v>特定非営利活動法人相原やまゆり会</v>
          </cell>
          <cell r="F145" t="str">
            <v>とくていひえいりかつどうほうじん　あいはらやまゆりかい</v>
          </cell>
          <cell r="G145" t="str">
            <v>事務局長</v>
          </cell>
          <cell r="H145" t="str">
            <v>松日楽　義隆</v>
          </cell>
          <cell r="J145" t="str">
            <v>042-782-2288</v>
          </cell>
          <cell r="K145" t="str">
            <v>042-783-5126</v>
          </cell>
          <cell r="M145" t="str">
            <v>aiharayamayuri-h@zd.wakwak.com</v>
          </cell>
          <cell r="N145" t="str">
            <v>http://aihara-yamayuri.org/</v>
          </cell>
          <cell r="O145" t="str">
            <v>運転免許証(原付バイク含む）があればなおさら歓迎です</v>
          </cell>
          <cell r="P145" t="str">
            <v>訪問介護員</v>
          </cell>
          <cell r="Q145" t="str">
            <v>確認中</v>
          </cell>
          <cell r="R145" t="str">
            <v>身体介護（入浴介助、おむつ交換等）
生活援助（掃除・調理当）</v>
          </cell>
          <cell r="S145" t="str">
            <v>ヘルパーステーション相原やまゆり</v>
          </cell>
          <cell r="T145" t="str">
            <v>確認中</v>
          </cell>
          <cell r="U145" t="str">
            <v>非常勤パート</v>
          </cell>
          <cell r="V145" t="str">
            <v>東京都町田市相原町3174</v>
          </cell>
          <cell r="W145" t="str">
            <v>ＪＲ横浜線相原駅からバス 円林寺下車 徒歩０分</v>
          </cell>
          <cell r="X145" t="str">
            <v>1,350円</v>
          </cell>
          <cell r="Y145" t="str">
            <v>-</v>
          </cell>
          <cell r="Z145" t="str">
            <v>処遇改善加算手当・移動手当支給あり</v>
          </cell>
          <cell r="AA145" t="str">
            <v>なし</v>
          </cell>
          <cell r="AB145" t="str">
            <v>条件により</v>
          </cell>
          <cell r="AC145" t="str">
            <v>確認中</v>
          </cell>
          <cell r="AD145" t="str">
            <v>条件により</v>
          </cell>
          <cell r="AE145" t="str">
            <v>年2回(7月・12月）</v>
          </cell>
          <cell r="AF145" t="str">
            <v>時給</v>
          </cell>
          <cell r="AG145" t="str">
            <v>有期</v>
          </cell>
          <cell r="AH145" t="str">
            <v>1年更新</v>
          </cell>
          <cell r="AI145" t="str">
            <v>確認中</v>
          </cell>
          <cell r="AJ145" t="str">
            <v>可</v>
          </cell>
          <cell r="AK145" t="str">
            <v>有</v>
          </cell>
          <cell r="AL145" t="str">
            <v>3ヵ月程度</v>
          </cell>
          <cell r="AM145" t="str">
            <v>無</v>
          </cell>
          <cell r="AN145" t="str">
            <v>無</v>
          </cell>
          <cell r="AO145" t="str">
            <v>シフト制</v>
          </cell>
          <cell r="AP145" t="str">
            <v>8時30分〜17時15分</v>
          </cell>
          <cell r="AQ145" t="str">
            <v>応相談</v>
          </cell>
          <cell r="AR145" t="str">
            <v>ヘルパー2級・介護職員初任者研修・実務者研修修了者・介護福祉士</v>
          </cell>
          <cell r="AS145" t="str">
            <v>労災保険・加入無</v>
          </cell>
          <cell r="AT145">
            <v>3</v>
          </cell>
          <cell r="AU145" t="str">
            <v>訪問介護（ホームヘルプサービス）</v>
          </cell>
          <cell r="AZ145" t="str">
            <v>無し</v>
          </cell>
          <cell r="BA145" t="str">
            <v>休日手当、割増あり</v>
          </cell>
          <cell r="BB145" t="str">
            <v>有（屋内「原則禁煙」）</v>
          </cell>
          <cell r="BC145" t="str">
            <v>屋内禁煙（屋外に喫煙所設置）</v>
          </cell>
        </row>
        <row r="146">
          <cell r="C146" t="str">
            <v>50-0149</v>
          </cell>
          <cell r="D146">
            <v>43892</v>
          </cell>
          <cell r="E146" t="str">
            <v>社会福祉法人　福音会</v>
          </cell>
          <cell r="F146" t="str">
            <v>しゃかいふくしほうじん　ふくいんかい</v>
          </cell>
          <cell r="G146" t="str">
            <v>人財コ－ディネーター</v>
          </cell>
          <cell r="H146" t="str">
            <v>小林　和子</v>
          </cell>
          <cell r="J146" t="str">
            <v>042-736-7411</v>
          </cell>
          <cell r="K146" t="str">
            <v>042-734-0742</v>
          </cell>
          <cell r="M146" t="str">
            <v>k.kobayashi@fukuinkai.or.jp</v>
          </cell>
          <cell r="N146" t="str">
            <v>http://www.fukuinkai.or.jp/machida/01.html</v>
          </cell>
          <cell r="O146" t="str">
            <v>確認中</v>
          </cell>
          <cell r="P146" t="str">
            <v>正・准看護師</v>
          </cell>
          <cell r="Q146" t="str">
            <v>確認中</v>
          </cell>
          <cell r="R146" t="str">
            <v>施設（利用者130名）利用者の健康管理、医療的処置の実施、オンコール対応S担当者会議等への出席</v>
          </cell>
          <cell r="S146" t="str">
            <v>特別養護老人ホーム福音の家</v>
          </cell>
          <cell r="T146" t="str">
            <v>確認中</v>
          </cell>
          <cell r="U146" t="str">
            <v>正社員</v>
          </cell>
          <cell r="V146" t="str">
            <v>東京都町田市野津田町1932番地</v>
          </cell>
          <cell r="W146" t="str">
            <v>小田急線町田駅バス8分（並木下車）</v>
          </cell>
          <cell r="X146" t="str">
            <v>220,000～270,000円</v>
          </cell>
          <cell r="Y146" t="str">
            <v>確認中</v>
          </cell>
          <cell r="Z146" t="str">
            <v>施設看護師手当　20,000円
資格手当　～20,000円
オンコール手当　1回1,000円（月4～5回）</v>
          </cell>
          <cell r="AA146" t="str">
            <v>全額　車通勤可(職員駐車場 有料あり）</v>
          </cell>
          <cell r="AB146" t="str">
            <v>有り</v>
          </cell>
          <cell r="AC146" t="str">
            <v>0.00～5.00％</v>
          </cell>
          <cell r="AD146" t="str">
            <v>有り</v>
          </cell>
          <cell r="AE146" t="str">
            <v>年（3.5ヵ月＋特別手当100,000円）</v>
          </cell>
          <cell r="AF146" t="str">
            <v>月給（手当等確認ください）</v>
          </cell>
          <cell r="AG146" t="str">
            <v>無期</v>
          </cell>
          <cell r="AH146" t="str">
            <v>無期</v>
          </cell>
          <cell r="AI146" t="str">
            <v>確認中</v>
          </cell>
          <cell r="AJ146" t="str">
            <v>確認中</v>
          </cell>
          <cell r="AK146" t="str">
            <v>有</v>
          </cell>
          <cell r="AL146" t="str">
            <v>４ヵ月</v>
          </cell>
          <cell r="AM146" t="str">
            <v>有</v>
          </cell>
          <cell r="AN146">
            <v>10</v>
          </cell>
          <cell r="AO146" t="str">
            <v>シフト制</v>
          </cell>
          <cell r="AP146" t="str">
            <v>①7：30～16：30　②9：00～18：00　③10：00～19：00</v>
          </cell>
          <cell r="AQ146" t="str">
            <v>20.9日／月</v>
          </cell>
          <cell r="AR146" t="str">
            <v>学歴：不問
資格：正・准看護師</v>
          </cell>
          <cell r="AS146" t="str">
            <v>雇用保険・健康保険・厚生年金・労災保険</v>
          </cell>
          <cell r="AT146">
            <v>1</v>
          </cell>
          <cell r="AU146" t="str">
            <v>特別養護老人ホーム（特養）</v>
          </cell>
          <cell r="AZ146" t="str">
            <v>60分</v>
          </cell>
          <cell r="BA146" t="str">
            <v>年間休日数：114日以上　週休2日制あり</v>
          </cell>
          <cell r="BB146" t="str">
            <v>確認中</v>
          </cell>
          <cell r="BC146" t="str">
            <v>確認中</v>
          </cell>
        </row>
        <row r="147">
          <cell r="C147" t="str">
            <v>50-0150</v>
          </cell>
          <cell r="D147">
            <v>43892</v>
          </cell>
          <cell r="E147" t="str">
            <v>社会福祉法人　福音会</v>
          </cell>
          <cell r="F147" t="str">
            <v>しゃかいふくしほうじん　ふくいんかい</v>
          </cell>
          <cell r="G147" t="str">
            <v>人財コ－ディネーター</v>
          </cell>
          <cell r="H147" t="str">
            <v>小林　和子</v>
          </cell>
          <cell r="J147" t="str">
            <v>042-736-7411</v>
          </cell>
          <cell r="K147" t="str">
            <v>042-734-0742</v>
          </cell>
          <cell r="M147" t="str">
            <v>k.kobayashi@fukuinkai.or.jp</v>
          </cell>
          <cell r="N147" t="str">
            <v>http://www.fukuinkai.or.jp/machida/01.html</v>
          </cell>
          <cell r="O147" t="str">
            <v>確認中</v>
          </cell>
          <cell r="P147" t="str">
            <v>厨房（調理補助）リーダー</v>
          </cell>
          <cell r="Q147" t="str">
            <v>確認中</v>
          </cell>
          <cell r="R147" t="str">
            <v>調理済み（クックチル）食品を使った簡単な食事の準備。厨房職員の勤務調整や管理栄養士の補助的業務。</v>
          </cell>
          <cell r="S147" t="str">
            <v>特別養護老人ホーム福音の家</v>
          </cell>
          <cell r="T147" t="str">
            <v>確認中</v>
          </cell>
          <cell r="U147" t="str">
            <v>正社員</v>
          </cell>
          <cell r="V147" t="str">
            <v>東京都町田市野津田町1932番地</v>
          </cell>
          <cell r="W147" t="str">
            <v>小田急線町田駅バス8分（並木下車）</v>
          </cell>
          <cell r="X147" t="str">
            <v>180,000円</v>
          </cell>
          <cell r="Y147" t="str">
            <v>確認中</v>
          </cell>
          <cell r="Z147" t="str">
            <v>確認中</v>
          </cell>
          <cell r="AA147" t="str">
            <v>全額　車通勤可(職員駐車場 有料あり）</v>
          </cell>
          <cell r="AB147" t="str">
            <v>有り</v>
          </cell>
          <cell r="AC147" t="str">
            <v>0.00～5.00％</v>
          </cell>
          <cell r="AD147" t="str">
            <v>有り</v>
          </cell>
          <cell r="AE147" t="str">
            <v>年（2.5ヵ月＋夏・冬各40,000円）</v>
          </cell>
          <cell r="AF147" t="str">
            <v>月給（手当等確認ください）</v>
          </cell>
          <cell r="AG147" t="str">
            <v>有期</v>
          </cell>
          <cell r="AH147" t="str">
            <v>確認中</v>
          </cell>
          <cell r="AI147" t="str">
            <v>確認中</v>
          </cell>
          <cell r="AJ147" t="str">
            <v>確認中</v>
          </cell>
          <cell r="AK147" t="str">
            <v>有</v>
          </cell>
          <cell r="AL147" t="str">
            <v>４ヵ月</v>
          </cell>
          <cell r="AM147" t="str">
            <v>無</v>
          </cell>
          <cell r="AN147" t="str">
            <v>無</v>
          </cell>
          <cell r="AO147" t="str">
            <v>シフト制</v>
          </cell>
          <cell r="AP147" t="str">
            <v>①5：00～14：30　②10：30～19：30　③11：30～20：30</v>
          </cell>
          <cell r="AQ147" t="str">
            <v>20.9日／月</v>
          </cell>
          <cell r="AR147" t="str">
            <v>不問</v>
          </cell>
          <cell r="AS147" t="str">
            <v>雇用保険・健康保険・厚生年金・労災保険</v>
          </cell>
          <cell r="AT147">
            <v>1</v>
          </cell>
          <cell r="AU147" t="str">
            <v>特別養護老人ホーム（特養）</v>
          </cell>
          <cell r="AZ147" t="str">
            <v>60分</v>
          </cell>
          <cell r="BA147" t="str">
            <v>年間休日数：114日以上　週休2日制あり</v>
          </cell>
          <cell r="BB147" t="str">
            <v>確認中</v>
          </cell>
          <cell r="BC147" t="str">
            <v>確認中</v>
          </cell>
        </row>
        <row r="148">
          <cell r="C148" t="str">
            <v>50-0151</v>
          </cell>
          <cell r="D148">
            <v>43892</v>
          </cell>
          <cell r="E148" t="str">
            <v>社会福祉法人　福音会</v>
          </cell>
          <cell r="F148" t="str">
            <v>しゃかいふくしほうじん　ふくいんかい</v>
          </cell>
          <cell r="G148" t="str">
            <v>人財コ－ディネーター</v>
          </cell>
          <cell r="H148" t="str">
            <v>小林　和子</v>
          </cell>
          <cell r="J148" t="str">
            <v>042-736-7411</v>
          </cell>
          <cell r="K148" t="str">
            <v>042-734-0742</v>
          </cell>
          <cell r="M148" t="str">
            <v>k.kobayashi@fukuinkai.or.jp</v>
          </cell>
          <cell r="N148" t="str">
            <v>http://www.fukuinkai.or.jp/machida/01.html</v>
          </cell>
          <cell r="O148" t="str">
            <v>非常勤職員（週3日～）も同時募集しております</v>
          </cell>
          <cell r="P148" t="str">
            <v>介護給付事務職員</v>
          </cell>
          <cell r="Q148" t="str">
            <v>確認中</v>
          </cell>
          <cell r="R148" t="str">
            <v>施設、居宅支援、通所介護、訪問介護等事業所のトータル介護給付事務（国保連請求）</v>
          </cell>
          <cell r="S148" t="str">
            <v>特別養護老人ホーム福音の家</v>
          </cell>
          <cell r="T148" t="str">
            <v>確認中</v>
          </cell>
          <cell r="U148" t="str">
            <v>正社員</v>
          </cell>
          <cell r="V148" t="str">
            <v>東京都町田市野津田町1932番地</v>
          </cell>
          <cell r="W148" t="str">
            <v>小田急線町田駅バス8分（並木下車）</v>
          </cell>
          <cell r="X148" t="str">
            <v>170,000～200,000円</v>
          </cell>
          <cell r="Y148" t="str">
            <v>確認中</v>
          </cell>
          <cell r="Z148" t="str">
            <v>確認中</v>
          </cell>
          <cell r="AA148" t="str">
            <v>全額　車通勤可(職員駐車場 有料あり）</v>
          </cell>
          <cell r="AB148" t="str">
            <v>有り</v>
          </cell>
          <cell r="AC148" t="str">
            <v>0.00～5.00％</v>
          </cell>
          <cell r="AD148" t="str">
            <v>有り</v>
          </cell>
          <cell r="AE148" t="str">
            <v>年（3.5ヵ月＋特別手当100,000円）</v>
          </cell>
          <cell r="AF148" t="str">
            <v>月給（手当等確認ください）</v>
          </cell>
          <cell r="AG148" t="str">
            <v>無期</v>
          </cell>
          <cell r="AH148" t="str">
            <v>無期</v>
          </cell>
          <cell r="AI148" t="str">
            <v>確認中</v>
          </cell>
          <cell r="AJ148" t="str">
            <v>確認中</v>
          </cell>
          <cell r="AK148" t="str">
            <v>有</v>
          </cell>
          <cell r="AL148" t="str">
            <v>４ヵ月</v>
          </cell>
          <cell r="AM148" t="str">
            <v>無</v>
          </cell>
          <cell r="AN148" t="str">
            <v>無</v>
          </cell>
          <cell r="AO148" t="str">
            <v>シフト制</v>
          </cell>
          <cell r="AP148" t="str">
            <v>8：30～17：30</v>
          </cell>
          <cell r="AQ148" t="str">
            <v>20.9日／月</v>
          </cell>
          <cell r="AR148" t="str">
            <v>学歴：不問　資格：普通乗用車免許</v>
          </cell>
          <cell r="AS148" t="str">
            <v>雇用保険・健康保険・厚生年金・労災保険</v>
          </cell>
          <cell r="AT148">
            <v>1</v>
          </cell>
          <cell r="AU148" t="str">
            <v>特別養護老人ホーム（特養）</v>
          </cell>
          <cell r="AZ148" t="str">
            <v>60分</v>
          </cell>
          <cell r="BA148" t="str">
            <v>年間休日数：114日以上　週休2日制あり</v>
          </cell>
          <cell r="BB148" t="str">
            <v>確認中</v>
          </cell>
          <cell r="BC148" t="str">
            <v>確認中</v>
          </cell>
        </row>
        <row r="149">
          <cell r="C149" t="str">
            <v>50-0152</v>
          </cell>
          <cell r="D149">
            <v>43892</v>
          </cell>
          <cell r="E149" t="str">
            <v>社会福祉法人　福音会</v>
          </cell>
          <cell r="F149" t="str">
            <v>しゃかいふくしほうじん　ふくいんかい</v>
          </cell>
          <cell r="G149" t="str">
            <v>人財コ－ディネーター</v>
          </cell>
          <cell r="H149" t="str">
            <v>小林　和子</v>
          </cell>
          <cell r="J149" t="str">
            <v>042-736-7411</v>
          </cell>
          <cell r="K149" t="str">
            <v>042-734-0742</v>
          </cell>
          <cell r="M149" t="str">
            <v>k.kobayashi@fukuinkai.or.jp</v>
          </cell>
          <cell r="N149" t="str">
            <v>http://www.fukuinkai.or.jp/machida/01.html</v>
          </cell>
          <cell r="O149" t="str">
            <v>その他手当として
資格手当：～10,000円
夜勤手当：1回10,000円（月5回程度）</v>
          </cell>
          <cell r="P149" t="str">
            <v>介護職員</v>
          </cell>
          <cell r="Q149" t="str">
            <v>確認中</v>
          </cell>
          <cell r="R149" t="str">
            <v>施設（入居者130名）利用者の自立支援を視野に置いた身体介護や生活支援を担っていただきます。</v>
          </cell>
          <cell r="S149" t="str">
            <v>特別養護老人ホーム福音の家</v>
          </cell>
          <cell r="T149" t="str">
            <v>確認中</v>
          </cell>
          <cell r="U149" t="str">
            <v>正社員</v>
          </cell>
          <cell r="V149" t="str">
            <v>東京都町田市野津田町1932番地</v>
          </cell>
          <cell r="W149" t="str">
            <v>小田急線町田駅バス8分（並木下車）</v>
          </cell>
          <cell r="X149" t="str">
            <v>180,000～250,000円</v>
          </cell>
          <cell r="Y149" t="str">
            <v>確認中</v>
          </cell>
          <cell r="Z149" t="str">
            <v>特殊業務手当　3,000円
介護職手当　12,000円</v>
          </cell>
          <cell r="AA149" t="str">
            <v>全額　車通勤可(職員駐車場 有料あり）</v>
          </cell>
          <cell r="AB149" t="str">
            <v>有り</v>
          </cell>
          <cell r="AC149" t="str">
            <v>0.00～5.00％</v>
          </cell>
          <cell r="AD149" t="str">
            <v>有り</v>
          </cell>
          <cell r="AE149" t="str">
            <v>年（3.5ヵ月＋特別手当100,000円）</v>
          </cell>
          <cell r="AF149" t="str">
            <v>月給（手当等確認ください）</v>
          </cell>
          <cell r="AG149" t="str">
            <v>無期</v>
          </cell>
          <cell r="AH149" t="str">
            <v>無期</v>
          </cell>
          <cell r="AI149" t="str">
            <v>確認中</v>
          </cell>
          <cell r="AJ149" t="str">
            <v>確認中</v>
          </cell>
          <cell r="AK149" t="str">
            <v>有</v>
          </cell>
          <cell r="AL149" t="str">
            <v>４ヵ月</v>
          </cell>
          <cell r="AM149" t="str">
            <v>有</v>
          </cell>
          <cell r="AN149">
            <v>5</v>
          </cell>
          <cell r="AO149" t="str">
            <v>シフト制</v>
          </cell>
          <cell r="AP149" t="str">
            <v>①7：00～16：00　②11：00～20：00　③17：30～翌10：30</v>
          </cell>
          <cell r="AQ149" t="str">
            <v>20.9日／月</v>
          </cell>
          <cell r="AR149" t="str">
            <v>学歴：不問
資格：介護福祉士・ヘルパー1級・実務者研修修了・介護職員初任者研修修了・ヘルパー２級のいずれか</v>
          </cell>
          <cell r="AS149" t="str">
            <v>雇用保険・健康保険・厚生年金・労災保険</v>
          </cell>
          <cell r="AT149">
            <v>3</v>
          </cell>
          <cell r="AU149" t="str">
            <v>特別養護老人ホーム（特養）</v>
          </cell>
          <cell r="AZ149" t="str">
            <v>60分</v>
          </cell>
          <cell r="BA149" t="str">
            <v>年間休日数：114日以上　週休2日制あり</v>
          </cell>
          <cell r="BB149" t="str">
            <v>確認中</v>
          </cell>
          <cell r="BC149" t="str">
            <v>確認中</v>
          </cell>
        </row>
        <row r="150">
          <cell r="C150" t="str">
            <v>50-0153</v>
          </cell>
          <cell r="D150">
            <v>43892</v>
          </cell>
          <cell r="E150" t="str">
            <v>社会福祉法人　福音会</v>
          </cell>
          <cell r="F150" t="str">
            <v>しゃかいふくしほうじん　ふくいんかい</v>
          </cell>
          <cell r="G150" t="str">
            <v>人財コ－ディネーター</v>
          </cell>
          <cell r="H150" t="str">
            <v>小林　和子</v>
          </cell>
          <cell r="J150" t="str">
            <v>042-736-7411</v>
          </cell>
          <cell r="K150" t="str">
            <v>042-734-0742</v>
          </cell>
          <cell r="M150" t="str">
            <v>k.kobayashi@fukuinkai.or.jp</v>
          </cell>
          <cell r="N150" t="str">
            <v>http://www.fukuinkai.or.jp/machida/01.html</v>
          </cell>
          <cell r="O150" t="str">
            <v>確認中</v>
          </cell>
          <cell r="P150" t="str">
            <v>生活相談員</v>
          </cell>
          <cell r="Q150" t="str">
            <v>確認中</v>
          </cell>
          <cell r="R150" t="str">
            <v>施設（入居者130名）利用者の生活全般の相談業務及び体調不良時の通院等。新規入居者への事前面接。</v>
          </cell>
          <cell r="S150" t="str">
            <v>特別養護老人ホーム福音の家</v>
          </cell>
          <cell r="T150" t="str">
            <v>確認中</v>
          </cell>
          <cell r="U150" t="str">
            <v>非常勤パート</v>
          </cell>
          <cell r="V150" t="str">
            <v>東京都町田市野津田町1932番地</v>
          </cell>
          <cell r="W150" t="str">
            <v>小田急線町田駅バス8分（並木下車）</v>
          </cell>
          <cell r="X150" t="str">
            <v>1,050～1,150円</v>
          </cell>
          <cell r="Y150" t="str">
            <v>確認中</v>
          </cell>
          <cell r="Z150" t="str">
            <v>確認中</v>
          </cell>
          <cell r="AA150" t="str">
            <v>全額　車通勤可(職員駐車場 有料あり）</v>
          </cell>
          <cell r="AB150" t="str">
            <v>有り</v>
          </cell>
          <cell r="AC150" t="str">
            <v>0.00～5.00％</v>
          </cell>
          <cell r="AD150" t="str">
            <v>無し</v>
          </cell>
          <cell r="AE150" t="str">
            <v>確認中</v>
          </cell>
          <cell r="AF150" t="str">
            <v>時給</v>
          </cell>
          <cell r="AG150" t="str">
            <v>無期</v>
          </cell>
          <cell r="AH150" t="str">
            <v>無期</v>
          </cell>
          <cell r="AI150" t="str">
            <v>確認中</v>
          </cell>
          <cell r="AJ150" t="str">
            <v>確認中</v>
          </cell>
          <cell r="AK150" t="str">
            <v>有</v>
          </cell>
          <cell r="AL150" t="str">
            <v>４ヵ月</v>
          </cell>
          <cell r="AM150" t="str">
            <v>有</v>
          </cell>
          <cell r="AN150">
            <v>10</v>
          </cell>
          <cell r="AO150" t="str">
            <v>シフト制</v>
          </cell>
          <cell r="AP150" t="str">
            <v>8：45～17：45</v>
          </cell>
          <cell r="AQ150" t="str">
            <v>20.9日／月</v>
          </cell>
          <cell r="AR150" t="str">
            <v>学歴：不問　経験：相談業務あれば尚可
資格：介護支援専門員あれば尚可
　　　　普通自動車免許</v>
          </cell>
          <cell r="AS150" t="str">
            <v>雇用保険・健康保険・厚生年金・労災保険</v>
          </cell>
          <cell r="AT150">
            <v>1</v>
          </cell>
          <cell r="AU150" t="str">
            <v>特別養護老人ホーム（特養）</v>
          </cell>
          <cell r="AZ150" t="str">
            <v>60分</v>
          </cell>
          <cell r="BA150" t="str">
            <v>年間休日数：114日以上　週休2日制あり</v>
          </cell>
          <cell r="BB150" t="str">
            <v>確認中</v>
          </cell>
          <cell r="BC150" t="str">
            <v>確認中</v>
          </cell>
        </row>
        <row r="151">
          <cell r="C151" t="str">
            <v>50-0154</v>
          </cell>
          <cell r="D151">
            <v>43892</v>
          </cell>
          <cell r="E151" t="str">
            <v>社会福祉法人　福音会</v>
          </cell>
          <cell r="F151" t="str">
            <v>しゃかいふくしほうじん　ふくいんかい</v>
          </cell>
          <cell r="G151" t="str">
            <v>人財コ－ディネーター</v>
          </cell>
          <cell r="H151" t="str">
            <v>小林　和子</v>
          </cell>
          <cell r="J151" t="str">
            <v>042-736-7411</v>
          </cell>
          <cell r="K151" t="str">
            <v>042-734-0742</v>
          </cell>
          <cell r="M151" t="str">
            <v>k.kobayashi@fukuinkai.or.jp</v>
          </cell>
          <cell r="N151" t="str">
            <v>http://www.fukuinkai.or.jp/machida/01.html</v>
          </cell>
          <cell r="O151" t="str">
            <v>確認中</v>
          </cell>
          <cell r="P151" t="str">
            <v>介護職員</v>
          </cell>
          <cell r="Q151" t="str">
            <v>確認中</v>
          </cell>
          <cell r="R151" t="str">
            <v>施設（入居者130名）利用者の自立支援を視野に置いた身体介護や生活支援を担っていただきます。</v>
          </cell>
          <cell r="S151" t="str">
            <v>特別養護老人ホーム福音の家</v>
          </cell>
          <cell r="T151" t="str">
            <v>確認中</v>
          </cell>
          <cell r="U151" t="str">
            <v>非常勤パート</v>
          </cell>
          <cell r="V151" t="str">
            <v>東京都町田市野津田町1932番地</v>
          </cell>
          <cell r="W151" t="str">
            <v>小田急線町田駅バス8分（並木下車）</v>
          </cell>
          <cell r="X151" t="str">
            <v>1,013円～</v>
          </cell>
          <cell r="Y151" t="str">
            <v>確認中</v>
          </cell>
          <cell r="Z151" t="str">
            <v>確認中</v>
          </cell>
          <cell r="AA151" t="str">
            <v>全額　車通勤可(職員駐車場 有料あり）</v>
          </cell>
          <cell r="AB151" t="str">
            <v>有り</v>
          </cell>
          <cell r="AC151" t="str">
            <v>0.00～5.00％</v>
          </cell>
          <cell r="AD151" t="str">
            <v>無し</v>
          </cell>
          <cell r="AE151" t="str">
            <v>確認中</v>
          </cell>
          <cell r="AF151" t="str">
            <v>時給</v>
          </cell>
          <cell r="AG151" t="str">
            <v>無期</v>
          </cell>
          <cell r="AH151" t="str">
            <v>無期</v>
          </cell>
          <cell r="AI151" t="str">
            <v>確認中</v>
          </cell>
          <cell r="AJ151" t="str">
            <v>確認中</v>
          </cell>
          <cell r="AK151" t="str">
            <v>有</v>
          </cell>
          <cell r="AL151" t="str">
            <v>４ヵ月</v>
          </cell>
          <cell r="AM151" t="str">
            <v>有</v>
          </cell>
          <cell r="AN151" t="str">
            <v>確認中</v>
          </cell>
          <cell r="AO151" t="str">
            <v>シフト制</v>
          </cell>
          <cell r="AP151" t="str">
            <v>①7：00～16：00　②9：00～18：00　③11：00～20：00</v>
          </cell>
          <cell r="AQ151" t="str">
            <v>応相談</v>
          </cell>
          <cell r="AR151" t="str">
            <v>学歴：不問
資格：介護福祉士・ヘルパー1級・実務者研修修了・介護職員初任者研修修了・ヘルパー２級のいずれか</v>
          </cell>
          <cell r="AS151" t="str">
            <v>雇用保険・健康保険・厚生年金・労災保険</v>
          </cell>
          <cell r="AT151">
            <v>3</v>
          </cell>
          <cell r="AU151" t="str">
            <v>特別養護老人ホーム（特養）</v>
          </cell>
          <cell r="AZ151" t="str">
            <v>60分</v>
          </cell>
          <cell r="BA151" t="str">
            <v>シフト以外
年間休日数：114日以上　週休2日制あり</v>
          </cell>
          <cell r="BB151" t="str">
            <v>確認中</v>
          </cell>
          <cell r="BC151" t="str">
            <v>確認中</v>
          </cell>
        </row>
        <row r="152">
          <cell r="C152" t="str">
            <v>70-0207</v>
          </cell>
          <cell r="D152">
            <v>43892</v>
          </cell>
          <cell r="E152" t="str">
            <v>社会福祉法人　福音会</v>
          </cell>
          <cell r="F152" t="str">
            <v>しゃかいふくしほうじん　ふくいんかい</v>
          </cell>
          <cell r="G152" t="str">
            <v>人財コ－ディネーター</v>
          </cell>
          <cell r="H152" t="str">
            <v>小林　和子</v>
          </cell>
          <cell r="J152" t="str">
            <v>042-736-7411</v>
          </cell>
          <cell r="K152" t="str">
            <v>042-734-0742</v>
          </cell>
          <cell r="M152" t="str">
            <v>k.kobayashi@fukuinkai.or.jp</v>
          </cell>
          <cell r="N152" t="str">
            <v>http://www.fukuinkai.or.jp/machida/01.html</v>
          </cell>
          <cell r="O152" t="str">
            <v>早朝帯（5：30～8：30）200円増
夜間帯（18：30～20：30）150円増</v>
          </cell>
          <cell r="P152" t="str">
            <v>厨房（調理補助）職員</v>
          </cell>
          <cell r="Q152" t="str">
            <v>確認中</v>
          </cell>
          <cell r="R152" t="str">
            <v>調理済み（クックチル）食品を使った簡単な食事の準備。野津田事業所内にある特別養護老人ホーム、軽費老人ホーム、デイサービスのご利用者及び職員への食事提供。</v>
          </cell>
          <cell r="S152" t="str">
            <v>特別養護老人ホーム福音の家</v>
          </cell>
          <cell r="T152" t="str">
            <v>確認中</v>
          </cell>
          <cell r="U152" t="str">
            <v>非常勤パート</v>
          </cell>
          <cell r="V152" t="str">
            <v>東京都町田市野津田町1932番地</v>
          </cell>
          <cell r="W152" t="str">
            <v>小田急線町田駅バス8分（並木下車）</v>
          </cell>
          <cell r="X152" t="str">
            <v>1,020円～</v>
          </cell>
          <cell r="Y152" t="str">
            <v>確認中</v>
          </cell>
          <cell r="Z152" t="str">
            <v>確認中</v>
          </cell>
          <cell r="AA152" t="str">
            <v>全額　車通勤可(職員駐車場 有料あり）</v>
          </cell>
          <cell r="AB152" t="str">
            <v>有り</v>
          </cell>
          <cell r="AC152" t="str">
            <v>0.00～5.00％</v>
          </cell>
          <cell r="AD152" t="str">
            <v>無し</v>
          </cell>
          <cell r="AE152" t="str">
            <v>確認中</v>
          </cell>
          <cell r="AF152" t="str">
            <v>時給</v>
          </cell>
          <cell r="AG152" t="str">
            <v>有期</v>
          </cell>
          <cell r="AH152" t="str">
            <v>70才以上半年毎契約</v>
          </cell>
          <cell r="AI152" t="str">
            <v>確認中</v>
          </cell>
          <cell r="AJ152" t="str">
            <v>確認中</v>
          </cell>
          <cell r="AK152" t="str">
            <v>有</v>
          </cell>
          <cell r="AL152" t="str">
            <v>４ヵ月</v>
          </cell>
          <cell r="AM152" t="str">
            <v>無</v>
          </cell>
          <cell r="AN152" t="str">
            <v>無</v>
          </cell>
          <cell r="AO152" t="str">
            <v>シフト制</v>
          </cell>
          <cell r="AP152" t="str">
            <v>①5：30～14：30　②10：30～19：30　③11：30～20：30</v>
          </cell>
          <cell r="AQ152" t="str">
            <v>応相談</v>
          </cell>
          <cell r="AR152" t="str">
            <v>不問</v>
          </cell>
          <cell r="AS152" t="str">
            <v>雇用保険・健康保険・厚生年金・労災保険</v>
          </cell>
          <cell r="AT152">
            <v>8</v>
          </cell>
          <cell r="AU152" t="str">
            <v>特別養護老人ホーム（特養）</v>
          </cell>
          <cell r="AZ152" t="str">
            <v>60分</v>
          </cell>
          <cell r="BA152" t="str">
            <v>シフト以外
年間休日数：114日以上　週休2日制あり</v>
          </cell>
          <cell r="BB152" t="str">
            <v>確認中</v>
          </cell>
          <cell r="BC152" t="str">
            <v>確認中</v>
          </cell>
        </row>
        <row r="153">
          <cell r="C153" t="str">
            <v>70-0273</v>
          </cell>
          <cell r="D153">
            <v>43895</v>
          </cell>
          <cell r="E153" t="str">
            <v>介護支援事業所　カミヤ</v>
          </cell>
          <cell r="F153" t="str">
            <v>かいごしえんじぎょうしょ　カミヤ</v>
          </cell>
          <cell r="G153" t="str">
            <v>介護支援事業所カミヤ</v>
          </cell>
          <cell r="H153" t="str">
            <v>水野　純子</v>
          </cell>
          <cell r="J153" t="str">
            <v>042-788-3381</v>
          </cell>
          <cell r="K153" t="str">
            <v>042-788-7711</v>
          </cell>
          <cell r="M153" t="str">
            <v>mizuno@c-kamiya.co.jp</v>
          </cell>
          <cell r="N153" t="str">
            <v>http://www.c-kamiya.co.jp/</v>
          </cell>
          <cell r="O153" t="str">
            <v>経験者優遇</v>
          </cell>
          <cell r="P153" t="str">
            <v>介護支援専門員
主任介護支援専門員</v>
          </cell>
          <cell r="Q153" t="str">
            <v>確認中</v>
          </cell>
          <cell r="R153" t="str">
            <v>ケアプラン作成に関わる業務全般</v>
          </cell>
          <cell r="S153" t="str">
            <v>介護支援事業所カミヤ</v>
          </cell>
          <cell r="T153" t="str">
            <v>確認中</v>
          </cell>
          <cell r="U153" t="str">
            <v>正社員</v>
          </cell>
          <cell r="V153" t="str">
            <v>東京都町田市つくし野2-36-13</v>
          </cell>
          <cell r="W153" t="str">
            <v>東急田園都市線つくし野駅 徒歩15分</v>
          </cell>
          <cell r="X153" t="str">
            <v>210,000～230,000円</v>
          </cell>
          <cell r="Y153" t="str">
            <v>-</v>
          </cell>
          <cell r="Z153" t="str">
            <v>-</v>
          </cell>
          <cell r="AA153" t="str">
            <v>規定支給　車通勤可</v>
          </cell>
          <cell r="AB153" t="str">
            <v>条件により</v>
          </cell>
          <cell r="AC153" t="str">
            <v>確認中</v>
          </cell>
          <cell r="AD153" t="str">
            <v>条件により</v>
          </cell>
          <cell r="AE153" t="str">
            <v>無し</v>
          </cell>
          <cell r="AF153" t="str">
            <v>月給（手当等確認ください）</v>
          </cell>
          <cell r="AG153" t="str">
            <v>無期</v>
          </cell>
          <cell r="AH153" t="str">
            <v>無期</v>
          </cell>
          <cell r="AI153" t="str">
            <v>確認中</v>
          </cell>
          <cell r="AJ153" t="str">
            <v>相談・条件による</v>
          </cell>
          <cell r="AK153" t="str">
            <v>有</v>
          </cell>
          <cell r="AL153" t="str">
            <v>3ヵ月</v>
          </cell>
          <cell r="AM153" t="str">
            <v>有</v>
          </cell>
          <cell r="AN153" t="str">
            <v>7時間</v>
          </cell>
          <cell r="AO153" t="str">
            <v>シフト制</v>
          </cell>
          <cell r="AP153" t="str">
            <v>月～金
9：00～18：00</v>
          </cell>
          <cell r="AQ153" t="str">
            <v>月20日程度</v>
          </cell>
          <cell r="AR153" t="str">
            <v>介護専門支援員
主任介護専門支援員</v>
          </cell>
          <cell r="AS153" t="str">
            <v>雇用保険・健康保険・厚生年金・労災保険</v>
          </cell>
          <cell r="AT153">
            <v>1</v>
          </cell>
          <cell r="AU153" t="str">
            <v>訪問看護</v>
          </cell>
          <cell r="AZ153" t="str">
            <v>60分</v>
          </cell>
          <cell r="BA153" t="str">
            <v>土・日・祝日 年末年始 夏期休暇</v>
          </cell>
          <cell r="BB153" t="str">
            <v>有（屋内「原則禁煙」）</v>
          </cell>
          <cell r="BC153" t="str">
            <v>屋内禁煙（屋外に喫煙所設置）</v>
          </cell>
        </row>
        <row r="154">
          <cell r="C154" t="str">
            <v>70-0122</v>
          </cell>
          <cell r="D154">
            <v>43895</v>
          </cell>
          <cell r="E154" t="str">
            <v>株式会社　Azzurro</v>
          </cell>
          <cell r="F154" t="str">
            <v>かぶしきがいしゃ　Azzurro</v>
          </cell>
          <cell r="G154" t="str">
            <v>管理部　施設長</v>
          </cell>
          <cell r="H154" t="str">
            <v>及川裕美子</v>
          </cell>
          <cell r="J154" t="str">
            <v>044-986-6265(緑山グランドハイツ）</v>
          </cell>
          <cell r="K154" t="str">
            <v>044-986-9961(緑山グランドハイツ）</v>
          </cell>
          <cell r="M154" t="str">
            <v>azzurro-g001-midoriyama@azzurro-g.com</v>
          </cell>
          <cell r="N154" t="str">
            <v>http://b-d-i.co.jp/</v>
          </cell>
          <cell r="O154" t="str">
            <v>元気で明るい方をお待ちしております。</v>
          </cell>
          <cell r="P154" t="str">
            <v>介護職（介護補助）</v>
          </cell>
          <cell r="Q154" t="str">
            <v>確認中</v>
          </cell>
          <cell r="R154" t="str">
            <v>入居者様への生活援助等、シーツ交換・病院受診付添い・食事ダイニングサービス、入浴介助補助・洗濯補助・排泄介助補助</v>
          </cell>
          <cell r="S154" t="str">
            <v>緑山グランドハイツ</v>
          </cell>
          <cell r="T154" t="str">
            <v>確認中</v>
          </cell>
          <cell r="U154" t="str">
            <v>非常勤パート</v>
          </cell>
          <cell r="V154" t="str">
            <v>東京都町田市三輪緑山2-2139-2</v>
          </cell>
          <cell r="W154" t="str">
            <v>小田急線鶴川駅バス２分（三輪緑山2丁目下車）</v>
          </cell>
          <cell r="X154" t="str">
            <v>1013円～1150円※試用期間(3ヵ月程度）はパート扱い
（最低賃金改定の為 確認中）</v>
          </cell>
          <cell r="Y154" t="str">
            <v>確認中</v>
          </cell>
          <cell r="Z154" t="str">
            <v>確認中</v>
          </cell>
          <cell r="AA154" t="str">
            <v>定額（最高30,000円）車通勤：可</v>
          </cell>
          <cell r="AB154" t="str">
            <v>条件により</v>
          </cell>
          <cell r="AC154" t="str">
            <v>業績・評価制度により</v>
          </cell>
          <cell r="AD154" t="str">
            <v>確認中</v>
          </cell>
          <cell r="AE154" t="str">
            <v>*介護処遇改善加算より実働に応じて</v>
          </cell>
          <cell r="AF154" t="str">
            <v>月給（手当等確認ください）</v>
          </cell>
          <cell r="AG154" t="str">
            <v>その他</v>
          </cell>
          <cell r="AH154" t="str">
            <v>確認中</v>
          </cell>
          <cell r="AI154" t="str">
            <v>確認中</v>
          </cell>
          <cell r="AJ154" t="str">
            <v>確認中</v>
          </cell>
          <cell r="AK154" t="str">
            <v>有</v>
          </cell>
          <cell r="AL154" t="str">
            <v>3ヵ月</v>
          </cell>
          <cell r="AM154" t="str">
            <v>無</v>
          </cell>
          <cell r="AN154" t="str">
            <v>無</v>
          </cell>
          <cell r="AO154" t="str">
            <v>シフト制</v>
          </cell>
          <cell r="AP154" t="str">
            <v>①  7:00～16:00　②  9:00～18:00　③10:00～19:00</v>
          </cell>
          <cell r="AQ154" t="str">
            <v>シフト制（週2日以上）</v>
          </cell>
          <cell r="AR154" t="str">
            <v>特になし</v>
          </cell>
          <cell r="AS154" t="str">
            <v>労働条件による</v>
          </cell>
          <cell r="AT154">
            <v>2</v>
          </cell>
          <cell r="AU154" t="str">
            <v>特定施設入居者生活介護（有料老人ホーム）</v>
          </cell>
          <cell r="AZ154" t="str">
            <v>60分</v>
          </cell>
          <cell r="BA154" t="str">
            <v>シフト以外</v>
          </cell>
          <cell r="BB154" t="str">
            <v>確認中</v>
          </cell>
          <cell r="BC154" t="str">
            <v>確認中</v>
          </cell>
        </row>
        <row r="155">
          <cell r="C155" t="str">
            <v>70-0271</v>
          </cell>
          <cell r="D155">
            <v>43895</v>
          </cell>
          <cell r="E155" t="str">
            <v>特定非営利活動法人　湧和</v>
          </cell>
          <cell r="F155" t="str">
            <v>とくていひえいりかつどうほうじん　ゆうわ</v>
          </cell>
          <cell r="G155" t="str">
            <v>事務局</v>
          </cell>
          <cell r="H155" t="str">
            <v>栖原　雅美</v>
          </cell>
          <cell r="J155" t="str">
            <v>042-729-0422</v>
          </cell>
          <cell r="K155" t="str">
            <v>042-709-0533</v>
          </cell>
          <cell r="M155" t="str">
            <v>m-suhara@npo-yuwa.jp</v>
          </cell>
          <cell r="N155" t="str">
            <v>https://www.npo-yuwa.com./</v>
          </cell>
          <cell r="O155" t="str">
            <v>確認中</v>
          </cell>
          <cell r="P155" t="str">
            <v>介護事務員</v>
          </cell>
          <cell r="Q155" t="str">
            <v>確認中</v>
          </cell>
          <cell r="R155" t="str">
            <v>介護保険請求事務及び
一般事務</v>
          </cell>
          <cell r="S155" t="str">
            <v>デイサービス　湧和</v>
          </cell>
          <cell r="T155" t="str">
            <v>確認中</v>
          </cell>
          <cell r="U155" t="str">
            <v>非常勤パート</v>
          </cell>
          <cell r="V155" t="str">
            <v>東京都町田市本町田2102-1</v>
          </cell>
          <cell r="W155" t="str">
            <v>バス停、第三小前 徒歩10分</v>
          </cell>
          <cell r="X155" t="str">
            <v>1013～1020円</v>
          </cell>
          <cell r="Y155" t="str">
            <v>確認中</v>
          </cell>
          <cell r="Z155" t="str">
            <v>確認中</v>
          </cell>
          <cell r="AA155" t="str">
            <v>当社規程による（2KM以遠者は実費）</v>
          </cell>
          <cell r="AB155" t="str">
            <v>条件により</v>
          </cell>
          <cell r="AC155" t="str">
            <v>社内評価制度による</v>
          </cell>
          <cell r="AD155" t="str">
            <v>有り</v>
          </cell>
          <cell r="AE155" t="str">
            <v>年間2ヶ月</v>
          </cell>
          <cell r="AF155" t="str">
            <v>時給</v>
          </cell>
          <cell r="AG155" t="str">
            <v>有期</v>
          </cell>
          <cell r="AH155" t="str">
            <v>1年</v>
          </cell>
          <cell r="AI155" t="str">
            <v>確認中</v>
          </cell>
          <cell r="AJ155" t="str">
            <v>確認中</v>
          </cell>
          <cell r="AK155" t="str">
            <v>有</v>
          </cell>
          <cell r="AL155" t="str">
            <v>3ヵ月</v>
          </cell>
          <cell r="AM155" t="str">
            <v>無</v>
          </cell>
          <cell r="AN155" t="str">
            <v>無</v>
          </cell>
          <cell r="AO155" t="str">
            <v>固定勤務</v>
          </cell>
          <cell r="AP155" t="str">
            <v>8：30～17：30</v>
          </cell>
          <cell r="AQ155" t="str">
            <v>週3～4日</v>
          </cell>
          <cell r="AR155" t="str">
            <v>資格不要
介護保険の経験あれば尚可
ＰＣ入力必須</v>
          </cell>
          <cell r="AS155" t="str">
            <v>雇用保険・労災保険</v>
          </cell>
          <cell r="AT155">
            <v>1</v>
          </cell>
          <cell r="AU155" t="str">
            <v>通所介護（デイサービス）</v>
          </cell>
          <cell r="AZ155" t="str">
            <v>60分</v>
          </cell>
          <cell r="BA155" t="str">
            <v>日曜、年末年始</v>
          </cell>
          <cell r="BB155" t="str">
            <v>確認中</v>
          </cell>
          <cell r="BC155" t="str">
            <v>確認中</v>
          </cell>
        </row>
        <row r="156">
          <cell r="C156" t="str">
            <v>70-0274</v>
          </cell>
          <cell r="D156">
            <v>43895</v>
          </cell>
          <cell r="E156" t="str">
            <v>株式会社ファーストリバーメディカルコンサルティング</v>
          </cell>
          <cell r="F156" t="str">
            <v>かぶしきがいしゃファーストリバーメディカルコンサルティング</v>
          </cell>
          <cell r="H156" t="str">
            <v>鈴木　志保美</v>
          </cell>
          <cell r="J156" t="str">
            <v>044-981-6440</v>
          </cell>
          <cell r="K156" t="str">
            <v>044-981-6441</v>
          </cell>
          <cell r="M156" t="str">
            <v>firstliving6440@gmail.com</v>
          </cell>
          <cell r="N156" t="str">
            <v>確認中</v>
          </cell>
          <cell r="O156" t="str">
            <v>未経験でも試用期間で研修できます</v>
          </cell>
          <cell r="P156" t="str">
            <v>介護職</v>
          </cell>
          <cell r="Q156" t="str">
            <v>確認中</v>
          </cell>
          <cell r="R156" t="str">
            <v>入居者介助全般</v>
          </cell>
          <cell r="S156" t="str">
            <v>ファーストリビング町田三輪</v>
          </cell>
          <cell r="T156" t="str">
            <v>確認中</v>
          </cell>
          <cell r="U156" t="str">
            <v>非常勤パート</v>
          </cell>
          <cell r="V156" t="str">
            <v>東京都町田市三輪町501-02</v>
          </cell>
          <cell r="W156" t="str">
            <v>小田急線柿生駅バス5分徒歩5分</v>
          </cell>
          <cell r="X156" t="str">
            <v>1,013円
（最低賃金改定の為 確認中）</v>
          </cell>
          <cell r="Y156" t="str">
            <v>確認中</v>
          </cell>
          <cell r="Z156" t="str">
            <v>処遇改善手当支給</v>
          </cell>
          <cell r="AA156" t="str">
            <v>規定支給　車通勤可</v>
          </cell>
          <cell r="AB156" t="str">
            <v>無し</v>
          </cell>
          <cell r="AC156" t="str">
            <v>確認中</v>
          </cell>
          <cell r="AD156" t="str">
            <v>無し</v>
          </cell>
          <cell r="AE156" t="str">
            <v>確認中</v>
          </cell>
          <cell r="AF156" t="str">
            <v>時給</v>
          </cell>
          <cell r="AG156" t="str">
            <v>無期</v>
          </cell>
          <cell r="AH156" t="str">
            <v>無期</v>
          </cell>
          <cell r="AI156" t="str">
            <v>確認中</v>
          </cell>
          <cell r="AJ156" t="str">
            <v>確認中</v>
          </cell>
          <cell r="AK156" t="str">
            <v>有</v>
          </cell>
          <cell r="AL156" t="str">
            <v>3ヵ月</v>
          </cell>
          <cell r="AM156" t="str">
            <v>無</v>
          </cell>
          <cell r="AN156" t="str">
            <v>無</v>
          </cell>
          <cell r="AO156" t="str">
            <v>シフト制</v>
          </cell>
          <cell r="AP156" t="str">
            <v>7:00～20:00  までの間で応相談</v>
          </cell>
          <cell r="AQ156" t="str">
            <v>週2～3日</v>
          </cell>
          <cell r="AR156" t="str">
            <v>特になし</v>
          </cell>
          <cell r="AS156" t="str">
            <v>加入無</v>
          </cell>
          <cell r="AT156">
            <v>1</v>
          </cell>
          <cell r="AU156" t="str">
            <v>認知症対応型共同生活介護（グループホーム）</v>
          </cell>
          <cell r="AZ156" t="str">
            <v>法定通り</v>
          </cell>
          <cell r="BA156" t="str">
            <v>シフト以外</v>
          </cell>
          <cell r="BB156" t="str">
            <v>確認中</v>
          </cell>
          <cell r="BC156" t="str">
            <v>確認中</v>
          </cell>
        </row>
        <row r="157">
          <cell r="C157" t="str">
            <v>50-0164</v>
          </cell>
          <cell r="D157">
            <v>43896</v>
          </cell>
          <cell r="E157" t="str">
            <v>株式会社スマイル</v>
          </cell>
          <cell r="F157" t="str">
            <v>かぶしきがいしゃスマイル</v>
          </cell>
          <cell r="G157" t="str">
            <v>所長</v>
          </cell>
          <cell r="H157" t="str">
            <v>石井　伴靖</v>
          </cell>
          <cell r="J157" t="str">
            <v>042-710-2220</v>
          </cell>
          <cell r="K157" t="str">
            <v>042-710-2221</v>
          </cell>
          <cell r="M157" t="str">
            <v>ishii_t@smile-kaigo.co.jp</v>
          </cell>
          <cell r="N157" t="str">
            <v>https://smile-kaigo.net/</v>
          </cell>
          <cell r="O157" t="str">
            <v>未経験の方でも、御安心ください。先輩スタッフが必ずつきます。いきなり一人夜勤はないので御安心ください。基本給の他に手当てあります。※未経験者等当社規定により契約社員途用後の正社員途用の場合あり。</v>
          </cell>
          <cell r="P157" t="str">
            <v>サービス付き高齢者向け住宅
コンシェルジュ</v>
          </cell>
          <cell r="Q157" t="str">
            <v>確認中</v>
          </cell>
          <cell r="R157" t="str">
            <v>サービス付き高齢者向け住宅にお住まいのお客様に対し、安否確認、生活相談、来訪者対応、見学者対応、イベント企画運営、食堂運営、買い物等</v>
          </cell>
          <cell r="S157" t="str">
            <v>住まいるCLASS本町田</v>
          </cell>
          <cell r="T157" t="str">
            <v>確認中</v>
          </cell>
          <cell r="U157" t="str">
            <v>正社員</v>
          </cell>
          <cell r="V157" t="str">
            <v>東京都町田市本町田1747-1</v>
          </cell>
          <cell r="W157" t="str">
            <v>町田駅よりバス「浄水場前」徒歩8分</v>
          </cell>
          <cell r="X157" t="str">
            <v>180,500円</v>
          </cell>
          <cell r="Y157" t="str">
            <v>無し</v>
          </cell>
          <cell r="Z157" t="str">
            <v>夜勤手当（\5,000）</v>
          </cell>
          <cell r="AA157" t="str">
            <v>あり、車通勤可</v>
          </cell>
          <cell r="AB157" t="str">
            <v>条件により</v>
          </cell>
          <cell r="AC157" t="str">
            <v>あり</v>
          </cell>
          <cell r="AD157" t="str">
            <v>条件により</v>
          </cell>
          <cell r="AE157" t="str">
            <v>昨年度実績2ヶ月</v>
          </cell>
          <cell r="AF157" t="str">
            <v>月給（手当等確認ください）</v>
          </cell>
          <cell r="AG157" t="str">
            <v>無期</v>
          </cell>
          <cell r="AH157" t="str">
            <v>無期</v>
          </cell>
          <cell r="AI157" t="str">
            <v>確認中</v>
          </cell>
          <cell r="AJ157" t="str">
            <v>可</v>
          </cell>
          <cell r="AK157" t="str">
            <v>有</v>
          </cell>
          <cell r="AL157" t="str">
            <v>3ヵ月</v>
          </cell>
          <cell r="AM157" t="str">
            <v>有</v>
          </cell>
          <cell r="AN157" t="str">
            <v>5時間</v>
          </cell>
          <cell r="AO157" t="str">
            <v>シフト制</v>
          </cell>
          <cell r="AP157" t="str">
            <v>①7:30～16:30　②16:00～9:00</v>
          </cell>
          <cell r="AQ157" t="str">
            <v>変形労働月177時間（歴日数で変更あり）月8-9公休</v>
          </cell>
          <cell r="AR157" t="str">
            <v>未経験・無資格可・運転免許必須（ＡＴ限定可）</v>
          </cell>
          <cell r="AS157" t="str">
            <v>雇用保険・健康保険・厚生年金・労災保険</v>
          </cell>
          <cell r="AT157">
            <v>1</v>
          </cell>
          <cell r="AU157" t="str">
            <v>サービス付き高齢者住宅（サ高住）</v>
          </cell>
          <cell r="AZ157" t="str">
            <v>60分</v>
          </cell>
          <cell r="BA157" t="str">
            <v>シフトによる</v>
          </cell>
          <cell r="BB157" t="str">
            <v>有（屋内「原則禁煙」）</v>
          </cell>
          <cell r="BC157" t="str">
            <v>屋内禁煙（屋外に喫煙所設置）</v>
          </cell>
        </row>
        <row r="158">
          <cell r="C158" t="str">
            <v>50-0166</v>
          </cell>
          <cell r="D158">
            <v>43896</v>
          </cell>
          <cell r="E158" t="str">
            <v>株式会社スマイル</v>
          </cell>
          <cell r="F158" t="str">
            <v>かぶしきがいしゃスマイル</v>
          </cell>
          <cell r="G158" t="str">
            <v>所長</v>
          </cell>
          <cell r="H158" t="str">
            <v>石井　伴靖</v>
          </cell>
          <cell r="J158" t="str">
            <v>042-710-2220</v>
          </cell>
          <cell r="K158" t="str">
            <v>042-710-2221</v>
          </cell>
          <cell r="M158" t="str">
            <v>ishii_t@smile-kaigo.co.jp</v>
          </cell>
          <cell r="N158" t="str">
            <v>https://smile-kaigo.net/</v>
          </cell>
          <cell r="O158" t="str">
            <v>未経験の方でも、御安心ください。メンター制度があり、専任の先輩スタッフに疑問質問が出来る環境です。</v>
          </cell>
          <cell r="P158" t="str">
            <v>訪問介護員</v>
          </cell>
          <cell r="Q158" t="str">
            <v>確認中</v>
          </cell>
          <cell r="R158" t="str">
            <v>お客様宅に伺い、身体介護や生活援助のサービスを提供します。お客様の状態に合わせ、食事、入浴、排泄、掃除、買い物等をお手伝い、または代行します。</v>
          </cell>
          <cell r="S158" t="str">
            <v>スマイル本町田</v>
          </cell>
          <cell r="T158" t="str">
            <v>確認中</v>
          </cell>
          <cell r="U158" t="str">
            <v>正社員</v>
          </cell>
          <cell r="V158" t="str">
            <v>東京都町田市本町田1747-1</v>
          </cell>
          <cell r="W158" t="str">
            <v>町田駅よりバス「浄水場前」徒歩8分</v>
          </cell>
          <cell r="X158" t="str">
            <v>180,500円</v>
          </cell>
          <cell r="Y158" t="str">
            <v>無し</v>
          </cell>
          <cell r="Z158" t="str">
            <v>初任者・実務者\1,000　介護福祉士\2,000</v>
          </cell>
          <cell r="AA158" t="str">
            <v>あり、車通勤可</v>
          </cell>
          <cell r="AB158" t="str">
            <v>条件により</v>
          </cell>
          <cell r="AC158" t="str">
            <v>あり</v>
          </cell>
          <cell r="AD158" t="str">
            <v>条件により</v>
          </cell>
          <cell r="AE158" t="str">
            <v>昨年度実績2ヶ月</v>
          </cell>
          <cell r="AF158" t="str">
            <v>月給（手当等確認ください）</v>
          </cell>
          <cell r="AG158" t="str">
            <v>無期</v>
          </cell>
          <cell r="AH158" t="str">
            <v>無期</v>
          </cell>
          <cell r="AI158" t="str">
            <v>確認中</v>
          </cell>
          <cell r="AJ158" t="str">
            <v>可</v>
          </cell>
          <cell r="AK158" t="str">
            <v>有</v>
          </cell>
          <cell r="AL158" t="str">
            <v>3ヵ月</v>
          </cell>
          <cell r="AM158" t="str">
            <v>有</v>
          </cell>
          <cell r="AN158" t="str">
            <v>5時間</v>
          </cell>
          <cell r="AO158" t="str">
            <v>シフト制</v>
          </cell>
          <cell r="AP158" t="str">
            <v>7:30～19:00
（内8時間基本シフト8:30～17:30）</v>
          </cell>
          <cell r="AQ158" t="str">
            <v>変形労働月177時間（歴日数で変更あり）月8-9公休</v>
          </cell>
          <cell r="AR158" t="str">
            <v>未経験・無資格可・運転免許必須（ＡＴ限定可）※免許無しは応相談可</v>
          </cell>
          <cell r="AS158" t="str">
            <v>雇用保険・健康保険・厚生年金・労災保険</v>
          </cell>
          <cell r="AT158">
            <v>1</v>
          </cell>
          <cell r="AU158" t="str">
            <v>訪問介護（ホームヘルプサービス）</v>
          </cell>
          <cell r="AZ158" t="str">
            <v>60分</v>
          </cell>
          <cell r="BA158" t="str">
            <v>シフトによる</v>
          </cell>
          <cell r="BB158" t="str">
            <v>有（屋内「原則禁煙」）</v>
          </cell>
          <cell r="BC158" t="str">
            <v>屋内禁煙（屋外に喫煙所設置）</v>
          </cell>
        </row>
        <row r="159">
          <cell r="C159" t="str">
            <v>50-0167</v>
          </cell>
          <cell r="D159">
            <v>43896</v>
          </cell>
          <cell r="E159" t="str">
            <v>株式会社スマイル</v>
          </cell>
          <cell r="F159" t="str">
            <v>かぶしきがいしゃスマイル</v>
          </cell>
          <cell r="G159" t="str">
            <v>所長</v>
          </cell>
          <cell r="H159" t="str">
            <v>石井　伴靖</v>
          </cell>
          <cell r="J159" t="str">
            <v>042-710-2220</v>
          </cell>
          <cell r="K159" t="str">
            <v>042-710-2221</v>
          </cell>
          <cell r="M159" t="str">
            <v>ishii_t@smile-kaigo.co.jp</v>
          </cell>
          <cell r="N159" t="str">
            <v>https://smile-kaigo.net/</v>
          </cell>
          <cell r="O159" t="str">
            <v>未経験の方でも、御安心ください。メンター制度があり、専任の先輩スタッフに疑問質問が出来る環境です。</v>
          </cell>
          <cell r="P159" t="str">
            <v>訪問介護員</v>
          </cell>
          <cell r="Q159" t="str">
            <v>確認中</v>
          </cell>
          <cell r="R159" t="str">
            <v>お客様宅に伺い、身体介護や生活援助のサービスを提供します。お客様の状態に合わせ、食事、入浴、排泄、掃除、買い物等をお手伝い、または代行します。</v>
          </cell>
          <cell r="S159" t="str">
            <v>スマイル本町田</v>
          </cell>
          <cell r="T159" t="str">
            <v>確認中</v>
          </cell>
          <cell r="U159" t="str">
            <v>正社員</v>
          </cell>
          <cell r="V159" t="str">
            <v>東京都町田市本町田1747-1</v>
          </cell>
          <cell r="W159" t="str">
            <v>町田駅よりバス「浄水場前」徒歩8分</v>
          </cell>
          <cell r="X159" t="str">
            <v>180,500円</v>
          </cell>
          <cell r="Y159" t="str">
            <v>無し</v>
          </cell>
          <cell r="Z159" t="str">
            <v>初任者・実務者\1,000　介護福祉士\2,000</v>
          </cell>
          <cell r="AA159" t="str">
            <v>あり、車通勤可</v>
          </cell>
          <cell r="AB159" t="str">
            <v>条件により</v>
          </cell>
          <cell r="AC159" t="str">
            <v>あり</v>
          </cell>
          <cell r="AD159" t="str">
            <v>無し</v>
          </cell>
          <cell r="AE159" t="str">
            <v>昨年度実績2ヶ月</v>
          </cell>
          <cell r="AF159" t="str">
            <v>月給（手当等確認ください）</v>
          </cell>
          <cell r="AG159" t="str">
            <v>有期</v>
          </cell>
          <cell r="AH159" t="str">
            <v>無期</v>
          </cell>
          <cell r="AI159" t="str">
            <v>確認中</v>
          </cell>
          <cell r="AJ159" t="str">
            <v>可</v>
          </cell>
          <cell r="AK159" t="str">
            <v>無</v>
          </cell>
          <cell r="AL159" t="str">
            <v>研修-2週間</v>
          </cell>
          <cell r="AM159" t="str">
            <v>有</v>
          </cell>
          <cell r="AN159" t="str">
            <v>5時間</v>
          </cell>
          <cell r="AO159" t="str">
            <v>シフト制</v>
          </cell>
          <cell r="AP159" t="str">
            <v>7:30～19:00
（内8時間基本シフト8:30～17:30）</v>
          </cell>
          <cell r="AQ159" t="str">
            <v>変形労働月177時間（歴日数で変更あり）月8-9公休</v>
          </cell>
          <cell r="AR159" t="str">
            <v>未経験・無資格可・運転免許必須（ＡＴ限定可）※免許無しは応相談可</v>
          </cell>
          <cell r="AS159" t="str">
            <v>雇用保険・健康保険・厚生年金・労災保険</v>
          </cell>
          <cell r="AT159">
            <v>1</v>
          </cell>
          <cell r="AU159" t="str">
            <v>訪問介護（ホームヘルプサービス）</v>
          </cell>
          <cell r="AZ159" t="str">
            <v>60分</v>
          </cell>
          <cell r="BA159" t="str">
            <v>シフトによる</v>
          </cell>
          <cell r="BB159" t="str">
            <v>有（屋内「原則禁煙」）</v>
          </cell>
          <cell r="BC159" t="str">
            <v>屋内禁煙（屋外に喫煙所設置）</v>
          </cell>
        </row>
        <row r="160">
          <cell r="C160" t="str">
            <v>50-0168</v>
          </cell>
          <cell r="D160">
            <v>43896</v>
          </cell>
          <cell r="E160" t="str">
            <v>株式会社スマイル</v>
          </cell>
          <cell r="F160" t="str">
            <v>かぶしきがいしゃスマイル</v>
          </cell>
          <cell r="G160" t="str">
            <v>所長</v>
          </cell>
          <cell r="H160" t="str">
            <v>石井　伴靖</v>
          </cell>
          <cell r="J160" t="str">
            <v>042-710-2220</v>
          </cell>
          <cell r="K160" t="str">
            <v>042-710-2221</v>
          </cell>
          <cell r="M160" t="str">
            <v>ishii_t@smile-kaigo.co.jp</v>
          </cell>
          <cell r="N160" t="str">
            <v>https://smile-kaigo.net/</v>
          </cell>
          <cell r="O160" t="str">
            <v>未経験の方でも、御安心ください。メンター制度があり、専任の先輩スタッフに疑問質問が出来る環境です。</v>
          </cell>
          <cell r="P160" t="str">
            <v>デイサービス介護員</v>
          </cell>
          <cell r="Q160" t="str">
            <v>確認中</v>
          </cell>
          <cell r="R160" t="str">
            <v>デイサービスにおける介護業務全般。送迎、食事、入浴、排泄等の支援やレクリエーション、機能訓練の提供を行います。</v>
          </cell>
          <cell r="S160" t="str">
            <v>スマイル本町田</v>
          </cell>
          <cell r="T160" t="str">
            <v>確認中</v>
          </cell>
          <cell r="U160" t="str">
            <v>非常勤パート</v>
          </cell>
          <cell r="V160" t="str">
            <v>東京都町田市本町田1747-1</v>
          </cell>
          <cell r="W160" t="str">
            <v>町田駅よりバス「浄水場前」徒歩8分</v>
          </cell>
          <cell r="X160" t="str">
            <v>1,160円〜1,280円</v>
          </cell>
          <cell r="Y160" t="str">
            <v>処遇改善手当 18,000円〜18,000円, 特定処遇改善手当 6,000円〜12,000円, 支援補助手当 5,000円〜9,000円</v>
          </cell>
          <cell r="Z160" t="str">
            <v>資格により時給変動あり</v>
          </cell>
          <cell r="AA160" t="str">
            <v>あり、車通勤可</v>
          </cell>
          <cell r="AB160" t="str">
            <v>条件により</v>
          </cell>
          <cell r="AC160" t="str">
            <v>あり</v>
          </cell>
          <cell r="AD160" t="str">
            <v>無し</v>
          </cell>
          <cell r="AE160" t="str">
            <v>昨年度実績2ヶ月</v>
          </cell>
          <cell r="AF160" t="str">
            <v>時給</v>
          </cell>
          <cell r="AG160" t="str">
            <v>有期</v>
          </cell>
          <cell r="AH160" t="str">
            <v>期間の定めあり</v>
          </cell>
          <cell r="AI160" t="str">
            <v>確認中</v>
          </cell>
          <cell r="AJ160" t="str">
            <v>可</v>
          </cell>
          <cell r="AK160" t="str">
            <v>無</v>
          </cell>
          <cell r="AL160" t="str">
            <v>研修-2週間</v>
          </cell>
          <cell r="AM160" t="str">
            <v>有</v>
          </cell>
          <cell r="AN160" t="str">
            <v>10時間</v>
          </cell>
          <cell r="AO160" t="str">
            <v>シフト制</v>
          </cell>
          <cell r="AP160" t="str">
            <v>①8:30～17:30　②8:00～18:00</v>
          </cell>
          <cell r="AQ160" t="str">
            <v>変形労働月177時間（歴日数で変更あり）月8-9公休</v>
          </cell>
          <cell r="AR160" t="str">
            <v>未経験・無資格可・運転免許必須（ＡＴ限定可）※免許無しは応相談可</v>
          </cell>
          <cell r="AS160" t="str">
            <v>雇用保険・健康保険・厚生年金・労災保険</v>
          </cell>
          <cell r="AT160">
            <v>3</v>
          </cell>
          <cell r="AU160" t="str">
            <v>通所介護（デイサービス）</v>
          </cell>
          <cell r="AZ160" t="str">
            <v>60分</v>
          </cell>
          <cell r="BA160" t="str">
            <v>週休二日制</v>
          </cell>
          <cell r="BB160" t="str">
            <v>有（屋内「原則禁煙」）</v>
          </cell>
          <cell r="BC160" t="str">
            <v>屋内禁煙（屋外に喫煙所設置）</v>
          </cell>
        </row>
        <row r="161">
          <cell r="C161" t="str">
            <v>50-0169</v>
          </cell>
          <cell r="D161">
            <v>43896</v>
          </cell>
          <cell r="E161" t="str">
            <v>株式会社スマイル</v>
          </cell>
          <cell r="F161" t="str">
            <v>かぶしきがいしゃスマイル</v>
          </cell>
          <cell r="G161" t="str">
            <v>所長</v>
          </cell>
          <cell r="H161" t="str">
            <v>石井　伴靖</v>
          </cell>
          <cell r="J161" t="str">
            <v>042-710-2220</v>
          </cell>
          <cell r="K161" t="str">
            <v>042-710-2221</v>
          </cell>
          <cell r="M161" t="str">
            <v>ishii_t@smile-kaigo.co.jp</v>
          </cell>
          <cell r="N161" t="str">
            <v>https://smile-kaigo.net/</v>
          </cell>
          <cell r="O161" t="str">
            <v>未経験の方でも、御安心ください。メンター制度があり、専任の先輩スタッフに疑問質問が出来る環境です。</v>
          </cell>
          <cell r="P161" t="str">
            <v>デイサービス看護職員</v>
          </cell>
          <cell r="Q161" t="str">
            <v>確認中</v>
          </cell>
          <cell r="R161" t="str">
            <v>デイサービスにおける介護業務全般。送迎、食事、入浴、排泄等の支援やレクリエーション、機能訓練の提供を行います。</v>
          </cell>
          <cell r="S161" t="str">
            <v>スマイル本町田</v>
          </cell>
          <cell r="T161" t="str">
            <v>確認中</v>
          </cell>
          <cell r="U161" t="str">
            <v>契約社員</v>
          </cell>
          <cell r="V161" t="str">
            <v>東京都町田市本町田1747-1</v>
          </cell>
          <cell r="W161" t="str">
            <v>町田駅よりバス「浄水場前」徒歩8分</v>
          </cell>
          <cell r="X161" t="str">
            <v>1,720-1,770円</v>
          </cell>
          <cell r="Y161" t="str">
            <v>無し</v>
          </cell>
          <cell r="Z161" t="str">
            <v>資格により時給変動あり</v>
          </cell>
          <cell r="AA161" t="str">
            <v>あり、車通勤可</v>
          </cell>
          <cell r="AB161" t="str">
            <v>条件により</v>
          </cell>
          <cell r="AC161" t="str">
            <v>あり</v>
          </cell>
          <cell r="AD161" t="str">
            <v>無し</v>
          </cell>
          <cell r="AE161" t="str">
            <v>昨年度実績2ヶ月</v>
          </cell>
          <cell r="AF161" t="str">
            <v>時給</v>
          </cell>
          <cell r="AG161" t="str">
            <v>有期</v>
          </cell>
          <cell r="AH161" t="str">
            <v>期間の定めあり</v>
          </cell>
          <cell r="AI161" t="str">
            <v>確認中</v>
          </cell>
          <cell r="AJ161" t="str">
            <v>可</v>
          </cell>
          <cell r="AK161" t="str">
            <v>無</v>
          </cell>
          <cell r="AL161" t="str">
            <v>研修-2週間</v>
          </cell>
          <cell r="AM161" t="str">
            <v>有</v>
          </cell>
          <cell r="AN161" t="str">
            <v>5時間</v>
          </cell>
          <cell r="AO161" t="str">
            <v>シフト制</v>
          </cell>
          <cell r="AP161" t="str">
            <v>9:00～17:00</v>
          </cell>
          <cell r="AQ161" t="str">
            <v>週３日～</v>
          </cell>
          <cell r="AR161" t="str">
            <v>看護師・准看護師</v>
          </cell>
          <cell r="AS161" t="str">
            <v>雇用保険・健康保険・厚生年金・労災保険</v>
          </cell>
          <cell r="AT161">
            <v>2</v>
          </cell>
          <cell r="AU161" t="str">
            <v>通所介護（デイサービス）</v>
          </cell>
          <cell r="AZ161" t="str">
            <v>60分</v>
          </cell>
          <cell r="BA161" t="str">
            <v>週休二日制</v>
          </cell>
          <cell r="BB161" t="str">
            <v>有（屋内「原則禁煙」）</v>
          </cell>
          <cell r="BC161" t="str">
            <v>屋内禁煙（屋外に喫煙所設置）</v>
          </cell>
        </row>
        <row r="162">
          <cell r="C162" t="str">
            <v>70-0276</v>
          </cell>
          <cell r="D162">
            <v>43896</v>
          </cell>
          <cell r="E162" t="str">
            <v>株式会社スマイル</v>
          </cell>
          <cell r="F162" t="str">
            <v>かぶしきがいしゃスマイル</v>
          </cell>
          <cell r="G162" t="str">
            <v>所長</v>
          </cell>
          <cell r="H162" t="str">
            <v>石井　伴靖</v>
          </cell>
          <cell r="J162" t="str">
            <v>042-710-2220</v>
          </cell>
          <cell r="K162" t="str">
            <v>042-710-2221</v>
          </cell>
          <cell r="M162" t="str">
            <v>ishii_t@smile-kaigo.co.jp</v>
          </cell>
          <cell r="N162" t="str">
            <v>https://smile-kaigo.net/</v>
          </cell>
          <cell r="O162" t="str">
            <v>未経験の方でも、御安心ください。先輩スタッフが必ずつきます。いきなり一人夜勤はないので御安心ください。基本給の他に手当てあります。※未経験者等当社規定により契約社員途用後の正社員途用の場合あり。</v>
          </cell>
          <cell r="P162" t="str">
            <v>サービス付き高齢者向け住宅
コンシェルジュ</v>
          </cell>
          <cell r="Q162" t="str">
            <v>確認中</v>
          </cell>
          <cell r="R162" t="str">
            <v>サービス付き高齢者向け住宅にお住まいのお客様に対し、安否確認、生活相談、来訪者対応、見学者対応、イベント企画運営、食堂運営、買い物等</v>
          </cell>
          <cell r="S162" t="str">
            <v>住まいるCLASS本町田</v>
          </cell>
          <cell r="T162" t="str">
            <v>確認中</v>
          </cell>
          <cell r="U162" t="str">
            <v>正社員</v>
          </cell>
          <cell r="V162" t="str">
            <v>東京都町田市本町田1747-1</v>
          </cell>
          <cell r="W162" t="str">
            <v>町田駅よりバス「浄水場前」徒歩8分</v>
          </cell>
          <cell r="X162" t="str">
            <v>180,500円</v>
          </cell>
          <cell r="Y162" t="str">
            <v>無し</v>
          </cell>
          <cell r="Z162" t="str">
            <v>夜勤手当（\5,000）</v>
          </cell>
          <cell r="AA162" t="str">
            <v>あり、車通勤可</v>
          </cell>
          <cell r="AB162" t="str">
            <v>条件により</v>
          </cell>
          <cell r="AC162" t="str">
            <v>あり</v>
          </cell>
          <cell r="AD162" t="str">
            <v>条件により</v>
          </cell>
          <cell r="AE162" t="str">
            <v>昨年度実績2ヶ月</v>
          </cell>
          <cell r="AF162" t="str">
            <v>月給（手当等確認ください）</v>
          </cell>
          <cell r="AG162" t="str">
            <v>無期</v>
          </cell>
          <cell r="AH162" t="str">
            <v>無期</v>
          </cell>
          <cell r="AI162" t="str">
            <v>確認中</v>
          </cell>
          <cell r="AJ162" t="str">
            <v>可</v>
          </cell>
          <cell r="AK162" t="str">
            <v>有</v>
          </cell>
          <cell r="AL162" t="str">
            <v>3ヵ月</v>
          </cell>
          <cell r="AM162" t="str">
            <v>有</v>
          </cell>
          <cell r="AN162" t="str">
            <v>5時間</v>
          </cell>
          <cell r="AO162" t="str">
            <v>シフト制</v>
          </cell>
          <cell r="AP162" t="str">
            <v>①  7:30～16:30　②16:00～9:00　シフト制</v>
          </cell>
          <cell r="AQ162" t="str">
            <v>変形労働月177時間（歴日数で変更あり）月8-9公休</v>
          </cell>
          <cell r="AR162" t="str">
            <v>未経験・無資格可・運転免許必須（ＡＴ限定可）</v>
          </cell>
          <cell r="AS162" t="str">
            <v>雇用保険・健康保険・厚生年金・労災保険</v>
          </cell>
          <cell r="AT162">
            <v>1</v>
          </cell>
          <cell r="AU162" t="str">
            <v>サービス付き高齢者住宅（サ高住）</v>
          </cell>
          <cell r="AZ162" t="str">
            <v>60分</v>
          </cell>
          <cell r="BA162" t="str">
            <v>シフトによる</v>
          </cell>
          <cell r="BB162" t="str">
            <v>有（屋内「原則禁煙」）</v>
          </cell>
          <cell r="BC162" t="str">
            <v>屋内禁煙（屋外に喫煙所設置）</v>
          </cell>
        </row>
        <row r="163">
          <cell r="C163" t="str">
            <v>50-0165</v>
          </cell>
          <cell r="D163">
            <v>43896</v>
          </cell>
          <cell r="E163" t="str">
            <v>株式会社スマイル</v>
          </cell>
          <cell r="F163" t="str">
            <v>かぶしきがいしゃスマイル</v>
          </cell>
          <cell r="G163" t="str">
            <v>所長</v>
          </cell>
          <cell r="H163" t="str">
            <v>石井　伴靖</v>
          </cell>
          <cell r="J163" t="str">
            <v>042-710-2220</v>
          </cell>
          <cell r="K163" t="str">
            <v>042-710-2221</v>
          </cell>
          <cell r="M163" t="str">
            <v>ishii_t@smile-kaigo.co.jp</v>
          </cell>
          <cell r="N163" t="str">
            <v>https://smile-kaigo.net/</v>
          </cell>
          <cell r="O163" t="str">
            <v>未経験の方でも、御安心ください。先輩スタッフが必ずつきます。いきなり一人夜勤はないので御安心ください。基本給の他に手当てあります。※契約社員途用後の正社員途用あり。資格により時給変動あり。</v>
          </cell>
          <cell r="P163" t="str">
            <v>サービス付き高齢者向け住宅
コンシェルジュ</v>
          </cell>
          <cell r="Q163" t="str">
            <v>確認中</v>
          </cell>
          <cell r="R163" t="str">
            <v>サービス付き高齢者向け住宅にお住まいのお客様に対し、安否確認、生活相談、来訪者対応、見学者対応、イベント企画運営、食堂運営、買い物等</v>
          </cell>
          <cell r="S163" t="str">
            <v>住まいるCLASS本町田</v>
          </cell>
          <cell r="T163" t="str">
            <v>確認中</v>
          </cell>
          <cell r="U163" t="str">
            <v>非常勤パート</v>
          </cell>
          <cell r="V163" t="str">
            <v>東京都町田市本町田1747-1</v>
          </cell>
          <cell r="W163" t="str">
            <v>町田駅よりバス「浄水場前」徒歩8分</v>
          </cell>
          <cell r="X163" t="str">
            <v>1,050-1,200</v>
          </cell>
          <cell r="Y163" t="str">
            <v>確認中</v>
          </cell>
          <cell r="Z163" t="str">
            <v>夜勤手当（\5,000）</v>
          </cell>
          <cell r="AA163" t="str">
            <v>あり、自転車、バイク、車、通勤可</v>
          </cell>
          <cell r="AB163" t="str">
            <v>条件により</v>
          </cell>
          <cell r="AC163" t="str">
            <v>あり</v>
          </cell>
          <cell r="AD163" t="str">
            <v>無し</v>
          </cell>
          <cell r="AE163" t="str">
            <v>確認中</v>
          </cell>
          <cell r="AF163" t="str">
            <v>時給</v>
          </cell>
          <cell r="AG163" t="str">
            <v>有期</v>
          </cell>
          <cell r="AH163" t="str">
            <v>確認中</v>
          </cell>
          <cell r="AI163" t="str">
            <v>確認中</v>
          </cell>
          <cell r="AJ163" t="str">
            <v>確認中</v>
          </cell>
          <cell r="AK163" t="str">
            <v>無</v>
          </cell>
          <cell r="AL163" t="str">
            <v>研修-2週間</v>
          </cell>
          <cell r="AM163" t="str">
            <v>有</v>
          </cell>
          <cell r="AN163">
            <v>5</v>
          </cell>
          <cell r="AO163" t="str">
            <v>シフト制</v>
          </cell>
          <cell r="AP163" t="str">
            <v>①7:30～16:30　②16:00～9:00</v>
          </cell>
          <cell r="AQ163" t="str">
            <v>変形労働月177時間（歴日数で変更あり）月8-9公休</v>
          </cell>
          <cell r="AR163" t="str">
            <v>未経験・無資格可</v>
          </cell>
          <cell r="AS163" t="str">
            <v>雇用保険・健康保険・厚生年金・労災保険</v>
          </cell>
          <cell r="AT163">
            <v>1</v>
          </cell>
          <cell r="AU163" t="str">
            <v>サービス付き高齢者住宅（サ高住）</v>
          </cell>
          <cell r="AZ163" t="str">
            <v>60分</v>
          </cell>
          <cell r="BA163" t="str">
            <v>年中無休</v>
          </cell>
          <cell r="BB163" t="str">
            <v>確認中</v>
          </cell>
          <cell r="BC163" t="str">
            <v>確認中</v>
          </cell>
        </row>
        <row r="164">
          <cell r="C164" t="str">
            <v>70-0277</v>
          </cell>
          <cell r="D164">
            <v>43896</v>
          </cell>
          <cell r="E164" t="str">
            <v>株式会社スマイル</v>
          </cell>
          <cell r="F164" t="str">
            <v>かぶしきがいしゃスマイル</v>
          </cell>
          <cell r="G164" t="str">
            <v>所長</v>
          </cell>
          <cell r="H164" t="str">
            <v>石井　伴靖</v>
          </cell>
          <cell r="J164" t="str">
            <v>042-710-2220</v>
          </cell>
          <cell r="K164" t="str">
            <v>042-710-2221</v>
          </cell>
          <cell r="M164" t="str">
            <v>ishii_t@smile-kaigo.co.jp</v>
          </cell>
          <cell r="N164" t="str">
            <v>https://smile-kaigo.net/</v>
          </cell>
          <cell r="O164" t="str">
            <v>未経験の方でも、御安心ください。先輩スタッフが必ずつきます。いきなり一人夜勤はないので御安心ください。基本給の他に手当てあります。※契約社員途用後の正社員途用あり。資格により時給変動あり。</v>
          </cell>
          <cell r="P164" t="str">
            <v>サービス付き高齢者向け住宅
コンシェルジュ</v>
          </cell>
          <cell r="Q164" t="str">
            <v>確認中</v>
          </cell>
          <cell r="R164" t="str">
            <v>サービス付き高齢者向け住宅にお住まいのお客様に対し、安否確認、生活相談、来訪者対応、見学者対応、イベント企画運営、食堂運営、買い物等</v>
          </cell>
          <cell r="S164" t="str">
            <v>住まいるCLASS本町田</v>
          </cell>
          <cell r="T164" t="str">
            <v>確認中</v>
          </cell>
          <cell r="U164" t="str">
            <v>常勤パート（フルタイム）</v>
          </cell>
          <cell r="V164" t="str">
            <v>東京都町田市本町田1747-1</v>
          </cell>
          <cell r="W164" t="str">
            <v>町田駅よりバス「浄水場前」徒歩8分</v>
          </cell>
          <cell r="X164" t="str">
            <v>1,050-1,200</v>
          </cell>
          <cell r="Y164" t="str">
            <v>確認中</v>
          </cell>
          <cell r="Z164" t="str">
            <v>夜勤手当（\5,000）</v>
          </cell>
          <cell r="AA164" t="str">
            <v>あり、自転車、バイク、車、通勤可</v>
          </cell>
          <cell r="AB164" t="str">
            <v>条件により</v>
          </cell>
          <cell r="AC164" t="str">
            <v>あり</v>
          </cell>
          <cell r="AD164" t="str">
            <v>無し</v>
          </cell>
          <cell r="AE164" t="str">
            <v>確認中</v>
          </cell>
          <cell r="AF164" t="str">
            <v>時給</v>
          </cell>
          <cell r="AG164" t="str">
            <v>有期</v>
          </cell>
          <cell r="AH164" t="str">
            <v>確認中</v>
          </cell>
          <cell r="AI164" t="str">
            <v>確認中</v>
          </cell>
          <cell r="AK164" t="str">
            <v>無</v>
          </cell>
          <cell r="AL164" t="str">
            <v>研修-2週間</v>
          </cell>
          <cell r="AM164" t="str">
            <v>有</v>
          </cell>
          <cell r="AN164">
            <v>5</v>
          </cell>
          <cell r="AO164" t="str">
            <v>シフト制</v>
          </cell>
          <cell r="AP164" t="str">
            <v>①  7:30～16:30　②  16:00～翌9:00　シフト制</v>
          </cell>
          <cell r="AQ164" t="str">
            <v>変形労働月177時間（歴日数で変更あり）月8-9公休</v>
          </cell>
          <cell r="AR164" t="str">
            <v>未経験・無資格可</v>
          </cell>
          <cell r="AS164" t="str">
            <v>雇用保険・健康保険・厚生年金・労災保険</v>
          </cell>
          <cell r="AT164">
            <v>1</v>
          </cell>
          <cell r="AU164" t="str">
            <v>サービス付き高齢者住宅（サ高住）</v>
          </cell>
          <cell r="AZ164" t="str">
            <v>60分</v>
          </cell>
          <cell r="BA164" t="str">
            <v>年中無休</v>
          </cell>
          <cell r="BB164" t="str">
            <v>確認中</v>
          </cell>
          <cell r="BC164" t="str">
            <v>確認中</v>
          </cell>
        </row>
        <row r="165">
          <cell r="C165" t="str">
            <v>70-0219</v>
          </cell>
          <cell r="D165">
            <v>43900</v>
          </cell>
          <cell r="E165" t="str">
            <v>株式会社ツクイ</v>
          </cell>
          <cell r="F165" t="str">
            <v>かぶしきがいしゃツクイ</v>
          </cell>
          <cell r="G165" t="str">
            <v>人財育成部 採用課</v>
          </cell>
          <cell r="H165" t="str">
            <v>菊池　知也</v>
          </cell>
          <cell r="J165" t="str">
            <v>045-842-4137</v>
          </cell>
          <cell r="K165" t="str">
            <v>045-842-4224</v>
          </cell>
          <cell r="M165" t="str">
            <v>tmy_kikuchi@apps.tsukui.net</v>
          </cell>
          <cell r="N165" t="str">
            <v>https://www.tsukui.net/</v>
          </cell>
          <cell r="O165" t="str">
            <v>確認中</v>
          </cell>
          <cell r="P165" t="str">
            <v>ケアクルー（介護職）</v>
          </cell>
          <cell r="Q165" t="str">
            <v>確認中</v>
          </cell>
          <cell r="R165" t="str">
            <v>介護付有料老人ホームにおいてご入居様の自立支援に向けた日常生活に必要な介助
レクリエーションや集団体操の企画など様々な取り組みをしていきます。</v>
          </cell>
          <cell r="S165" t="str">
            <v>ツクイ・サンシャイン町田西館 / 東館</v>
          </cell>
          <cell r="T165" t="str">
            <v>確認中</v>
          </cell>
          <cell r="U165" t="str">
            <v>正社員</v>
          </cell>
          <cell r="V165" t="str">
            <v>東京都町田市小山ヶ丘1-11-7 / 1-11-8</v>
          </cell>
          <cell r="W165" t="str">
            <v>京王相模原線「南大沢」駅、JR横浜線「相模原」駅より
定期無料シャトルバス運行中</v>
          </cell>
          <cell r="X165" t="str">
            <v>246,250～299,250円
＊夜勤手当5回分、資格手当含む</v>
          </cell>
          <cell r="Y165" t="str">
            <v>確認中</v>
          </cell>
          <cell r="Z165" t="str">
            <v>扶養手当  ・配偶者　：10,000円
                 ・18歳未満の子　：5,000円／人数
                 ・60歳以上の親　：5,000円／人数</v>
          </cell>
          <cell r="AA165" t="str">
            <v>実費5万円まで
※車通勤ＯＫ　上限31,600円</v>
          </cell>
          <cell r="AB165" t="str">
            <v>有り</v>
          </cell>
          <cell r="AC165" t="str">
            <v>年1回（7月）</v>
          </cell>
          <cell r="AD165" t="str">
            <v>有り</v>
          </cell>
          <cell r="AE165" t="str">
            <v>年2回（6・12月）</v>
          </cell>
          <cell r="AF165" t="str">
            <v>月給（手当等確認ください）</v>
          </cell>
          <cell r="AG165" t="str">
            <v>無期</v>
          </cell>
          <cell r="AH165" t="str">
            <v>無期</v>
          </cell>
          <cell r="AI165" t="str">
            <v>確認中</v>
          </cell>
          <cell r="AK165" t="str">
            <v>有</v>
          </cell>
          <cell r="AL165" t="str">
            <v>3～4ヵ月</v>
          </cell>
          <cell r="AM165" t="str">
            <v>有</v>
          </cell>
          <cell r="AN165">
            <v>10</v>
          </cell>
          <cell r="AO165" t="str">
            <v>シフト制</v>
          </cell>
          <cell r="AP165" t="str">
            <v>①6：30～15：30　②8：30～17：30
③11：00～20：00　④16：30~翌9：30</v>
          </cell>
          <cell r="AQ165" t="str">
            <v>月公休8～9日</v>
          </cell>
          <cell r="AR165" t="str">
            <v>介護職員初任者研修（ヘルパー2級）以上</v>
          </cell>
          <cell r="AS165" t="str">
            <v>雇用保険・健康保険・厚生年金・労災保険</v>
          </cell>
          <cell r="AT165">
            <v>3</v>
          </cell>
          <cell r="AU165" t="str">
            <v>特定施設入居者生活介護（有料老人ホーム）</v>
          </cell>
          <cell r="AZ165" t="str">
            <v>法定通り</v>
          </cell>
          <cell r="BA165" t="str">
            <v>月公休9日（28日の月は8日）
リフレッシュ休暇（月1日付与）</v>
          </cell>
          <cell r="BB165" t="str">
            <v>確認中</v>
          </cell>
          <cell r="BC165" t="str">
            <v>確認中</v>
          </cell>
        </row>
        <row r="166">
          <cell r="C166" t="str">
            <v>70-0220</v>
          </cell>
          <cell r="D166">
            <v>43900</v>
          </cell>
          <cell r="E166" t="str">
            <v>株式会社ツクイ</v>
          </cell>
          <cell r="F166" t="str">
            <v>かぶしきがいしゃツクイ</v>
          </cell>
          <cell r="G166" t="str">
            <v>人財育成部 採用課</v>
          </cell>
          <cell r="H166" t="str">
            <v>菊池　知也</v>
          </cell>
          <cell r="J166" t="str">
            <v>045-842-4137</v>
          </cell>
          <cell r="K166" t="str">
            <v>045-842-4224</v>
          </cell>
          <cell r="M166" t="str">
            <v>tmy_kikuchi@apps.tsukui.net</v>
          </cell>
          <cell r="N166" t="str">
            <v>https://www.tsukui.net/</v>
          </cell>
          <cell r="O166" t="str">
            <v>確認中</v>
          </cell>
          <cell r="P166" t="str">
            <v>ケアクルー（介護職）</v>
          </cell>
          <cell r="Q166" t="str">
            <v>確認中</v>
          </cell>
          <cell r="R166" t="str">
            <v>介護付有料老人ホームにおいてご入居様の自立支援に向けた日常生活に必要な介助
レクリエーションや集団体操の企画など様々な取り組みをしていきます。</v>
          </cell>
          <cell r="S166" t="str">
            <v>ツクイ・サンシャイン町田西館 / 東館</v>
          </cell>
          <cell r="T166" t="str">
            <v>確認中</v>
          </cell>
          <cell r="U166" t="str">
            <v>非常勤パート</v>
          </cell>
          <cell r="V166" t="str">
            <v>東京都町田市小山ヶ丘1-11-7 / 1-11-8</v>
          </cell>
          <cell r="W166" t="str">
            <v>京王相模原線「南大沢」駅、JR横浜線「相模原」駅より
定期無料シャトルバス運行中</v>
          </cell>
          <cell r="X166" t="str">
            <v>1,145～1,235円</v>
          </cell>
          <cell r="Y166" t="str">
            <v>確認中</v>
          </cell>
          <cell r="Z166" t="str">
            <v>土日祝日は時給＋100円
母子、父子手当　10,000円（月間50時間以上勤務の方）</v>
          </cell>
          <cell r="AA166" t="str">
            <v>実費5万円まで
※車通勤ＯＫ　上限31,600円</v>
          </cell>
          <cell r="AB166" t="str">
            <v>無し</v>
          </cell>
          <cell r="AC166" t="str">
            <v>確認中</v>
          </cell>
          <cell r="AD166" t="str">
            <v>無し</v>
          </cell>
          <cell r="AE166" t="str">
            <v>確認中</v>
          </cell>
          <cell r="AF166" t="str">
            <v>時給</v>
          </cell>
          <cell r="AG166" t="str">
            <v>有期</v>
          </cell>
          <cell r="AH166" t="str">
            <v>条件にて更新</v>
          </cell>
          <cell r="AI166" t="str">
            <v>確認中</v>
          </cell>
          <cell r="AK166" t="str">
            <v>有</v>
          </cell>
          <cell r="AL166" t="str">
            <v>3～4ヵ月</v>
          </cell>
          <cell r="AM166" t="str">
            <v>無</v>
          </cell>
          <cell r="AN166" t="str">
            <v>無</v>
          </cell>
          <cell r="AO166" t="str">
            <v>シフト制</v>
          </cell>
          <cell r="AP166" t="str">
            <v>①6：30～15：30　②8：30～17：30
③11：00～20：00</v>
          </cell>
          <cell r="AQ166" t="str">
            <v>勤務日数、曜日は応相談</v>
          </cell>
          <cell r="AR166" t="str">
            <v>不問
介護職員初任者研修（ヘルパー2級）以上あれば尚可
経験のない方も働きながら資格取得できる制度があります。</v>
          </cell>
          <cell r="AS166" t="str">
            <v>雇用保険・健康保険・厚生年金・労災保険</v>
          </cell>
          <cell r="AT166">
            <v>10</v>
          </cell>
          <cell r="AU166" t="str">
            <v>特定施設入居者生活介護（有料老人ホーム）</v>
          </cell>
          <cell r="AZ166" t="str">
            <v>法定通り</v>
          </cell>
          <cell r="BA166" t="str">
            <v>シフト以外</v>
          </cell>
          <cell r="BB166" t="str">
            <v>確認中</v>
          </cell>
          <cell r="BC166" t="str">
            <v>確認中</v>
          </cell>
        </row>
        <row r="167">
          <cell r="C167" t="str">
            <v>70-0221</v>
          </cell>
          <cell r="D167">
            <v>43900</v>
          </cell>
          <cell r="E167" t="str">
            <v>株式会社ツクイ</v>
          </cell>
          <cell r="F167" t="str">
            <v>かぶしきがいしゃツクイ</v>
          </cell>
          <cell r="G167" t="str">
            <v>人財育成部 採用課</v>
          </cell>
          <cell r="H167" t="str">
            <v>菊池　知也</v>
          </cell>
          <cell r="J167" t="str">
            <v>045-842-4137</v>
          </cell>
          <cell r="K167" t="str">
            <v>045-842-4224</v>
          </cell>
          <cell r="M167" t="str">
            <v>tmy_kikuchi@apps.tsukui.net</v>
          </cell>
          <cell r="N167" t="str">
            <v>https://www.tsukui.net/</v>
          </cell>
          <cell r="O167" t="str">
            <v>確認中</v>
          </cell>
          <cell r="P167" t="str">
            <v>ミールケアクルー（調理職）</v>
          </cell>
          <cell r="Q167" t="str">
            <v>確認中</v>
          </cell>
          <cell r="R167" t="str">
            <v>お客様に提供する食事の調理業務を担当します。彩りを考えた盛り付けはもちろんの事、お客様お一人おひとりの栄養状態、嗜好・食形態にあわせた調理を行います。
朝食・昼食・おやつ・夕食作りなどを行って頂きます。</v>
          </cell>
          <cell r="S167" t="str">
            <v>ツクイ・サンシャイン町田西館 / 東館</v>
          </cell>
          <cell r="T167" t="str">
            <v>確認中</v>
          </cell>
          <cell r="U167" t="str">
            <v>正社員</v>
          </cell>
          <cell r="V167" t="str">
            <v>東京都町田市小山ヶ丘1-11-7 / 1-11-8</v>
          </cell>
          <cell r="W167" t="str">
            <v>京王相模原線「南大沢」駅、JR横浜線「相模原」駅より
定期無料シャトルバス運行中</v>
          </cell>
          <cell r="X167" t="str">
            <v>181,250～229,250円
＊調理経験3年以上ある方</v>
          </cell>
          <cell r="Y167" t="str">
            <v>確認中</v>
          </cell>
          <cell r="Z167" t="str">
            <v>扶養手当   ・配偶者　：10,000円
　　　　　・18歳未満の子　：5,000円／人数
　　　　　・60歳以上の親　：5,000円／人数</v>
          </cell>
          <cell r="AA167" t="str">
            <v>実費5万円まで
※車通勤ＯＫ　上限31,600円</v>
          </cell>
          <cell r="AB167" t="str">
            <v>有り</v>
          </cell>
          <cell r="AC167" t="str">
            <v>年1回（7月）</v>
          </cell>
          <cell r="AD167" t="str">
            <v>有り</v>
          </cell>
          <cell r="AE167" t="str">
            <v>年2回（6・12月）</v>
          </cell>
          <cell r="AF167" t="str">
            <v>月給（手当等確認ください）</v>
          </cell>
          <cell r="AG167" t="str">
            <v>無期</v>
          </cell>
          <cell r="AH167" t="str">
            <v>無期</v>
          </cell>
          <cell r="AI167" t="str">
            <v>確認中</v>
          </cell>
          <cell r="AK167" t="str">
            <v>有</v>
          </cell>
          <cell r="AL167" t="str">
            <v>3～4ヵ月</v>
          </cell>
          <cell r="AM167" t="str">
            <v>有</v>
          </cell>
          <cell r="AN167">
            <v>10</v>
          </cell>
          <cell r="AO167" t="str">
            <v>シフト制</v>
          </cell>
          <cell r="AP167" t="str">
            <v>①6：00～15：00　②9：00～18：00
③11：30～20：30</v>
          </cell>
          <cell r="AQ167" t="str">
            <v>月公休8～9日</v>
          </cell>
          <cell r="AR167" t="str">
            <v>調理師免許等</v>
          </cell>
          <cell r="AS167" t="str">
            <v>雇用保険・健康保険・厚生年金・労災保険</v>
          </cell>
          <cell r="AT167">
            <v>2</v>
          </cell>
          <cell r="AU167" t="str">
            <v>特定施設入居者生活介護（有料老人ホーム）</v>
          </cell>
          <cell r="AZ167" t="str">
            <v>法定通り</v>
          </cell>
          <cell r="BA167" t="str">
            <v>月公休9日（28日の月は8日）
リフレッシュ休暇（月1日付与）</v>
          </cell>
          <cell r="BB167" t="str">
            <v>確認中</v>
          </cell>
          <cell r="BC167" t="str">
            <v>確認中</v>
          </cell>
        </row>
        <row r="168">
          <cell r="C168" t="str">
            <v>70-0222</v>
          </cell>
          <cell r="D168">
            <v>43900</v>
          </cell>
          <cell r="E168" t="str">
            <v>株式会社ツクイ</v>
          </cell>
          <cell r="F168" t="str">
            <v>かぶしきがいしゃツクイ</v>
          </cell>
          <cell r="G168" t="str">
            <v>人財育成部 採用課</v>
          </cell>
          <cell r="H168" t="str">
            <v>菊池　知也</v>
          </cell>
          <cell r="J168" t="str">
            <v>045-842-4137</v>
          </cell>
          <cell r="K168" t="str">
            <v>045-842-4224</v>
          </cell>
          <cell r="M168" t="str">
            <v>tmy_kikuchi@apps.tsukui.net</v>
          </cell>
          <cell r="N168" t="str">
            <v>https://www.tsukui.net/</v>
          </cell>
          <cell r="O168" t="str">
            <v>確認中</v>
          </cell>
          <cell r="P168" t="str">
            <v>ミールケアクルー（調理職）</v>
          </cell>
          <cell r="Q168" t="str">
            <v>確認中</v>
          </cell>
          <cell r="R168" t="str">
            <v>お客様に提供する食事の調理業務を担当します。彩りを考えた盛り付けはもちろんの事、お客様お一人おひとりの栄養状態、嗜好・食形態にあわせた調理を行います。
朝食・昼食・おやつ・夕食作りなどを行って頂きます。</v>
          </cell>
          <cell r="S168" t="str">
            <v>ツクイ・サンシャイン町田西館 / 東館</v>
          </cell>
          <cell r="T168" t="str">
            <v>確認中</v>
          </cell>
          <cell r="U168" t="str">
            <v>非常勤パート</v>
          </cell>
          <cell r="V168" t="str">
            <v>東京都町田市小山ヶ丘1-11-7 / 1-11-8</v>
          </cell>
          <cell r="W168" t="str">
            <v>京王相模原線「南大沢」駅、JR横浜線「相模原」駅より
定期無料シャトルバス運行中</v>
          </cell>
          <cell r="X168" t="str">
            <v>1,015～1,230円</v>
          </cell>
          <cell r="Y168" t="str">
            <v>確認中</v>
          </cell>
          <cell r="Z168" t="str">
            <v>土日祝日は時給＋100円
母子、父子手当　10,000円（月間50時間以上勤務の方）
資格手当別途支給</v>
          </cell>
          <cell r="AA168" t="str">
            <v>実費5万円まで
※車通勤ＯＫ　上限31,600円</v>
          </cell>
          <cell r="AB168" t="str">
            <v>無し</v>
          </cell>
          <cell r="AC168" t="str">
            <v>確認中</v>
          </cell>
          <cell r="AD168" t="str">
            <v>無し</v>
          </cell>
          <cell r="AE168" t="str">
            <v>確認中</v>
          </cell>
          <cell r="AF168" t="str">
            <v>時給</v>
          </cell>
          <cell r="AG168" t="str">
            <v>有期</v>
          </cell>
          <cell r="AH168" t="str">
            <v>条件にて更新</v>
          </cell>
          <cell r="AI168" t="str">
            <v>確認中</v>
          </cell>
          <cell r="AK168" t="str">
            <v>有</v>
          </cell>
          <cell r="AL168" t="str">
            <v>3～4ヵ月</v>
          </cell>
          <cell r="AM168" t="str">
            <v>無</v>
          </cell>
          <cell r="AN168" t="str">
            <v>無</v>
          </cell>
          <cell r="AO168" t="str">
            <v>シフト制</v>
          </cell>
          <cell r="AP168" t="str">
            <v>①6：00～15：00　②9：00～18：00
③11：30～20：30</v>
          </cell>
          <cell r="AQ168" t="str">
            <v>勤務日数、曜日は応相談</v>
          </cell>
          <cell r="AR168" t="str">
            <v>不問
＊調理師免許あれば尚可</v>
          </cell>
          <cell r="AS168" t="str">
            <v>雇用保険・健康保険・厚生年金・労災保険</v>
          </cell>
          <cell r="AT168">
            <v>3</v>
          </cell>
          <cell r="AU168" t="str">
            <v>特定施設入居者生活介護（有料老人ホーム）</v>
          </cell>
          <cell r="AZ168" t="str">
            <v>法定通り</v>
          </cell>
          <cell r="BA168" t="str">
            <v>シフト以外</v>
          </cell>
          <cell r="BB168" t="str">
            <v>確認中</v>
          </cell>
          <cell r="BC168" t="str">
            <v>確認中</v>
          </cell>
        </row>
        <row r="169">
          <cell r="C169" t="str">
            <v>70-0223</v>
          </cell>
          <cell r="D169">
            <v>43900</v>
          </cell>
          <cell r="E169" t="str">
            <v>株式会社ツクイ</v>
          </cell>
          <cell r="F169" t="str">
            <v>かぶしきがいしゃツクイ</v>
          </cell>
          <cell r="G169" t="str">
            <v>人財育成部 採用課</v>
          </cell>
          <cell r="H169" t="str">
            <v>菊池　知也</v>
          </cell>
          <cell r="J169" t="str">
            <v>045-842-4137</v>
          </cell>
          <cell r="K169" t="str">
            <v>045-842-4224</v>
          </cell>
          <cell r="M169" t="str">
            <v>tmy_kikuchi@apps.tsukui.net</v>
          </cell>
          <cell r="N169" t="str">
            <v>https://www.tsukui.net/</v>
          </cell>
          <cell r="O169" t="str">
            <v>確認中</v>
          </cell>
          <cell r="P169" t="str">
            <v>看護職員</v>
          </cell>
          <cell r="Q169" t="str">
            <v>確認中</v>
          </cell>
          <cell r="R169" t="str">
            <v>ホームで生活されるお客様が毎日健康に過ごせるよう、朝の体温、血圧、脈拍のチェックやお客様の薬の管理など、医療的観点から健康管理業務全般を行います。
施設内でのお客様の体調の変化に応じて、外部医療機関との連携業務なども担当します。</v>
          </cell>
          <cell r="S169" t="str">
            <v>ツクイ・サンシャイン町田西館 / 東館</v>
          </cell>
          <cell r="T169" t="str">
            <v>確認中</v>
          </cell>
          <cell r="U169" t="str">
            <v>正社員</v>
          </cell>
          <cell r="V169" t="str">
            <v>東京都町田市小山ヶ丘1-11-7 / 1-11-8</v>
          </cell>
          <cell r="W169" t="str">
            <v>京王相模原線「南大沢」駅、JR横浜線「相模原」駅より
定期無料シャトルバス運行中</v>
          </cell>
          <cell r="X169" t="str">
            <v>228,250～336,250円
＊経験加算含む</v>
          </cell>
          <cell r="Y169" t="str">
            <v>確認中</v>
          </cell>
          <cell r="Z169" t="str">
            <v>オンコール手当　2,000円/回
扶養手当　・配偶者：10,000円　・18歳未満の子：5,000円／人数
　　　　　・60歳以上の親：5,000円／人数</v>
          </cell>
          <cell r="AA169" t="str">
            <v>実費5万円まで
※車通勤ＯＫ　上限31,600円</v>
          </cell>
          <cell r="AB169" t="str">
            <v>有り</v>
          </cell>
          <cell r="AC169" t="str">
            <v>年1回（7月）</v>
          </cell>
          <cell r="AD169" t="str">
            <v>有り</v>
          </cell>
          <cell r="AE169" t="str">
            <v>年2回（6・12月）</v>
          </cell>
          <cell r="AF169" t="str">
            <v>月給（手当等確認ください）</v>
          </cell>
          <cell r="AG169" t="str">
            <v>無期</v>
          </cell>
          <cell r="AH169" t="str">
            <v>無期</v>
          </cell>
          <cell r="AI169" t="str">
            <v>確認中</v>
          </cell>
          <cell r="AK169" t="str">
            <v>有</v>
          </cell>
          <cell r="AL169" t="str">
            <v>3～4ヵ月</v>
          </cell>
          <cell r="AM169" t="str">
            <v>有</v>
          </cell>
          <cell r="AN169">
            <v>5</v>
          </cell>
          <cell r="AO169" t="str">
            <v>シフト制</v>
          </cell>
          <cell r="AP169" t="str">
            <v>①7：00～16：00　②8：30～17：30
③10：00～19：00</v>
          </cell>
          <cell r="AQ169" t="str">
            <v>月公休8～9日</v>
          </cell>
          <cell r="AR169" t="str">
            <v>准看護師または正看護師</v>
          </cell>
          <cell r="AS169" t="str">
            <v>雇用保険・健康保険・厚生年金・労災保険</v>
          </cell>
          <cell r="AT169">
            <v>2</v>
          </cell>
          <cell r="AU169" t="str">
            <v>特定施設入居者生活介護（有料老人ホーム）</v>
          </cell>
          <cell r="AZ169" t="str">
            <v>法定通り</v>
          </cell>
          <cell r="BA169" t="str">
            <v>月公休9日（28日の月は8日）
リフレッシュ休暇（月1日付与）</v>
          </cell>
          <cell r="BB169" t="str">
            <v>確認中</v>
          </cell>
          <cell r="BC169" t="str">
            <v>確認中</v>
          </cell>
        </row>
        <row r="170">
          <cell r="C170" t="str">
            <v>70-0224</v>
          </cell>
          <cell r="D170">
            <v>43900</v>
          </cell>
          <cell r="E170" t="str">
            <v>株式会社ツクイ</v>
          </cell>
          <cell r="F170" t="str">
            <v>かぶしきがいしゃツクイ</v>
          </cell>
          <cell r="G170" t="str">
            <v>人財育成部 採用課</v>
          </cell>
          <cell r="H170" t="str">
            <v>菊池　知也</v>
          </cell>
          <cell r="J170" t="str">
            <v>045-842-4137</v>
          </cell>
          <cell r="K170" t="str">
            <v>045-842-4224</v>
          </cell>
          <cell r="M170" t="str">
            <v>tmy_kikuchi@apps.tsukui.net</v>
          </cell>
          <cell r="N170" t="str">
            <v>https://www.tsukui.net/</v>
          </cell>
          <cell r="O170" t="str">
            <v>確認中</v>
          </cell>
          <cell r="P170" t="str">
            <v>看護職員</v>
          </cell>
          <cell r="Q170" t="str">
            <v>確認中</v>
          </cell>
          <cell r="R170" t="str">
            <v>ホームで生活されるお客様が毎日健康に過ごせるよう、朝の体温、血圧、脈拍のチェックやお客様の薬の管理など、医療的観点から健康管理業務全般を行います。
施設内でのお客様の体調の変化に応じて、外部医療機関との連携業務なども担当します。</v>
          </cell>
          <cell r="S170" t="str">
            <v>ツクイ・サンシャイン町田西館 / 東館</v>
          </cell>
          <cell r="T170" t="str">
            <v>確認中</v>
          </cell>
          <cell r="U170" t="str">
            <v>非常勤パート</v>
          </cell>
          <cell r="V170" t="str">
            <v>東京都町田市小山ヶ丘1-11-7 / 1-11-8</v>
          </cell>
          <cell r="W170" t="str">
            <v>京王相模原線「南大沢」駅、JR横浜線「相模原」駅より
定期無料シャトルバス運行中</v>
          </cell>
          <cell r="X170" t="str">
            <v>1,600～1,850円</v>
          </cell>
          <cell r="Y170" t="str">
            <v>確認中</v>
          </cell>
          <cell r="Z170" t="str">
            <v>土日祝日は時給＋100円
母子、父子手当　10,000円（月間50時間以上勤務の方）
資格手当別途支給</v>
          </cell>
          <cell r="AA170" t="str">
            <v>実費5万円まで
※車通勤ＯＫ　上限31,600円</v>
          </cell>
          <cell r="AB170" t="str">
            <v>無し</v>
          </cell>
          <cell r="AC170" t="str">
            <v>確認中</v>
          </cell>
          <cell r="AD170" t="str">
            <v>無し</v>
          </cell>
          <cell r="AE170" t="str">
            <v>確認中</v>
          </cell>
          <cell r="AF170" t="str">
            <v>時給</v>
          </cell>
          <cell r="AG170" t="str">
            <v>有期</v>
          </cell>
          <cell r="AH170" t="str">
            <v>条件にて更新</v>
          </cell>
          <cell r="AI170" t="str">
            <v>確認中</v>
          </cell>
          <cell r="AK170" t="str">
            <v>有</v>
          </cell>
          <cell r="AL170" t="str">
            <v>3～4ヵ月</v>
          </cell>
          <cell r="AM170" t="str">
            <v>無</v>
          </cell>
          <cell r="AN170" t="str">
            <v>無</v>
          </cell>
          <cell r="AO170" t="str">
            <v>シフト制</v>
          </cell>
          <cell r="AP170" t="str">
            <v>①7：00～16：00　②8：30～17：30
③10：00～19：00</v>
          </cell>
          <cell r="AQ170" t="str">
            <v>勤務日数、曜日は応相談</v>
          </cell>
          <cell r="AR170" t="str">
            <v>准看護師または正看護師</v>
          </cell>
          <cell r="AS170" t="str">
            <v>雇用保険・健康保険・厚生年金・労災保険</v>
          </cell>
          <cell r="AT170">
            <v>2</v>
          </cell>
          <cell r="AU170" t="str">
            <v>特定施設入居者生活介護（有料老人ホーム）</v>
          </cell>
          <cell r="AZ170" t="str">
            <v>法定通り</v>
          </cell>
          <cell r="BA170" t="str">
            <v>シフト以外</v>
          </cell>
          <cell r="BB170" t="str">
            <v>確認中</v>
          </cell>
          <cell r="BC170" t="str">
            <v>確認中</v>
          </cell>
        </row>
        <row r="171">
          <cell r="C171" t="str">
            <v>70-0225</v>
          </cell>
          <cell r="D171">
            <v>43900</v>
          </cell>
          <cell r="E171" t="str">
            <v>株式会社ツクイ</v>
          </cell>
          <cell r="F171" t="str">
            <v>かぶしきがいしゃツクイ</v>
          </cell>
          <cell r="G171" t="str">
            <v>人財育成部 採用課</v>
          </cell>
          <cell r="H171" t="str">
            <v>菊池　知也</v>
          </cell>
          <cell r="J171" t="str">
            <v>045-842-4137</v>
          </cell>
          <cell r="K171" t="str">
            <v>045-842-4224</v>
          </cell>
          <cell r="M171" t="str">
            <v>tmy_kikuchi@apps.tsukui.net</v>
          </cell>
          <cell r="N171" t="str">
            <v>https://www.tsukui.net/</v>
          </cell>
          <cell r="O171" t="str">
            <v>確認中</v>
          </cell>
          <cell r="P171" t="str">
            <v>計画作成担当者</v>
          </cell>
          <cell r="Q171" t="str">
            <v>確認中</v>
          </cell>
          <cell r="R171" t="str">
            <v>お客様が必要な介護サービスを受けるために、最適なケアプランの作成、モニタリング
お客様とご家族の生活環境や健康状態の把握、ご要望等の確認
関係機関との連絡調整、ケアプランの見直し　など</v>
          </cell>
          <cell r="S171" t="str">
            <v xml:space="preserve">ツクイ・サンシャイン町田西館 </v>
          </cell>
          <cell r="T171" t="str">
            <v>確認中</v>
          </cell>
          <cell r="U171" t="str">
            <v>正社員</v>
          </cell>
          <cell r="V171" t="str">
            <v xml:space="preserve">東京都町田市小山ヶ丘1-11-7 </v>
          </cell>
          <cell r="W171" t="str">
            <v>京王相模原線「南大沢」駅、JR横浜線「相模原」駅より
定期無料シャトルバス運行中</v>
          </cell>
          <cell r="X171" t="str">
            <v>206,250～254,250円
*資格手当含む</v>
          </cell>
          <cell r="Y171" t="str">
            <v>確認中</v>
          </cell>
          <cell r="Z171" t="str">
            <v>扶養手当　・配偶者　：10,000円
　　　　　・18歳未満の子　：5,000円／人数
　　　　　・60歳以上の親　：5,000円／人数</v>
          </cell>
          <cell r="AA171" t="str">
            <v>実費5万円まで
※車通勤ＯＫ　上限31,600円</v>
          </cell>
          <cell r="AB171" t="str">
            <v>有り</v>
          </cell>
          <cell r="AC171" t="str">
            <v>年1回（7月）</v>
          </cell>
          <cell r="AD171" t="str">
            <v>有り</v>
          </cell>
          <cell r="AE171" t="str">
            <v>年2回（6・12月）</v>
          </cell>
          <cell r="AF171" t="str">
            <v>月給（手当等確認ください）</v>
          </cell>
          <cell r="AG171" t="str">
            <v>無期</v>
          </cell>
          <cell r="AH171" t="str">
            <v>無期</v>
          </cell>
          <cell r="AI171" t="str">
            <v>確認中</v>
          </cell>
          <cell r="AK171" t="str">
            <v>有</v>
          </cell>
          <cell r="AL171" t="str">
            <v>3～4ヵ月</v>
          </cell>
          <cell r="AM171" t="str">
            <v>有</v>
          </cell>
          <cell r="AN171">
            <v>10</v>
          </cell>
          <cell r="AO171" t="str">
            <v>シフト制</v>
          </cell>
          <cell r="AP171" t="str">
            <v>8：30～17：30</v>
          </cell>
          <cell r="AQ171" t="str">
            <v>月公休8～9日</v>
          </cell>
          <cell r="AR171" t="str">
            <v>介護支援専門員</v>
          </cell>
          <cell r="AS171" t="str">
            <v>雇用保険・健康保険・厚生年金・労災保険</v>
          </cell>
          <cell r="AT171">
            <v>1</v>
          </cell>
          <cell r="AU171" t="str">
            <v>特定施設入居者生活介護（有料老人ホーム）</v>
          </cell>
          <cell r="AZ171" t="str">
            <v>法定通り</v>
          </cell>
          <cell r="BA171" t="str">
            <v>月公休9日（28日の月は8日）
リフレッシュ休暇（月1日付与）</v>
          </cell>
          <cell r="BB171" t="str">
            <v>確認中</v>
          </cell>
          <cell r="BC171" t="str">
            <v>確認中</v>
          </cell>
        </row>
        <row r="172">
          <cell r="C172" t="str">
            <v>70-0226</v>
          </cell>
          <cell r="D172">
            <v>43900</v>
          </cell>
          <cell r="E172" t="str">
            <v>株式会社ツクイ</v>
          </cell>
          <cell r="F172" t="str">
            <v>かぶしきがいしゃツクイ</v>
          </cell>
          <cell r="G172" t="str">
            <v>人財育成部 採用課</v>
          </cell>
          <cell r="H172" t="str">
            <v>菊池　知也</v>
          </cell>
          <cell r="J172" t="str">
            <v>045-842-4137</v>
          </cell>
          <cell r="K172" t="str">
            <v>045-842-4224</v>
          </cell>
          <cell r="M172" t="str">
            <v>tmy_kikuchi@apps.tsukui.net</v>
          </cell>
          <cell r="N172" t="str">
            <v>https://www.tsukui.net/</v>
          </cell>
          <cell r="O172" t="str">
            <v>確認中</v>
          </cell>
          <cell r="P172" t="str">
            <v>クリーンサポーター（清掃員）</v>
          </cell>
          <cell r="Q172" t="str">
            <v>確認中</v>
          </cell>
          <cell r="R172" t="str">
            <v>ホームで生活されるお客様が毎日気持ちよくお過ごしいただけるよう、環境を整えるお仕事です。フロアやトイレ、居室などのお掃除をします。</v>
          </cell>
          <cell r="S172" t="str">
            <v>ツクイ・サンシャイン町田西館 / 東館</v>
          </cell>
          <cell r="T172" t="str">
            <v>確認中</v>
          </cell>
          <cell r="U172" t="str">
            <v>非常勤パート</v>
          </cell>
          <cell r="V172" t="str">
            <v>東京都町田市小山ヶ丘1-11-7 / 1-11-8</v>
          </cell>
          <cell r="W172" t="str">
            <v>京王相模原線「南大沢」駅、JR横浜線「相模原」駅より
定期無料シャトルバス運行中</v>
          </cell>
          <cell r="X172" t="str">
            <v>1,015円</v>
          </cell>
          <cell r="Y172" t="str">
            <v>確認中</v>
          </cell>
          <cell r="Z172" t="str">
            <v>土日祝日は時給＋100円
母子、父子手当　10,000円（月間50時間以上勤務の方）</v>
          </cell>
          <cell r="AA172" t="str">
            <v>実費5万円まで
※車通勤ＯＫ　上限31,600円</v>
          </cell>
          <cell r="AB172" t="str">
            <v>無し</v>
          </cell>
          <cell r="AC172" t="str">
            <v>確認中</v>
          </cell>
          <cell r="AD172" t="str">
            <v>無し</v>
          </cell>
          <cell r="AE172" t="str">
            <v>確認中</v>
          </cell>
          <cell r="AF172" t="str">
            <v>時給</v>
          </cell>
          <cell r="AG172" t="str">
            <v>有期</v>
          </cell>
          <cell r="AH172" t="str">
            <v>条件にて更新</v>
          </cell>
          <cell r="AI172" t="str">
            <v>確認中</v>
          </cell>
          <cell r="AK172" t="str">
            <v>有</v>
          </cell>
          <cell r="AL172" t="str">
            <v>3～4ヵ月</v>
          </cell>
          <cell r="AM172" t="str">
            <v>無</v>
          </cell>
          <cell r="AN172" t="str">
            <v>無</v>
          </cell>
          <cell r="AO172" t="str">
            <v>シフト制</v>
          </cell>
          <cell r="AP172" t="str">
            <v>8：00～19：30の間で4時間以上</v>
          </cell>
          <cell r="AQ172" t="str">
            <v>勤務日数、曜日は応相談</v>
          </cell>
          <cell r="AR172" t="str">
            <v>不問</v>
          </cell>
          <cell r="AS172" t="str">
            <v>雇用保険・健康保険・厚生年金・労災保険</v>
          </cell>
          <cell r="AT172">
            <v>2</v>
          </cell>
          <cell r="AU172" t="str">
            <v>特定施設入居者生活介護（有料老人ホーム）</v>
          </cell>
          <cell r="AZ172" t="str">
            <v>法定通り</v>
          </cell>
          <cell r="BA172" t="str">
            <v>シフト以外</v>
          </cell>
          <cell r="BB172" t="str">
            <v>確認中</v>
          </cell>
          <cell r="BC172" t="str">
            <v>確認中</v>
          </cell>
        </row>
        <row r="173">
          <cell r="C173" t="str">
            <v>70-0227</v>
          </cell>
          <cell r="D173">
            <v>43900</v>
          </cell>
          <cell r="E173" t="str">
            <v>株式会社ツクイ</v>
          </cell>
          <cell r="F173" t="str">
            <v>かぶしきがいしゃツクイ</v>
          </cell>
          <cell r="G173" t="str">
            <v>人財育成部 採用課</v>
          </cell>
          <cell r="H173" t="str">
            <v>菊池　知也</v>
          </cell>
          <cell r="J173" t="str">
            <v>045-842-4137</v>
          </cell>
          <cell r="K173" t="str">
            <v>045-842-4224</v>
          </cell>
          <cell r="M173" t="str">
            <v>tmy_kikuchi@apps.tsukui.net</v>
          </cell>
          <cell r="N173" t="str">
            <v>https://www.tsukui.net/</v>
          </cell>
          <cell r="O173" t="str">
            <v>雇用期間6ヶ月後、無期雇用契約</v>
          </cell>
          <cell r="P173" t="str">
            <v>ケアサポーター</v>
          </cell>
          <cell r="Q173" t="str">
            <v>確認中</v>
          </cell>
          <cell r="R173" t="str">
            <v>介護付き有料老人ホームにおいて
ご入居様の自立支援に向けた日常生活に必要な介助の補助。
直接的な介助ではなく周辺業務をお願いします。</v>
          </cell>
          <cell r="S173" t="str">
            <v>ツクイ・サンシャイン町田西館 / 東館</v>
          </cell>
          <cell r="T173" t="str">
            <v>確認中</v>
          </cell>
          <cell r="U173" t="str">
            <v>非常勤パート</v>
          </cell>
          <cell r="V173" t="str">
            <v>東京都町田市小山ヶ丘1-11-7 / 1-11-8</v>
          </cell>
          <cell r="W173" t="str">
            <v>京王相模原線「南大沢」駅、JR横浜線「相模原」駅より
定期無料シャトルバス運行中</v>
          </cell>
          <cell r="X173" t="str">
            <v>1,015円</v>
          </cell>
          <cell r="Y173" t="str">
            <v>確認中</v>
          </cell>
          <cell r="Z173" t="str">
            <v>土日祝日は時給＋100円
母子、父子手当　10,000円（月間50時間以上勤務の方）</v>
          </cell>
          <cell r="AA173" t="str">
            <v>実費5万円まで
※社有車の場合上限31,600円</v>
          </cell>
          <cell r="AB173" t="str">
            <v>無し</v>
          </cell>
          <cell r="AC173" t="str">
            <v>確認中</v>
          </cell>
          <cell r="AD173" t="str">
            <v>無し</v>
          </cell>
          <cell r="AE173" t="str">
            <v>確認中</v>
          </cell>
          <cell r="AF173" t="str">
            <v>時給</v>
          </cell>
          <cell r="AG173" t="str">
            <v>有期</v>
          </cell>
          <cell r="AH173" t="str">
            <v>条件にて更新</v>
          </cell>
          <cell r="AI173" t="str">
            <v>確認中</v>
          </cell>
          <cell r="AK173" t="str">
            <v>有</v>
          </cell>
          <cell r="AL173" t="str">
            <v>3～4ヵ月</v>
          </cell>
          <cell r="AM173" t="str">
            <v>無</v>
          </cell>
          <cell r="AN173" t="str">
            <v>無</v>
          </cell>
          <cell r="AO173" t="str">
            <v>シフト制</v>
          </cell>
          <cell r="AP173" t="str">
            <v>8：00～19：30の間で応相談</v>
          </cell>
          <cell r="AQ173" t="str">
            <v>勤務日数、曜日は応相談</v>
          </cell>
          <cell r="AR173" t="str">
            <v>不問</v>
          </cell>
          <cell r="AS173" t="str">
            <v>雇用保険・健康保険・厚生年金・労災保険</v>
          </cell>
          <cell r="AT173">
            <v>2</v>
          </cell>
          <cell r="AU173" t="str">
            <v>特定施設入居者生活介護（有料老人ホーム）</v>
          </cell>
          <cell r="AZ173" t="str">
            <v>法定通り</v>
          </cell>
          <cell r="BA173" t="str">
            <v>シフト以外</v>
          </cell>
          <cell r="BB173" t="str">
            <v>確認中</v>
          </cell>
          <cell r="BC173" t="str">
            <v>確認中</v>
          </cell>
        </row>
        <row r="174">
          <cell r="C174" t="str">
            <v>70-0228</v>
          </cell>
          <cell r="D174">
            <v>43900</v>
          </cell>
          <cell r="E174" t="str">
            <v>株式会社ツクイ</v>
          </cell>
          <cell r="F174" t="str">
            <v>かぶしきがいしゃツクイ</v>
          </cell>
          <cell r="G174" t="str">
            <v>人財育成部 採用課</v>
          </cell>
          <cell r="H174" t="str">
            <v>菊池　知也</v>
          </cell>
          <cell r="J174" t="str">
            <v>045-842-4137</v>
          </cell>
          <cell r="K174" t="str">
            <v>045-842-4224</v>
          </cell>
          <cell r="M174" t="str">
            <v>tmy_kikuchi@apps.tsukui.net</v>
          </cell>
          <cell r="N174" t="str">
            <v>https://www.tsukui.net/</v>
          </cell>
          <cell r="O174" t="str">
            <v>確認中</v>
          </cell>
          <cell r="P174" t="str">
            <v>ケアクルー（介護職）</v>
          </cell>
          <cell r="Q174" t="str">
            <v>確認中</v>
          </cell>
          <cell r="R174" t="str">
            <v>・お客様に対する食事や入浴、排せつ等の介助
・レクリエーションの企画、実施
・他スタッフと連携してのケア業務全般
・各種記録業務　等</v>
          </cell>
          <cell r="S174" t="str">
            <v>ツクイ町田南成瀬</v>
          </cell>
          <cell r="T174" t="str">
            <v>確認中</v>
          </cell>
          <cell r="U174" t="str">
            <v>非常勤パート</v>
          </cell>
          <cell r="V174" t="str">
            <v>東京都町田市南成瀬5-9-4</v>
          </cell>
          <cell r="W174" t="str">
            <v>JR横浜線「成瀬」駅下車徒歩7分</v>
          </cell>
          <cell r="X174" t="str">
            <v>時給　1,145円～1,235円</v>
          </cell>
          <cell r="Y174" t="str">
            <v>確認中</v>
          </cell>
          <cell r="Z174" t="str">
            <v>・土日祝は時給＋100円
・母子・父子手当　10,000円
　（月間50時間以上勤務の方）</v>
          </cell>
          <cell r="AA174" t="str">
            <v>実費5万円まで
※車通勤ＯＫ　上限31,600円</v>
          </cell>
          <cell r="AB174" t="str">
            <v>無し</v>
          </cell>
          <cell r="AC174" t="str">
            <v>確認中</v>
          </cell>
          <cell r="AD174" t="str">
            <v>無し</v>
          </cell>
          <cell r="AE174" t="str">
            <v>確認中</v>
          </cell>
          <cell r="AF174" t="str">
            <v>時給</v>
          </cell>
          <cell r="AG174" t="str">
            <v>有期</v>
          </cell>
          <cell r="AH174" t="str">
            <v>条件にて更新</v>
          </cell>
          <cell r="AI174" t="str">
            <v>確認中</v>
          </cell>
          <cell r="AK174" t="str">
            <v>有</v>
          </cell>
          <cell r="AL174" t="str">
            <v>3～4ヵ月</v>
          </cell>
          <cell r="AM174" t="str">
            <v>有</v>
          </cell>
          <cell r="AN174">
            <v>5</v>
          </cell>
          <cell r="AO174" t="str">
            <v>シフト制</v>
          </cell>
          <cell r="AP174" t="str">
            <v>①9：00～16：00　②9：30～15：30　
＊①②どちらかでＯＫ</v>
          </cell>
          <cell r="AQ174" t="str">
            <v>勤務日数・曜日は応相談</v>
          </cell>
          <cell r="AR174" t="str">
            <v>普通自動車免許必須
※介護職員初任者研修以上あれば尚可</v>
          </cell>
          <cell r="AS174" t="str">
            <v>雇用保険・健康保険・厚生年金・労災保険</v>
          </cell>
          <cell r="AT174">
            <v>2</v>
          </cell>
          <cell r="AU174" t="str">
            <v>通所介護（デイサービス）</v>
          </cell>
          <cell r="AZ174" t="str">
            <v>60分</v>
          </cell>
          <cell r="BA174" t="str">
            <v>シフト以外</v>
          </cell>
          <cell r="BB174" t="str">
            <v>確認中</v>
          </cell>
          <cell r="BC174" t="str">
            <v>確認中</v>
          </cell>
        </row>
        <row r="175">
          <cell r="C175" t="str">
            <v>70-0229</v>
          </cell>
          <cell r="D175">
            <v>43900</v>
          </cell>
          <cell r="E175" t="str">
            <v>株式会社ツクイ</v>
          </cell>
          <cell r="F175" t="str">
            <v>かぶしきがいしゃツクイ</v>
          </cell>
          <cell r="G175" t="str">
            <v>人財育成部 採用課</v>
          </cell>
          <cell r="H175" t="str">
            <v>菊池　知也</v>
          </cell>
          <cell r="J175" t="str">
            <v>045-842-4137</v>
          </cell>
          <cell r="K175" t="str">
            <v>045-842-4224</v>
          </cell>
          <cell r="M175" t="str">
            <v>tmy_kikuchi@apps.tsukui.net</v>
          </cell>
          <cell r="N175" t="str">
            <v>https://www.tsukui.net/</v>
          </cell>
          <cell r="O175" t="str">
            <v>確認中</v>
          </cell>
          <cell r="P175" t="str">
            <v>機能訓練指導員</v>
          </cell>
          <cell r="Q175" t="str">
            <v>確認中</v>
          </cell>
          <cell r="R175" t="str">
            <v>お客様ひとりひとりに対する個別機能訓練の計画作成、実施、評価
集団機能訓練プログラムの作成、実施、評価
福祉用具活用の提案、使用方法の説明、指導　など</v>
          </cell>
          <cell r="S175" t="str">
            <v>ツクイ町田南成瀬</v>
          </cell>
          <cell r="T175" t="str">
            <v>確認中</v>
          </cell>
          <cell r="U175" t="str">
            <v>非常勤パート</v>
          </cell>
          <cell r="V175" t="str">
            <v>東京都町田市南成瀬5-9-4</v>
          </cell>
          <cell r="W175" t="str">
            <v>JR横浜線「成瀬」駅下車徒歩7分</v>
          </cell>
          <cell r="X175" t="str">
            <v>1,600円～</v>
          </cell>
          <cell r="Y175" t="str">
            <v>確認中</v>
          </cell>
          <cell r="Z175" t="str">
            <v>・土日祝は時給＋100円
・母子・父子手当　10,000円
　（月間50時間以上勤務の方）</v>
          </cell>
          <cell r="AA175" t="str">
            <v>実費5万円まで
※車通勤ＯＫ　上限31,600円</v>
          </cell>
          <cell r="AB175" t="str">
            <v>無し</v>
          </cell>
          <cell r="AC175" t="str">
            <v>確認中</v>
          </cell>
          <cell r="AD175" t="str">
            <v>無し</v>
          </cell>
          <cell r="AE175" t="str">
            <v>確認中</v>
          </cell>
          <cell r="AF175" t="str">
            <v>時給</v>
          </cell>
          <cell r="AG175" t="str">
            <v>有期</v>
          </cell>
          <cell r="AH175" t="str">
            <v>条件にて更新</v>
          </cell>
          <cell r="AI175" t="str">
            <v>確認中</v>
          </cell>
          <cell r="AK175" t="str">
            <v>有</v>
          </cell>
          <cell r="AL175" t="str">
            <v>3～4ヵ月</v>
          </cell>
          <cell r="AM175" t="str">
            <v>無</v>
          </cell>
          <cell r="AN175" t="str">
            <v>無</v>
          </cell>
          <cell r="AO175" t="str">
            <v>シフト制</v>
          </cell>
          <cell r="AP175" t="str">
            <v>①10：00～15：15　
または上記の間の3時間</v>
          </cell>
          <cell r="AQ175" t="str">
            <v>勤務日数・曜日は応相談</v>
          </cell>
          <cell r="AR175" t="str">
            <v>理学療法士、作業療法士、言語聴覚士、柔道整体師、のいずれか必須</v>
          </cell>
          <cell r="AS175" t="str">
            <v>雇用保険・健康保険・厚生年金・労災保険</v>
          </cell>
          <cell r="AT175">
            <v>1</v>
          </cell>
          <cell r="AU175" t="str">
            <v>通所介護（デイサービス）</v>
          </cell>
          <cell r="AZ175" t="str">
            <v>60分</v>
          </cell>
          <cell r="BA175" t="str">
            <v>シフト以外</v>
          </cell>
          <cell r="BB175" t="str">
            <v>確認中</v>
          </cell>
          <cell r="BC175" t="str">
            <v>確認中</v>
          </cell>
        </row>
        <row r="176">
          <cell r="C176" t="str">
            <v>70-0230</v>
          </cell>
          <cell r="D176">
            <v>43900</v>
          </cell>
          <cell r="E176" t="str">
            <v>株式会社ツクイ</v>
          </cell>
          <cell r="F176" t="str">
            <v>かぶしきがいしゃツクイ</v>
          </cell>
          <cell r="G176" t="str">
            <v>人財育成部 採用課</v>
          </cell>
          <cell r="H176" t="str">
            <v>菊池　知也</v>
          </cell>
          <cell r="J176" t="str">
            <v>045-842-4137</v>
          </cell>
          <cell r="K176" t="str">
            <v>045-842-4224</v>
          </cell>
          <cell r="M176" t="str">
            <v>tmy_kikuchi@apps.tsukui.net</v>
          </cell>
          <cell r="N176" t="str">
            <v>https://www.tsukui.net/</v>
          </cell>
          <cell r="O176" t="str">
            <v>確認中</v>
          </cell>
          <cell r="P176" t="str">
            <v>ケアドライバー(送迎職員）</v>
          </cell>
          <cell r="Q176" t="str">
            <v>確認中</v>
          </cell>
          <cell r="R176" t="str">
            <v>デイサービスを利用されるお客様の送迎業務
専用車両の運転、各種点検、車いす移動時等の介護補助
その他、送迎票の作成、車両清掃　等</v>
          </cell>
          <cell r="S176" t="str">
            <v>ツクイ町田南成瀬</v>
          </cell>
          <cell r="T176" t="str">
            <v>確認中</v>
          </cell>
          <cell r="U176" t="str">
            <v>非常勤パート</v>
          </cell>
          <cell r="V176" t="str">
            <v>東京都町田市南成瀬5-9-4</v>
          </cell>
          <cell r="W176" t="str">
            <v>JR横浜線「成瀬」駅下車徒歩7分</v>
          </cell>
          <cell r="X176" t="str">
            <v>1,015円～</v>
          </cell>
          <cell r="Y176" t="str">
            <v>確認中</v>
          </cell>
          <cell r="Z176" t="str">
            <v>・土日祝は時給＋100円
・母子・父子手当　10,000円
　（月間50時間以上勤務の方）</v>
          </cell>
          <cell r="AA176" t="str">
            <v>実費5万円まで
※車通勤ＯＫ　上限31,600円</v>
          </cell>
          <cell r="AB176" t="str">
            <v>無し</v>
          </cell>
          <cell r="AC176" t="str">
            <v>確認中</v>
          </cell>
          <cell r="AD176" t="str">
            <v>無し</v>
          </cell>
          <cell r="AE176" t="str">
            <v>確認中</v>
          </cell>
          <cell r="AF176" t="str">
            <v>時給</v>
          </cell>
          <cell r="AG176" t="str">
            <v>有期</v>
          </cell>
          <cell r="AH176" t="str">
            <v>条件にて更新</v>
          </cell>
          <cell r="AI176" t="str">
            <v>確認中</v>
          </cell>
          <cell r="AK176" t="str">
            <v>有</v>
          </cell>
          <cell r="AL176" t="str">
            <v>3～4ヵ月</v>
          </cell>
          <cell r="AM176" t="str">
            <v>無</v>
          </cell>
          <cell r="AN176" t="str">
            <v>無</v>
          </cell>
          <cell r="AO176" t="str">
            <v>シフト制</v>
          </cell>
          <cell r="AP176" t="str">
            <v>①8：30～10：00
②15：00～16：00
＊朝のみ、夕のみも可
＊Wワーク可能！</v>
          </cell>
          <cell r="AQ176" t="str">
            <v>勤務日数・曜日は応相談</v>
          </cell>
          <cell r="AR176" t="str">
            <v>普通自動車免許
＊70歳未満（就業規則による）</v>
          </cell>
          <cell r="AS176" t="str">
            <v>雇用保険・健康保険・厚生年金・労災保険</v>
          </cell>
          <cell r="AT176">
            <v>2</v>
          </cell>
          <cell r="AU176" t="str">
            <v>通所介護（デイサービス）</v>
          </cell>
          <cell r="AZ176" t="str">
            <v>法定通り</v>
          </cell>
          <cell r="BA176" t="str">
            <v>シフト以外</v>
          </cell>
          <cell r="BB176" t="str">
            <v>確認中</v>
          </cell>
          <cell r="BC176" t="str">
            <v>確認中</v>
          </cell>
        </row>
        <row r="177">
          <cell r="C177" t="str">
            <v>70-0231</v>
          </cell>
          <cell r="D177">
            <v>43900</v>
          </cell>
          <cell r="E177" t="str">
            <v>株式会社ツクイ</v>
          </cell>
          <cell r="F177" t="str">
            <v>かぶしきがいしゃツクイ</v>
          </cell>
          <cell r="G177" t="str">
            <v>人財育成部 採用課</v>
          </cell>
          <cell r="H177" t="str">
            <v>菊池　知也</v>
          </cell>
          <cell r="J177" t="str">
            <v>045-842-4137</v>
          </cell>
          <cell r="K177" t="str">
            <v>045-842-4224</v>
          </cell>
          <cell r="M177" t="str">
            <v>tmy_kikuchi@apps.tsukui.net</v>
          </cell>
          <cell r="N177" t="str">
            <v>https://www.tsukui.net/</v>
          </cell>
          <cell r="O177" t="str">
            <v>確認中</v>
          </cell>
          <cell r="P177" t="str">
            <v>サービス提供責任者</v>
          </cell>
          <cell r="Q177" t="str">
            <v>確認中</v>
          </cell>
          <cell r="R177" t="str">
            <v>訪問介護サービスのコーディネート業務全般
ケアプランに基づいて、具体的な「本門介護計画」を作成し、ホームヘルパーにサービスの指示
ホームヘルパーとして現場業務
ホームヘルパーへの技術指導
勤務スケジュールの組み立て　など</v>
          </cell>
          <cell r="S177" t="str">
            <v>ツクイ町田金井</v>
          </cell>
          <cell r="T177" t="str">
            <v>確認中</v>
          </cell>
          <cell r="U177" t="str">
            <v>正社員</v>
          </cell>
          <cell r="V177" t="str">
            <v>東京都町田市金井8-25-28</v>
          </cell>
          <cell r="W177" t="str">
            <v>鶴川駅より神奈中バス「金井」下車3分</v>
          </cell>
          <cell r="X177" t="str">
            <v>206,250～257,250円</v>
          </cell>
          <cell r="Y177" t="str">
            <v>確認中</v>
          </cell>
          <cell r="Z177" t="str">
            <v>扶養手当　・配偶者　：10,000円
　　　　　・18歳未満の子　：5,000円／人数
　　　　　・60歳以上の親　：5,000円／人数</v>
          </cell>
          <cell r="AA177" t="str">
            <v>実費5万円まで
※車通勤ＯＫ　上限31,600円</v>
          </cell>
          <cell r="AB177" t="str">
            <v>有り</v>
          </cell>
          <cell r="AC177" t="str">
            <v>年1回（7月）</v>
          </cell>
          <cell r="AD177" t="str">
            <v>有り</v>
          </cell>
          <cell r="AE177" t="str">
            <v>年2回（6・12月）</v>
          </cell>
          <cell r="AF177" t="str">
            <v>月給（手当等確認ください）</v>
          </cell>
          <cell r="AG177" t="str">
            <v>無期</v>
          </cell>
          <cell r="AH177" t="str">
            <v>無期</v>
          </cell>
          <cell r="AI177" t="str">
            <v>確認中</v>
          </cell>
          <cell r="AK177" t="str">
            <v>有</v>
          </cell>
          <cell r="AL177" t="str">
            <v>3～4ヵ月</v>
          </cell>
          <cell r="AM177" t="str">
            <v>有</v>
          </cell>
          <cell r="AN177">
            <v>10</v>
          </cell>
          <cell r="AO177" t="str">
            <v>シフト制</v>
          </cell>
          <cell r="AP177" t="str">
            <v>8：30～17：30
*訪問等の都合により前後することもあります</v>
          </cell>
          <cell r="AQ177" t="str">
            <v>週休2日制
リフレッシュ休暇（１日/月）
年間休日116日　　有給休暇初年度10日</v>
          </cell>
          <cell r="AR177" t="str">
            <v>介護福祉士、介護職員実務者研修（ホームヘルパー1級・介護職員基礎研修）
いずれか必須</v>
          </cell>
          <cell r="AS177" t="str">
            <v>雇用保険・健康保険・厚生年金・労災保険</v>
          </cell>
          <cell r="AT177">
            <v>1</v>
          </cell>
          <cell r="AU177" t="str">
            <v>訪問介護（ホームヘルプサービス）</v>
          </cell>
          <cell r="AZ177" t="str">
            <v>60分</v>
          </cell>
          <cell r="BA177" t="str">
            <v>週休2日制</v>
          </cell>
          <cell r="BB177" t="str">
            <v>確認中</v>
          </cell>
          <cell r="BC177" t="str">
            <v>確認中</v>
          </cell>
        </row>
        <row r="178">
          <cell r="C178" t="str">
            <v>70-0232</v>
          </cell>
          <cell r="D178">
            <v>43900</v>
          </cell>
          <cell r="E178" t="str">
            <v>株式会社ツクイ</v>
          </cell>
          <cell r="F178" t="str">
            <v>かぶしきがいしゃツクイ</v>
          </cell>
          <cell r="G178" t="str">
            <v>人財育成部 採用課</v>
          </cell>
          <cell r="H178" t="str">
            <v>菊池　知也</v>
          </cell>
          <cell r="J178" t="str">
            <v>045-842-4137</v>
          </cell>
          <cell r="K178" t="str">
            <v>045-842-4224</v>
          </cell>
          <cell r="M178" t="str">
            <v>tmy_kikuchi@apps.tsukui.net</v>
          </cell>
          <cell r="N178" t="str">
            <v>https://www.tsukui.net/</v>
          </cell>
          <cell r="O178" t="str">
            <v>確認中</v>
          </cell>
          <cell r="P178" t="str">
            <v>サービス提供責任者</v>
          </cell>
          <cell r="Q178" t="str">
            <v>確認中</v>
          </cell>
          <cell r="R178" t="str">
            <v>訪問介護サービスのコーディネート業務全般
ケアプランに基づいて、具体的な「本門介護計画」を作成し、ホームヘルパーにサービスの指示
ホームヘルパーとして現場業務
ホームヘルパーへの技術指導
勤務スケジュールの組み立て　など</v>
          </cell>
          <cell r="S178" t="str">
            <v>ツクイ町田金井</v>
          </cell>
          <cell r="T178" t="str">
            <v>確認中</v>
          </cell>
          <cell r="U178" t="str">
            <v>非常勤パート</v>
          </cell>
          <cell r="V178" t="str">
            <v>東京都町田市金井8-25-28</v>
          </cell>
          <cell r="W178" t="str">
            <v>鶴川駅より神奈中バス「金井」下車3分</v>
          </cell>
          <cell r="X178" t="str">
            <v>1,330～1,430円</v>
          </cell>
          <cell r="Y178" t="str">
            <v>確認中</v>
          </cell>
          <cell r="Z178" t="str">
            <v>・土日祝は時給＋100円
・母子・父子手当　10,000円
　（月間50時間以上勤務の方）</v>
          </cell>
          <cell r="AA178" t="str">
            <v>実費5万円まで
※車通勤ＯＫ　上限31,600円</v>
          </cell>
          <cell r="AB178" t="str">
            <v>無し</v>
          </cell>
          <cell r="AC178" t="str">
            <v>確認中</v>
          </cell>
          <cell r="AD178" t="str">
            <v>無し</v>
          </cell>
          <cell r="AE178" t="str">
            <v>確認中</v>
          </cell>
          <cell r="AF178" t="str">
            <v>時給</v>
          </cell>
          <cell r="AG178" t="str">
            <v>有期</v>
          </cell>
          <cell r="AH178" t="str">
            <v>条件にて更新</v>
          </cell>
          <cell r="AI178" t="str">
            <v>確認中</v>
          </cell>
          <cell r="AK178" t="str">
            <v>有</v>
          </cell>
          <cell r="AL178" t="str">
            <v>3～4ヵ月</v>
          </cell>
          <cell r="AM178" t="str">
            <v>無</v>
          </cell>
          <cell r="AN178" t="str">
            <v>無</v>
          </cell>
          <cell r="AO178" t="str">
            <v>シフト制</v>
          </cell>
          <cell r="AP178" t="str">
            <v>8：30～17：30
*訪問等の都合により前後することもあります</v>
          </cell>
          <cell r="AQ178" t="str">
            <v>勤務日数・曜日は応相談</v>
          </cell>
          <cell r="AR178" t="str">
            <v>介護福祉士、介護職員実務者研修（ホームヘルパー1級・介護職員基礎研修）
いずれか必須</v>
          </cell>
          <cell r="AS178" t="str">
            <v>雇用保険・健康保険・厚生年金・労災保険</v>
          </cell>
          <cell r="AT178">
            <v>1</v>
          </cell>
          <cell r="AU178" t="str">
            <v>訪問介護（ホームヘルプサービス）</v>
          </cell>
          <cell r="AZ178" t="str">
            <v>60分</v>
          </cell>
          <cell r="BA178" t="str">
            <v>シフト以外</v>
          </cell>
          <cell r="BB178" t="str">
            <v>確認中</v>
          </cell>
          <cell r="BC178" t="str">
            <v>確認中</v>
          </cell>
        </row>
        <row r="179">
          <cell r="C179" t="str">
            <v>70-0233</v>
          </cell>
          <cell r="D179">
            <v>43900</v>
          </cell>
          <cell r="E179" t="str">
            <v>株式会社ツクイ</v>
          </cell>
          <cell r="F179" t="str">
            <v>かぶしきがいしゃツクイ</v>
          </cell>
          <cell r="G179" t="str">
            <v>人財育成部 採用課</v>
          </cell>
          <cell r="H179" t="str">
            <v>菊池　知也</v>
          </cell>
          <cell r="J179" t="str">
            <v>045-842-4137</v>
          </cell>
          <cell r="K179" t="str">
            <v>045-842-4224</v>
          </cell>
          <cell r="M179" t="str">
            <v>tmy_kikuchi@apps.tsukui.net</v>
          </cell>
          <cell r="N179" t="str">
            <v>https://www.tsukui.net/</v>
          </cell>
          <cell r="O179" t="str">
            <v>確認中</v>
          </cell>
          <cell r="P179" t="str">
            <v>ケアクルー（訪問介護員）</v>
          </cell>
          <cell r="Q179" t="str">
            <v>確認中</v>
          </cell>
          <cell r="R179" t="str">
            <v>お客様のご自宅に訪問し、身体介護、生活援助を行います。
身体介護：食事介助/排泄介助/おむつ交換/服薬の介助/着替え介助/入浴介助/体位変換/外出付き添い
生活援助：掃除/食事の用意/洗濯/買い物代行/ゴミ出し/シーツ交換　など</v>
          </cell>
          <cell r="S179" t="str">
            <v>ツクイ町田金井</v>
          </cell>
          <cell r="T179" t="str">
            <v>確認中</v>
          </cell>
          <cell r="U179" t="str">
            <v>非常勤パート</v>
          </cell>
          <cell r="V179" t="str">
            <v>東京都町田市金井8-25-28</v>
          </cell>
          <cell r="W179" t="str">
            <v>鶴川駅より神奈中バス「金井」下車3分</v>
          </cell>
          <cell r="X179" t="str">
            <v>1,210～1,740円
＊経験、資格、ケアの内容により決定いたします</v>
          </cell>
          <cell r="Y179" t="str">
            <v>確認中</v>
          </cell>
          <cell r="Z179" t="str">
            <v>・土日祝は時給＋100円
・母子・父子手当　10,000円
　（月間50時間以上勤務の方）</v>
          </cell>
          <cell r="AA179" t="str">
            <v>実費5万円まで
※車通勤ＯＫ　上限31,600円</v>
          </cell>
          <cell r="AB179" t="str">
            <v>無し</v>
          </cell>
          <cell r="AC179" t="str">
            <v>確認中</v>
          </cell>
          <cell r="AD179" t="str">
            <v>無し</v>
          </cell>
          <cell r="AE179" t="str">
            <v>確認中</v>
          </cell>
          <cell r="AF179" t="str">
            <v>時給</v>
          </cell>
          <cell r="AG179" t="str">
            <v>有期</v>
          </cell>
          <cell r="AH179" t="str">
            <v>条件にて更新</v>
          </cell>
          <cell r="AI179" t="str">
            <v>確認中</v>
          </cell>
          <cell r="AK179" t="str">
            <v>有</v>
          </cell>
          <cell r="AL179" t="str">
            <v>3～4ヵ月</v>
          </cell>
          <cell r="AM179" t="str">
            <v>無</v>
          </cell>
          <cell r="AN179" t="str">
            <v>無</v>
          </cell>
          <cell r="AO179" t="str">
            <v>シフト制</v>
          </cell>
          <cell r="AP179" t="str">
            <v>8：00～21：00の間の1時間から応相談
＊週1日、1日1時間～OK　＊朝のみ夕方のみ大歓迎
＊WワークOK</v>
          </cell>
          <cell r="AQ179" t="str">
            <v>勤務日数・曜日は応相談</v>
          </cell>
          <cell r="AR179" t="str">
            <v>介護職員初任者研修（HP2級）以上</v>
          </cell>
          <cell r="AS179" t="str">
            <v>雇用保険・健康保険・厚生年金・労災保険</v>
          </cell>
          <cell r="AT179">
            <v>3</v>
          </cell>
          <cell r="AU179" t="str">
            <v>訪問介護（ホームヘルプサービス）</v>
          </cell>
          <cell r="AZ179" t="str">
            <v>法定通り</v>
          </cell>
          <cell r="BA179" t="str">
            <v>シフト以外</v>
          </cell>
          <cell r="BB179" t="str">
            <v>確認中</v>
          </cell>
          <cell r="BC179" t="str">
            <v>確認中</v>
          </cell>
        </row>
        <row r="180">
          <cell r="C180" t="str">
            <v>70-0234</v>
          </cell>
          <cell r="D180">
            <v>43900</v>
          </cell>
          <cell r="E180" t="str">
            <v>株式会社ツクイ</v>
          </cell>
          <cell r="F180" t="str">
            <v>かぶしきがいしゃツクイ</v>
          </cell>
          <cell r="G180" t="str">
            <v>人財育成部 採用課</v>
          </cell>
          <cell r="H180" t="str">
            <v>菊池　知也</v>
          </cell>
          <cell r="J180" t="str">
            <v>045-842-4137</v>
          </cell>
          <cell r="K180" t="str">
            <v>045-842-4224</v>
          </cell>
          <cell r="M180" t="str">
            <v>tmy_kikuchi@apps.tsukui.net</v>
          </cell>
          <cell r="N180" t="str">
            <v>https://www.tsukui.net/</v>
          </cell>
          <cell r="O180" t="str">
            <v>確認中</v>
          </cell>
          <cell r="P180" t="str">
            <v>ケアクルー（デイサービス介護職）</v>
          </cell>
          <cell r="Q180" t="str">
            <v>確認中</v>
          </cell>
          <cell r="R180" t="str">
            <v>・お客様に対する食事や入浴、排せつ等の介助
・レクリエーションの企画、実施
・他スタッフと連携してのケア業務全般
・各種記録業務　等</v>
          </cell>
          <cell r="S180" t="str">
            <v>ツクイ町田金井</v>
          </cell>
          <cell r="T180" t="str">
            <v>確認中</v>
          </cell>
          <cell r="U180" t="str">
            <v>非常勤パート</v>
          </cell>
          <cell r="V180" t="str">
            <v>東京都町田市金井8-25-28</v>
          </cell>
          <cell r="W180" t="str">
            <v>鶴川駅より神奈中バス「金井」下車3分</v>
          </cell>
          <cell r="X180" t="str">
            <v>1,125～1,210円</v>
          </cell>
          <cell r="Y180" t="str">
            <v>確認中</v>
          </cell>
          <cell r="Z180" t="str">
            <v>・土日祝は時給＋100円
・母子・父子手当　10,000円
　（月間50時間以上勤務の方）</v>
          </cell>
          <cell r="AA180" t="str">
            <v>実費5万円まで
※社有車の場合上限31,600円
※車通勤OK</v>
          </cell>
          <cell r="AB180" t="str">
            <v>無し</v>
          </cell>
          <cell r="AC180" t="str">
            <v>確認中</v>
          </cell>
          <cell r="AD180" t="str">
            <v>無し</v>
          </cell>
          <cell r="AE180" t="str">
            <v>確認中</v>
          </cell>
          <cell r="AF180" t="str">
            <v>時給</v>
          </cell>
          <cell r="AG180" t="str">
            <v>有期</v>
          </cell>
          <cell r="AH180" t="str">
            <v>6ヵ月後＊その後無期雇用計画</v>
          </cell>
          <cell r="AI180" t="str">
            <v>確認中</v>
          </cell>
          <cell r="AK180" t="str">
            <v>有</v>
          </cell>
          <cell r="AL180" t="str">
            <v>3～4ヵ月</v>
          </cell>
          <cell r="AM180" t="str">
            <v>有</v>
          </cell>
          <cell r="AN180">
            <v>5</v>
          </cell>
          <cell r="AO180" t="str">
            <v>シフト制</v>
          </cell>
          <cell r="AP180" t="str">
            <v>①8：30～17：30の間で応相談</v>
          </cell>
          <cell r="AQ180" t="str">
            <v>勤務日数・曜日は応相談</v>
          </cell>
          <cell r="AR180" t="str">
            <v>不問
※ホームヘルパー2級（介護職員初任者研修）以上あれば尚可</v>
          </cell>
          <cell r="AS180" t="str">
            <v>雇用保険・健康保険・厚生年金・労災保険</v>
          </cell>
          <cell r="AT180">
            <v>1</v>
          </cell>
          <cell r="AU180" t="str">
            <v>通所介護（デイサービス）</v>
          </cell>
          <cell r="AZ180" t="str">
            <v>法定通り</v>
          </cell>
          <cell r="BA180" t="str">
            <v>シフト以外</v>
          </cell>
          <cell r="BB180" t="str">
            <v>確認中</v>
          </cell>
          <cell r="BC180" t="str">
            <v>確認中</v>
          </cell>
        </row>
        <row r="181">
          <cell r="C181" t="str">
            <v>70-0235</v>
          </cell>
          <cell r="D181">
            <v>43900</v>
          </cell>
          <cell r="E181" t="str">
            <v>株式会社ツクイ</v>
          </cell>
          <cell r="F181" t="str">
            <v>かぶしきがいしゃツクイ</v>
          </cell>
          <cell r="G181" t="str">
            <v>人財育成部 採用課</v>
          </cell>
          <cell r="H181" t="str">
            <v>菊池　知也</v>
          </cell>
          <cell r="J181" t="str">
            <v>045-842-4137</v>
          </cell>
          <cell r="K181" t="str">
            <v>045-842-4224</v>
          </cell>
          <cell r="M181" t="str">
            <v>tmy_kikuchi@apps.tsukui.net</v>
          </cell>
          <cell r="N181" t="str">
            <v>https://www.tsukui.net/</v>
          </cell>
          <cell r="O181" t="str">
            <v>確認中</v>
          </cell>
          <cell r="P181" t="str">
            <v>ケアクルー（介護職）</v>
          </cell>
          <cell r="Q181" t="str">
            <v>確認中</v>
          </cell>
          <cell r="R181" t="str">
            <v>・お客様に対する食事や入浴、排せつ等の介助
・レクリエーションの企画、実施
・他スタッフと連携してのケア業務全般
・各種記録業務　等</v>
          </cell>
          <cell r="S181" t="str">
            <v>ツクイデイサービス高ヶ坂</v>
          </cell>
          <cell r="T181" t="str">
            <v>確認中</v>
          </cell>
          <cell r="U181" t="str">
            <v>非常勤パート</v>
          </cell>
          <cell r="V181" t="str">
            <v>東京都町田市高ヶ坂7－26－8</v>
          </cell>
          <cell r="W181" t="str">
            <v>JR横浜線「成瀬」駅下車徒歩15分</v>
          </cell>
          <cell r="X181" t="str">
            <v>1,145～1235円</v>
          </cell>
          <cell r="Y181" t="str">
            <v>確認中</v>
          </cell>
          <cell r="Z181" t="str">
            <v xml:space="preserve">・土日祝は時給＋100円
・母子・父子手当　10,000円
　（月間50時間以上勤務の方）
</v>
          </cell>
          <cell r="AA181" t="str">
            <v>実費5万円まで
※車通勤ＯＫ　上限31,600円</v>
          </cell>
          <cell r="AB181" t="str">
            <v>無し</v>
          </cell>
          <cell r="AC181" t="str">
            <v>確認中</v>
          </cell>
          <cell r="AD181" t="str">
            <v>無し</v>
          </cell>
          <cell r="AE181" t="str">
            <v>確認中</v>
          </cell>
          <cell r="AF181" t="str">
            <v>時給</v>
          </cell>
          <cell r="AG181" t="str">
            <v>有期</v>
          </cell>
          <cell r="AH181" t="str">
            <v>条件にて更新</v>
          </cell>
          <cell r="AI181" t="str">
            <v>確認中</v>
          </cell>
          <cell r="AK181" t="str">
            <v>有</v>
          </cell>
          <cell r="AL181" t="str">
            <v>3～4ヵ月</v>
          </cell>
          <cell r="AM181" t="str">
            <v>有</v>
          </cell>
          <cell r="AN181">
            <v>5</v>
          </cell>
          <cell r="AO181" t="str">
            <v>シフト制</v>
          </cell>
          <cell r="AP181" t="str">
            <v>①8：30～17：30
②8：30～13：00　の間で応相談
＊①②選択可　土日できる方優遇</v>
          </cell>
          <cell r="AQ181" t="str">
            <v>勤務日数・曜日は応相談</v>
          </cell>
          <cell r="AR181" t="str">
            <v>不問
*介護福祉士、普通自動車免許あれば尚可</v>
          </cell>
          <cell r="AS181" t="str">
            <v>雇用保険・健康保険・厚生年金・労災保険</v>
          </cell>
          <cell r="AT181">
            <v>3</v>
          </cell>
          <cell r="AU181" t="str">
            <v>通所介護（デイサービス）</v>
          </cell>
          <cell r="AZ181" t="str">
            <v>60分</v>
          </cell>
          <cell r="BA181" t="str">
            <v>シフト以外</v>
          </cell>
          <cell r="BB181" t="str">
            <v>確認中</v>
          </cell>
          <cell r="BC181" t="str">
            <v>確認中</v>
          </cell>
        </row>
        <row r="182">
          <cell r="C182" t="str">
            <v>70-0236</v>
          </cell>
          <cell r="D182">
            <v>43900</v>
          </cell>
          <cell r="E182" t="str">
            <v>株式会社ツクイ</v>
          </cell>
          <cell r="F182" t="str">
            <v>かぶしきがいしゃツクイ</v>
          </cell>
          <cell r="G182" t="str">
            <v>人財育成部 採用課</v>
          </cell>
          <cell r="H182" t="str">
            <v>菊池　知也</v>
          </cell>
          <cell r="J182" t="str">
            <v>045-842-4137</v>
          </cell>
          <cell r="K182" t="str">
            <v>045-842-4224</v>
          </cell>
          <cell r="M182" t="str">
            <v>tmy_kikuchi@apps.tsukui.net</v>
          </cell>
          <cell r="N182" t="str">
            <v>https://www.tsukui.net/</v>
          </cell>
          <cell r="O182" t="str">
            <v>確認中</v>
          </cell>
          <cell r="P182" t="str">
            <v>看護職員</v>
          </cell>
          <cell r="Q182" t="str">
            <v>確認中</v>
          </cell>
          <cell r="R182" t="str">
            <v>お客様に対する入浴前後のバイタルチェック、および健康管理業務全般
機能訓練時の補助業務
多職種スタッフと連携してのケア業務全般
各種記録業務　等</v>
          </cell>
          <cell r="S182" t="str">
            <v>ツクイデイサービス高ヶ坂</v>
          </cell>
          <cell r="T182" t="str">
            <v>確認中</v>
          </cell>
          <cell r="U182" t="str">
            <v>非常勤パート</v>
          </cell>
          <cell r="V182" t="str">
            <v>東京都町田市高ヶ坂7－26－8</v>
          </cell>
          <cell r="W182" t="str">
            <v>JR横浜線「成瀬」駅下車徒歩15分</v>
          </cell>
          <cell r="X182" t="str">
            <v>1,600円～</v>
          </cell>
          <cell r="Y182" t="str">
            <v>確認中</v>
          </cell>
          <cell r="Z182" t="str">
            <v>・土日祝は時給＋100円
・母子・父子手当　10,000円
　（月間50時間以上勤務の方）
・資格手当別途支給</v>
          </cell>
          <cell r="AA182" t="str">
            <v>実費5万円まで
※車通勤ＯＫ　上限31,600円</v>
          </cell>
          <cell r="AB182" t="str">
            <v>無し</v>
          </cell>
          <cell r="AC182" t="str">
            <v>確認中</v>
          </cell>
          <cell r="AD182" t="str">
            <v>無し</v>
          </cell>
          <cell r="AE182" t="str">
            <v>確認中</v>
          </cell>
          <cell r="AF182" t="str">
            <v>時給</v>
          </cell>
          <cell r="AG182" t="str">
            <v>有期</v>
          </cell>
          <cell r="AH182" t="str">
            <v>条件にて更新</v>
          </cell>
          <cell r="AI182" t="str">
            <v>確認中</v>
          </cell>
          <cell r="AK182" t="str">
            <v>有</v>
          </cell>
          <cell r="AL182" t="str">
            <v>3～4ヵ月</v>
          </cell>
          <cell r="AM182" t="str">
            <v>無</v>
          </cell>
          <cell r="AN182" t="str">
            <v>無</v>
          </cell>
          <cell r="AO182" t="str">
            <v>シフト制</v>
          </cell>
          <cell r="AP182" t="str">
            <v>①8:30～17:30
②9：00～17：00
※①と②の選択可</v>
          </cell>
          <cell r="AQ182" t="str">
            <v>勤務日数・曜日は応相談</v>
          </cell>
          <cell r="AR182" t="str">
            <v>准看護師または正看護師</v>
          </cell>
          <cell r="AS182" t="str">
            <v>雇用保険・健康保険・厚生年金・労災保険</v>
          </cell>
          <cell r="AT182">
            <v>1</v>
          </cell>
          <cell r="AU182" t="str">
            <v>通所介護（デイサービス）</v>
          </cell>
          <cell r="AZ182" t="str">
            <v>法定通り</v>
          </cell>
          <cell r="BA182" t="str">
            <v>シフト以外</v>
          </cell>
          <cell r="BB182" t="str">
            <v>確認中</v>
          </cell>
          <cell r="BC182" t="str">
            <v>確認中</v>
          </cell>
        </row>
        <row r="183">
          <cell r="C183" t="str">
            <v>70-0237</v>
          </cell>
          <cell r="D183">
            <v>43900</v>
          </cell>
          <cell r="E183" t="str">
            <v>株式会社ツクイ</v>
          </cell>
          <cell r="F183" t="str">
            <v>かぶしきがいしゃツクイ</v>
          </cell>
          <cell r="G183" t="str">
            <v>人財育成部 採用課</v>
          </cell>
          <cell r="H183" t="str">
            <v>菊池　知也</v>
          </cell>
          <cell r="J183" t="str">
            <v>045-842-4137</v>
          </cell>
          <cell r="K183" t="str">
            <v>045-842-4224</v>
          </cell>
          <cell r="M183" t="str">
            <v>tmy_kikuchi@apps.tsukui.net</v>
          </cell>
          <cell r="N183" t="str">
            <v>https://www.tsukui.net/</v>
          </cell>
          <cell r="O183" t="str">
            <v>確認中</v>
          </cell>
          <cell r="P183" t="str">
            <v>機能訓練指導員</v>
          </cell>
          <cell r="Q183" t="str">
            <v>確認中</v>
          </cell>
          <cell r="R183" t="str">
            <v>お客様ひとりひとりに対する個別機能訓練の計画作成、実施、評価
集団機能訓練プログラムの作成、実施、評価
福祉用具活用の提案、使用方法の説明、指導　など</v>
          </cell>
          <cell r="S183" t="str">
            <v>ツクイデイサービス高ヶ坂</v>
          </cell>
          <cell r="T183" t="str">
            <v>確認中</v>
          </cell>
          <cell r="U183" t="str">
            <v>非常勤パート</v>
          </cell>
          <cell r="V183" t="str">
            <v>東京都町田市高ヶ坂7－26－8</v>
          </cell>
          <cell r="W183" t="str">
            <v>JR横浜線「成瀬」駅下車徒歩15分</v>
          </cell>
          <cell r="X183" t="str">
            <v>1,600円～</v>
          </cell>
          <cell r="Y183" t="str">
            <v>確認中</v>
          </cell>
          <cell r="Z183" t="str">
            <v>・土日祝は時給＋100円
・母子・父子手当　10,000円
　（月間50時間以上勤務の方）
・資格手当別途支給</v>
          </cell>
          <cell r="AA183" t="str">
            <v>実費5万円まで
※車通勤ＯＫ　上限31,600円</v>
          </cell>
          <cell r="AB183" t="str">
            <v>無し</v>
          </cell>
          <cell r="AC183" t="str">
            <v>確認中</v>
          </cell>
          <cell r="AD183" t="str">
            <v>無し</v>
          </cell>
          <cell r="AE183" t="str">
            <v>確認中</v>
          </cell>
          <cell r="AF183" t="str">
            <v>時給</v>
          </cell>
          <cell r="AG183" t="str">
            <v>有期</v>
          </cell>
          <cell r="AH183" t="str">
            <v>条件にて更新</v>
          </cell>
          <cell r="AI183" t="str">
            <v>確認中</v>
          </cell>
          <cell r="AK183" t="str">
            <v>有</v>
          </cell>
          <cell r="AL183" t="str">
            <v>3～4ヵ月</v>
          </cell>
          <cell r="AM183" t="str">
            <v>無</v>
          </cell>
          <cell r="AN183" t="str">
            <v>無</v>
          </cell>
          <cell r="AO183" t="str">
            <v>シフト制</v>
          </cell>
          <cell r="AP183" t="str">
            <v>①8：30～17：30　または
②8：30～17：30の間の3時間以上</v>
          </cell>
          <cell r="AQ183" t="str">
            <v>勤務日数・曜日は応相談</v>
          </cell>
          <cell r="AR183" t="str">
            <v>理学療法士、作業療法士、言語聴覚士、のいずれか必須</v>
          </cell>
          <cell r="AS183" t="str">
            <v>雇用保険・健康保険・厚生年金・労災保険</v>
          </cell>
          <cell r="AT183">
            <v>1</v>
          </cell>
          <cell r="AU183" t="str">
            <v>通所介護（デイサービス）</v>
          </cell>
          <cell r="AZ183" t="str">
            <v>法定通り</v>
          </cell>
          <cell r="BA183" t="str">
            <v>シフト以外</v>
          </cell>
          <cell r="BB183" t="str">
            <v>確認中</v>
          </cell>
          <cell r="BC183" t="str">
            <v>確認中</v>
          </cell>
        </row>
        <row r="184">
          <cell r="C184" t="str">
            <v>70-0238</v>
          </cell>
          <cell r="D184">
            <v>43900</v>
          </cell>
          <cell r="E184" t="str">
            <v>株式会社ツクイ</v>
          </cell>
          <cell r="F184" t="str">
            <v>かぶしきがいしゃツクイ</v>
          </cell>
          <cell r="G184" t="str">
            <v>人財育成部 採用課</v>
          </cell>
          <cell r="H184" t="str">
            <v>菊池　知也</v>
          </cell>
          <cell r="J184" t="str">
            <v>045-842-4137</v>
          </cell>
          <cell r="K184" t="str">
            <v>045-842-4224</v>
          </cell>
          <cell r="M184" t="str">
            <v>tmy_kikuchi@apps.tsukui.net</v>
          </cell>
          <cell r="N184" t="str">
            <v>https://www.tsukui.net/</v>
          </cell>
          <cell r="O184" t="str">
            <v>確認中</v>
          </cell>
          <cell r="P184" t="str">
            <v>ケアドライバー(送迎職員）</v>
          </cell>
          <cell r="Q184" t="str">
            <v>確認中</v>
          </cell>
          <cell r="R184" t="str">
            <v>・デイサービスを利用されるお客様の送迎業務
・専用車両の運転、各種点検、車いす移動時等の介護補助
・その他、送迎表の作成、車両清掃　等</v>
          </cell>
          <cell r="S184" t="str">
            <v>ツクイデイサービス高ヶ坂</v>
          </cell>
          <cell r="T184" t="str">
            <v>確認中</v>
          </cell>
          <cell r="U184" t="str">
            <v>非常勤パート</v>
          </cell>
          <cell r="V184" t="str">
            <v>東京都町田市高ヶ坂7－26－8</v>
          </cell>
          <cell r="W184" t="str">
            <v>JR横浜線「成瀬」駅下車徒歩15分</v>
          </cell>
          <cell r="X184" t="str">
            <v>1,015円～</v>
          </cell>
          <cell r="Y184" t="str">
            <v>確認中</v>
          </cell>
          <cell r="Z184" t="str">
            <v>・土日祝は時給＋100円
・母子・父子手当　10,000円
　（月間50時間以上勤務の方）
・資格手当別途支給</v>
          </cell>
          <cell r="AA184" t="str">
            <v>実費5万円まで
※車通勤ＯＫ　上限31,600円</v>
          </cell>
          <cell r="AB184" t="str">
            <v>無し</v>
          </cell>
          <cell r="AC184" t="str">
            <v>確認中</v>
          </cell>
          <cell r="AD184" t="str">
            <v>無し</v>
          </cell>
          <cell r="AE184" t="str">
            <v>確認中</v>
          </cell>
          <cell r="AF184" t="str">
            <v>時給</v>
          </cell>
          <cell r="AG184" t="str">
            <v>有期</v>
          </cell>
          <cell r="AH184" t="str">
            <v>条件にて更新</v>
          </cell>
          <cell r="AI184" t="str">
            <v>確認中</v>
          </cell>
          <cell r="AK184" t="str">
            <v>有</v>
          </cell>
          <cell r="AL184" t="str">
            <v>3～4ヵ月</v>
          </cell>
          <cell r="AM184" t="str">
            <v>無</v>
          </cell>
          <cell r="AN184" t="str">
            <v>無</v>
          </cell>
          <cell r="AO184" t="str">
            <v>シフト制</v>
          </cell>
          <cell r="AP184" t="str">
            <v>①8:00～10:00
②16：00～18：00
※①②両方できる方歓迎</v>
          </cell>
          <cell r="AQ184" t="str">
            <v>勤務日数・曜日は応相談</v>
          </cell>
          <cell r="AR184" t="str">
            <v>普通自動車免許
＊70歳未満（就業規則による）</v>
          </cell>
          <cell r="AS184" t="str">
            <v>雇用保険・健康保険・厚生年金・労災保険</v>
          </cell>
          <cell r="AT184">
            <v>3</v>
          </cell>
          <cell r="AU184" t="str">
            <v>通所介護（デイサービス）</v>
          </cell>
          <cell r="AZ184" t="str">
            <v>法定通り</v>
          </cell>
          <cell r="BA184" t="str">
            <v>シフト以外</v>
          </cell>
          <cell r="BB184" t="str">
            <v>確認中</v>
          </cell>
          <cell r="BC184" t="str">
            <v>確認中</v>
          </cell>
        </row>
        <row r="185">
          <cell r="C185" t="str">
            <v>70-0239</v>
          </cell>
          <cell r="D185">
            <v>43900</v>
          </cell>
          <cell r="E185" t="str">
            <v>株式会社ツクイ</v>
          </cell>
          <cell r="F185" t="str">
            <v>かぶしきがいしゃツクイ</v>
          </cell>
          <cell r="G185" t="str">
            <v>人財育成部 採用課</v>
          </cell>
          <cell r="H185" t="str">
            <v>菊池　知也</v>
          </cell>
          <cell r="J185" t="str">
            <v>045-842-4137</v>
          </cell>
          <cell r="K185" t="str">
            <v>045-842-4224</v>
          </cell>
          <cell r="M185" t="str">
            <v>tmy_kikuchi@apps.tsukui.net</v>
          </cell>
          <cell r="N185" t="str">
            <v>https://www.tsukui.net/</v>
          </cell>
          <cell r="O185" t="str">
            <v>確認中</v>
          </cell>
          <cell r="P185" t="str">
            <v>ケアクルー（訪問介護員）</v>
          </cell>
          <cell r="Q185" t="str">
            <v>確認中</v>
          </cell>
          <cell r="R185" t="str">
            <v>お客様のご自宅に訪問し、身体介護、生活援助を行います。
身体介護：食事介助/排泄介助/おむつ交換/服薬の介助/着替え介助/入浴介助/体位変換/外出付き添い
生活援助：掃除/食事の用意/洗濯/買い物代行/ゴミ出し/シーツ交換　など</v>
          </cell>
          <cell r="S185" t="str">
            <v>ツクイ町田森野</v>
          </cell>
          <cell r="T185" t="str">
            <v>確認中</v>
          </cell>
          <cell r="U185" t="str">
            <v>非常勤パート</v>
          </cell>
          <cell r="V185" t="str">
            <v>東京都町田市森野5-21-1　渋谷ツインビルディング103号室</v>
          </cell>
          <cell r="W185" t="str">
            <v>町田駅よりバス境川団地行「森野5丁目」下車徒歩1分</v>
          </cell>
          <cell r="X185" t="str">
            <v>1,210～1,740円
＊経験、資格、ケアの内容により決定いたします</v>
          </cell>
          <cell r="Y185" t="str">
            <v>確認中</v>
          </cell>
          <cell r="Z185" t="str">
            <v>・土日祝は時給＋100円
・母子・父子手当　10,000円
　（月間50時間以上勤務の方）
・資格手当別途支給</v>
          </cell>
          <cell r="AA185" t="str">
            <v>実費5万円まで</v>
          </cell>
          <cell r="AB185" t="str">
            <v>無し</v>
          </cell>
          <cell r="AC185" t="str">
            <v>確認中</v>
          </cell>
          <cell r="AD185" t="str">
            <v>無し</v>
          </cell>
          <cell r="AE185" t="str">
            <v>確認中</v>
          </cell>
          <cell r="AF185" t="str">
            <v>時給</v>
          </cell>
          <cell r="AG185" t="str">
            <v>有期</v>
          </cell>
          <cell r="AH185" t="str">
            <v>条件にて更新</v>
          </cell>
          <cell r="AI185" t="str">
            <v>確認中</v>
          </cell>
          <cell r="AK185" t="str">
            <v>有</v>
          </cell>
          <cell r="AL185" t="str">
            <v>3～4ヵ月</v>
          </cell>
          <cell r="AM185" t="str">
            <v>無</v>
          </cell>
          <cell r="AN185" t="str">
            <v>無</v>
          </cell>
          <cell r="AO185" t="str">
            <v>シフト制</v>
          </cell>
          <cell r="AP185" t="str">
            <v>8：00～21：00の間の1時間から応相談
＊週1日、1日1時間～OK　＊朝のみ夕方のみ大歓迎
＊WワークOK</v>
          </cell>
          <cell r="AQ185" t="str">
            <v>勤務日数・曜日は応相談</v>
          </cell>
          <cell r="AR185" t="str">
            <v>介護職員初任者研修（HP2級）以上</v>
          </cell>
          <cell r="AS185" t="str">
            <v>雇用保険・健康保険・厚生年金・労災保険</v>
          </cell>
          <cell r="AT185">
            <v>3</v>
          </cell>
          <cell r="AU185" t="str">
            <v>訪問介護（ホームヘルプサービス）</v>
          </cell>
          <cell r="AZ185" t="str">
            <v>法定通り</v>
          </cell>
          <cell r="BA185" t="str">
            <v>シフト以外</v>
          </cell>
          <cell r="BB185" t="str">
            <v>確認中</v>
          </cell>
          <cell r="BC185" t="str">
            <v>確認中</v>
          </cell>
        </row>
        <row r="186">
          <cell r="C186" t="str">
            <v>70-0240</v>
          </cell>
          <cell r="D186">
            <v>43900</v>
          </cell>
          <cell r="E186" t="str">
            <v>株式会社ツクイ</v>
          </cell>
          <cell r="F186" t="str">
            <v>かぶしきがいしゃツクイ</v>
          </cell>
          <cell r="G186" t="str">
            <v>人財育成部 採用課</v>
          </cell>
          <cell r="H186" t="str">
            <v>菊池　知也</v>
          </cell>
          <cell r="J186" t="str">
            <v>045-842-4137</v>
          </cell>
          <cell r="K186" t="str">
            <v>045-842-4224</v>
          </cell>
          <cell r="M186" t="str">
            <v>tmy_kikuchi@apps.tsukui.net</v>
          </cell>
          <cell r="N186" t="str">
            <v>https://www.tsukui.net/</v>
          </cell>
          <cell r="O186" t="str">
            <v>確認中</v>
          </cell>
          <cell r="P186" t="str">
            <v>サービス提供責任者</v>
          </cell>
          <cell r="Q186" t="str">
            <v>確認中</v>
          </cell>
          <cell r="R186" t="str">
            <v>訪問介護サービスのコーディネート業務全般
ケアプランに基づいて、具体的な「本門介護計画」を作成し、ホームヘルパーにサービスの指示
ホームヘルパーとして現場業務
ホームヘルパーへの技術指導
勤務スケジュールの組み立て　など</v>
          </cell>
          <cell r="S186" t="str">
            <v>ツクイ町田森野</v>
          </cell>
          <cell r="T186" t="str">
            <v>確認中</v>
          </cell>
          <cell r="U186" t="str">
            <v>正社員</v>
          </cell>
          <cell r="V186" t="str">
            <v>東京都町田市森野5-21-1　渋谷ツインビルディング103号室</v>
          </cell>
          <cell r="W186" t="str">
            <v>町田駅よりバス境川団地行「森野5丁目」下車徒歩1分</v>
          </cell>
          <cell r="X186" t="str">
            <v>216,250～267,250円</v>
          </cell>
          <cell r="Y186" t="str">
            <v>確認中</v>
          </cell>
          <cell r="Z186" t="str">
            <v>扶養手当　・配偶者　：10,000円
　　　　　・18歳未満の子　：5,000円／人数
　　　　　・60歳以上の親　：5,000円／人数</v>
          </cell>
          <cell r="AA186" t="str">
            <v>実費5万円まで</v>
          </cell>
          <cell r="AB186" t="str">
            <v>有り</v>
          </cell>
          <cell r="AC186" t="str">
            <v>年1回（7月）</v>
          </cell>
          <cell r="AD186" t="str">
            <v>有り</v>
          </cell>
          <cell r="AE186" t="str">
            <v>年2回（6・12月）</v>
          </cell>
          <cell r="AF186" t="str">
            <v>月給（手当等確認ください）</v>
          </cell>
          <cell r="AG186" t="str">
            <v>無期</v>
          </cell>
          <cell r="AH186" t="str">
            <v>無期</v>
          </cell>
          <cell r="AI186" t="str">
            <v>確認中</v>
          </cell>
          <cell r="AK186" t="str">
            <v>有</v>
          </cell>
          <cell r="AL186" t="str">
            <v>3～4ヵ月</v>
          </cell>
          <cell r="AM186" t="str">
            <v>有</v>
          </cell>
          <cell r="AN186">
            <v>10</v>
          </cell>
          <cell r="AO186" t="str">
            <v>シフト制</v>
          </cell>
          <cell r="AP186" t="str">
            <v>8：30～17：30
*訪問等の都合により前後することもあります</v>
          </cell>
          <cell r="AQ186" t="str">
            <v>週休2日制
リフレッシュ休暇（１日/月）
年間休日116日　　有給休暇初年度10日</v>
          </cell>
          <cell r="AR186" t="str">
            <v>介護福祉士、介護職員実務者研修（ホームヘルパー1級・介護職員基礎研修）
いずれか必須</v>
          </cell>
          <cell r="AS186" t="str">
            <v>雇用保険・健康保険・厚生年金・労災保険</v>
          </cell>
          <cell r="AT186">
            <v>1</v>
          </cell>
          <cell r="AU186" t="str">
            <v>訪問介護（ホームヘルプサービス）</v>
          </cell>
          <cell r="AZ186" t="str">
            <v>60分</v>
          </cell>
          <cell r="BA186" t="str">
            <v>週休2日制</v>
          </cell>
          <cell r="BB186" t="str">
            <v>確認中</v>
          </cell>
          <cell r="BC186" t="str">
            <v>確認中</v>
          </cell>
        </row>
        <row r="187">
          <cell r="C187" t="str">
            <v>70-0241</v>
          </cell>
          <cell r="D187">
            <v>43900</v>
          </cell>
          <cell r="E187" t="str">
            <v>株式会社ツクイ</v>
          </cell>
          <cell r="F187" t="str">
            <v>かぶしきがいしゃツクイ</v>
          </cell>
          <cell r="G187" t="str">
            <v>人財育成部 採用課</v>
          </cell>
          <cell r="H187" t="str">
            <v>菊池　知也</v>
          </cell>
          <cell r="J187" t="str">
            <v>045-842-4137</v>
          </cell>
          <cell r="K187" t="str">
            <v>045-842-4224</v>
          </cell>
          <cell r="M187" t="str">
            <v>tmy_kikuchi@apps.tsukui.net</v>
          </cell>
          <cell r="N187" t="str">
            <v>https://www.tsukui.net/</v>
          </cell>
          <cell r="O187" t="str">
            <v>確認中</v>
          </cell>
          <cell r="P187" t="str">
            <v>サービス提供責任者</v>
          </cell>
          <cell r="Q187" t="str">
            <v>確認中</v>
          </cell>
          <cell r="R187" t="str">
            <v>訪問介護サービスのコーディネート業務全般
ケアプランに基づいて、具体的な「本門介護計画」を作成し、ホームヘルパーにサービスの指示
ホームヘルパーとして現場業務
ホームヘルパーへの技術指導
勤務スケジュールの組み立て　など</v>
          </cell>
          <cell r="S187" t="str">
            <v>ツクイ町田森野</v>
          </cell>
          <cell r="T187" t="str">
            <v>確認中</v>
          </cell>
          <cell r="U187" t="str">
            <v>非常勤パート</v>
          </cell>
          <cell r="V187" t="str">
            <v>東京都町田市森野5-21-1　渋谷ツインビルディング103号室</v>
          </cell>
          <cell r="W187" t="str">
            <v>町田駅よりバス境川団地行「森野5丁目」下車徒歩1分</v>
          </cell>
          <cell r="X187" t="str">
            <v>1,330～1,430円</v>
          </cell>
          <cell r="Y187" t="str">
            <v>確認中</v>
          </cell>
          <cell r="Z187" t="str">
            <v>・土日祝は時給＋100円
・母子・父子手当　10,000円
　（月間50時間以上勤務の方）</v>
          </cell>
          <cell r="AA187" t="str">
            <v>実費5万円まで</v>
          </cell>
          <cell r="AB187" t="str">
            <v>無し</v>
          </cell>
          <cell r="AC187" t="str">
            <v>確認中</v>
          </cell>
          <cell r="AD187" t="str">
            <v>無し</v>
          </cell>
          <cell r="AE187" t="str">
            <v>確認中</v>
          </cell>
          <cell r="AF187" t="str">
            <v>時給</v>
          </cell>
          <cell r="AG187" t="str">
            <v>有期</v>
          </cell>
          <cell r="AH187" t="str">
            <v>条件にて更新</v>
          </cell>
          <cell r="AI187" t="str">
            <v>確認中</v>
          </cell>
          <cell r="AK187" t="str">
            <v>有</v>
          </cell>
          <cell r="AL187" t="str">
            <v>3～4ヵ月</v>
          </cell>
          <cell r="AM187" t="str">
            <v>無</v>
          </cell>
          <cell r="AN187" t="str">
            <v>無</v>
          </cell>
          <cell r="AO187" t="str">
            <v>シフト制</v>
          </cell>
          <cell r="AP187" t="str">
            <v>8：30～17：30
*訪問等の都合により前後することもあります</v>
          </cell>
          <cell r="AQ187" t="str">
            <v>勤務日数・曜日は応相談</v>
          </cell>
          <cell r="AR187" t="str">
            <v>介護福祉士、介護職員実務者研修（ホームヘルパー1級・介護職員基礎研修）
いずれか必須</v>
          </cell>
          <cell r="AS187" t="str">
            <v>雇用保険・健康保険・厚生年金・労災保険</v>
          </cell>
          <cell r="AT187">
            <v>1</v>
          </cell>
          <cell r="AU187" t="str">
            <v>訪問介護（ホームヘルプサービス）</v>
          </cell>
          <cell r="AZ187" t="str">
            <v>60分</v>
          </cell>
          <cell r="BA187" t="str">
            <v>シフト以外</v>
          </cell>
          <cell r="BB187" t="str">
            <v>確認中</v>
          </cell>
          <cell r="BC187" t="str">
            <v>確認中</v>
          </cell>
        </row>
        <row r="188">
          <cell r="C188" t="str">
            <v>70-0242</v>
          </cell>
          <cell r="D188">
            <v>43900</v>
          </cell>
          <cell r="E188" t="str">
            <v>株式会社ツクイ</v>
          </cell>
          <cell r="F188" t="str">
            <v>かぶしきがいしゃツクイ</v>
          </cell>
          <cell r="G188" t="str">
            <v>人財育成部 採用課</v>
          </cell>
          <cell r="H188" t="str">
            <v>菊池　知也</v>
          </cell>
          <cell r="J188" t="str">
            <v>045-842-4137</v>
          </cell>
          <cell r="K188" t="str">
            <v>045-842-4224</v>
          </cell>
          <cell r="M188" t="str">
            <v>tmy_kikuchi@apps.tsukui.net</v>
          </cell>
          <cell r="N188" t="str">
            <v>https://www.tsukui.net/</v>
          </cell>
          <cell r="O188" t="str">
            <v>確認中</v>
          </cell>
          <cell r="P188" t="str">
            <v>ケアクルー（訪問介護員）</v>
          </cell>
          <cell r="Q188" t="str">
            <v>確認中</v>
          </cell>
          <cell r="R188" t="str">
            <v>お客様のご自宅に訪問し、身体介護、生活援助を行います。
身体介護：食事介助/排泄介助/おむつ交換/服薬の介助/着替え介助/入浴介助/体位変換/外出付き添い
生活援助：掃除/食事の用意/洗濯/買い物代行/ゴミ出し/シーツ交換　など</v>
          </cell>
          <cell r="S188" t="str">
            <v>ツクイ町田森野</v>
          </cell>
          <cell r="T188" t="str">
            <v>確認中</v>
          </cell>
          <cell r="U188" t="str">
            <v>正社員</v>
          </cell>
          <cell r="V188" t="str">
            <v>東京都町田市森野5-21-1　渋谷ツインビルディング103号室</v>
          </cell>
          <cell r="W188" t="str">
            <v>町田駅よりバス境川団地行「森野5丁目」下車徒歩1分</v>
          </cell>
          <cell r="X188" t="str">
            <v>202,250～255,250円</v>
          </cell>
          <cell r="Y188" t="str">
            <v>確認中</v>
          </cell>
          <cell r="Z188" t="str">
            <v>扶養手当　・配偶者　：10,000円
　　　　　・18歳未満の子　：5,000円／人数
　　　　　・60歳以上の親　：5,000円／人数</v>
          </cell>
          <cell r="AA188" t="str">
            <v>実費5万円まで</v>
          </cell>
          <cell r="AB188" t="str">
            <v>有り</v>
          </cell>
          <cell r="AC188" t="str">
            <v>年1回（7月）</v>
          </cell>
          <cell r="AD188" t="str">
            <v>有り</v>
          </cell>
          <cell r="AE188" t="str">
            <v>年2回（6・12月）</v>
          </cell>
          <cell r="AF188" t="str">
            <v>月給（手当等確認ください）</v>
          </cell>
          <cell r="AG188" t="str">
            <v>無期</v>
          </cell>
          <cell r="AH188" t="str">
            <v>無期</v>
          </cell>
          <cell r="AI188" t="str">
            <v>確認中</v>
          </cell>
          <cell r="AK188" t="str">
            <v>有</v>
          </cell>
          <cell r="AL188" t="str">
            <v>3～4ヵ月</v>
          </cell>
          <cell r="AM188" t="str">
            <v>有</v>
          </cell>
          <cell r="AN188">
            <v>10</v>
          </cell>
          <cell r="AO188" t="str">
            <v>シフト制</v>
          </cell>
          <cell r="AP188" t="str">
            <v>8：00～21：00の間で8時間
＊シフト制</v>
          </cell>
          <cell r="AQ188" t="str">
            <v>週休2日制
リフレッシュ休暇（１日/月）
年間休日116日　　有給休暇初年度10日</v>
          </cell>
          <cell r="AR188" t="str">
            <v>介護職員初任者研修（HP2級）以上</v>
          </cell>
          <cell r="AS188" t="str">
            <v>雇用保険・健康保険・厚生年金・労災保険</v>
          </cell>
          <cell r="AT188">
            <v>1</v>
          </cell>
          <cell r="AU188" t="str">
            <v>訪問介護（ホームヘルプサービス）</v>
          </cell>
          <cell r="AZ188" t="str">
            <v>法定通り</v>
          </cell>
          <cell r="BA188" t="str">
            <v>週休2日制</v>
          </cell>
          <cell r="BB188" t="str">
            <v>確認中</v>
          </cell>
          <cell r="BC188" t="str">
            <v>確認中</v>
          </cell>
        </row>
        <row r="189">
          <cell r="C189" t="str">
            <v>70-0243</v>
          </cell>
          <cell r="D189">
            <v>43900</v>
          </cell>
          <cell r="E189" t="str">
            <v>株式会社ツクイ</v>
          </cell>
          <cell r="F189" t="str">
            <v>かぶしきがいしゃツクイ</v>
          </cell>
          <cell r="G189" t="str">
            <v>人財育成部 採用課</v>
          </cell>
          <cell r="H189" t="str">
            <v>菊池　知也</v>
          </cell>
          <cell r="J189" t="str">
            <v>045-842-4137</v>
          </cell>
          <cell r="K189" t="str">
            <v>045-842-4224</v>
          </cell>
          <cell r="M189" t="str">
            <v>tmy_kikuchi@apps.tsukui.net</v>
          </cell>
          <cell r="N189" t="str">
            <v>https://www.tsukui.net/</v>
          </cell>
          <cell r="O189" t="str">
            <v>確認中</v>
          </cell>
          <cell r="P189" t="str">
            <v>ケアクルー（訪問入浴オペレーター）</v>
          </cell>
          <cell r="Q189" t="str">
            <v>確認中</v>
          </cell>
          <cell r="R189" t="str">
            <v>入浴者の運転　　浴槽の運搬/設置
お湯だし　　ベッドまたは車いすからの移動介助
お客様の洗髪/洗体
浴槽の洗浄/片付け
＊1日5～7件程度の訪問です。</v>
          </cell>
          <cell r="S189" t="str">
            <v>ツクイ町田森野</v>
          </cell>
          <cell r="T189" t="str">
            <v>確認中</v>
          </cell>
          <cell r="U189" t="str">
            <v>正社員</v>
          </cell>
          <cell r="V189" t="str">
            <v>東京都町田市森野5-21-1　渋谷ツインビルディング103号室</v>
          </cell>
          <cell r="W189" t="str">
            <v>町田駅よりバス境川団地行「森野5丁目」下車徒歩1分</v>
          </cell>
          <cell r="X189" t="str">
            <v>188,250～236,250円
＊資格手当は別途支給</v>
          </cell>
          <cell r="Y189" t="str">
            <v>確認中</v>
          </cell>
          <cell r="Z189" t="str">
            <v>扶養手当　・配偶者　：10,000円
　　　　　・18歳未満の子　：5,000円／人数
　　　　　・60歳以上の親　：5,000円／人数</v>
          </cell>
          <cell r="AA189" t="str">
            <v>実費5万円まで</v>
          </cell>
          <cell r="AB189" t="str">
            <v>有り</v>
          </cell>
          <cell r="AC189" t="str">
            <v>年1回（7月）</v>
          </cell>
          <cell r="AD189" t="str">
            <v>有り</v>
          </cell>
          <cell r="AE189" t="str">
            <v>年2回（6・12月）</v>
          </cell>
          <cell r="AF189" t="str">
            <v>月給（手当等確認ください）</v>
          </cell>
          <cell r="AG189" t="str">
            <v>無期</v>
          </cell>
          <cell r="AH189" t="str">
            <v>無期</v>
          </cell>
          <cell r="AI189" t="str">
            <v>確認中</v>
          </cell>
          <cell r="AK189" t="str">
            <v>有</v>
          </cell>
          <cell r="AL189" t="str">
            <v>3～4ヵ月</v>
          </cell>
          <cell r="AM189" t="str">
            <v>有</v>
          </cell>
          <cell r="AN189">
            <v>10</v>
          </cell>
          <cell r="AO189" t="str">
            <v>シフト制</v>
          </cell>
          <cell r="AP189" t="str">
            <v>①8：30～18：30　②9：00～18：00
③9：30～18：30　シフト制</v>
          </cell>
          <cell r="AQ189" t="str">
            <v>週休2日制
リフレッシュ休暇（１日/月）
年間休日116日　　有給休暇初年度10日</v>
          </cell>
          <cell r="AR189" t="str">
            <v>普通自動車運転免許（AT可）
＊介護職員初任者研修（ホームヘルパー2級）以上あれば尚可</v>
          </cell>
          <cell r="AS189" t="str">
            <v>雇用保険・健康保険・厚生年金・労災保険</v>
          </cell>
          <cell r="AT189">
            <v>1</v>
          </cell>
          <cell r="AU189" t="str">
            <v>訪問入浴介助（巡回入浴）</v>
          </cell>
          <cell r="AZ189" t="str">
            <v>60分</v>
          </cell>
          <cell r="BA189" t="str">
            <v>週休2日制</v>
          </cell>
          <cell r="BB189" t="str">
            <v>確認中</v>
          </cell>
          <cell r="BC189" t="str">
            <v>確認中</v>
          </cell>
        </row>
        <row r="190">
          <cell r="C190" t="str">
            <v>70-0244</v>
          </cell>
          <cell r="D190">
            <v>43900</v>
          </cell>
          <cell r="E190" t="str">
            <v>株式会社ツクイ</v>
          </cell>
          <cell r="F190" t="str">
            <v>かぶしきがいしゃツクイ</v>
          </cell>
          <cell r="G190" t="str">
            <v>人財育成部 採用課</v>
          </cell>
          <cell r="H190" t="str">
            <v>菊池　知也</v>
          </cell>
          <cell r="J190" t="str">
            <v>045-842-4137</v>
          </cell>
          <cell r="K190" t="str">
            <v>045-842-4224</v>
          </cell>
          <cell r="M190" t="str">
            <v>tmy_kikuchi@apps.tsukui.net</v>
          </cell>
          <cell r="N190" t="str">
            <v>https://www.tsukui.net/</v>
          </cell>
          <cell r="O190" t="str">
            <v>確認中</v>
          </cell>
          <cell r="P190" t="str">
            <v>ケアクルー（訪問入浴オペレーター）</v>
          </cell>
          <cell r="Q190" t="str">
            <v>確認中</v>
          </cell>
          <cell r="R190" t="str">
            <v>入浴者の運転　　浴槽の運搬/設置
お湯だし　　ベッドまたは車いすからの移動介助
お客様の洗髪/洗体
浴槽の洗浄/片付け
＊1日5～7件程度の訪問です。</v>
          </cell>
          <cell r="S190" t="str">
            <v>ツクイ町田森野</v>
          </cell>
          <cell r="T190" t="str">
            <v>確認中</v>
          </cell>
          <cell r="U190" t="str">
            <v>非常勤パート</v>
          </cell>
          <cell r="V190" t="str">
            <v>東京都町田市森野5-21-1　渋谷ツインビルディング103号室</v>
          </cell>
          <cell r="W190" t="str">
            <v>町田駅よりバス境川団地行「森野5丁目」下車徒歩1分</v>
          </cell>
          <cell r="X190" t="str">
            <v>1,320～1,410円</v>
          </cell>
          <cell r="Y190" t="str">
            <v>確認中</v>
          </cell>
          <cell r="Z190" t="str">
            <v>・土日祝は時給＋100円
・母子・父子手当　10,000円
　（月間50時間以上勤務の方）</v>
          </cell>
          <cell r="AA190" t="str">
            <v>実費5万円まで</v>
          </cell>
          <cell r="AB190" t="str">
            <v>無し</v>
          </cell>
          <cell r="AC190" t="str">
            <v>確認中</v>
          </cell>
          <cell r="AD190" t="str">
            <v>無し</v>
          </cell>
          <cell r="AE190" t="str">
            <v>確認中</v>
          </cell>
          <cell r="AF190" t="str">
            <v>時給</v>
          </cell>
          <cell r="AG190" t="str">
            <v>有期</v>
          </cell>
          <cell r="AH190" t="str">
            <v>条件にて更新</v>
          </cell>
          <cell r="AI190" t="str">
            <v>確認中</v>
          </cell>
          <cell r="AK190" t="str">
            <v>有</v>
          </cell>
          <cell r="AL190" t="str">
            <v>3～4ヵ月</v>
          </cell>
          <cell r="AM190" t="str">
            <v>無</v>
          </cell>
          <cell r="AN190" t="str">
            <v>無</v>
          </cell>
          <cell r="AO190" t="str">
            <v>シフト制</v>
          </cell>
          <cell r="AP190" t="str">
            <v>①8：30～18：30　②9：00～18：00
③9：30～18：30　</v>
          </cell>
          <cell r="AQ190" t="str">
            <v>勤務日数・曜日は応相談</v>
          </cell>
          <cell r="AR190" t="str">
            <v>普通自動車運転免許（AT可）
＊介護職員初任者研修（ホームヘルパー2級）以上あれば尚可</v>
          </cell>
          <cell r="AS190" t="str">
            <v>雇用保険・健康保険・厚生年金・労災保険</v>
          </cell>
          <cell r="AT190">
            <v>1</v>
          </cell>
          <cell r="AU190" t="str">
            <v>訪問入浴介助（巡回入浴）</v>
          </cell>
          <cell r="AZ190" t="str">
            <v>60分</v>
          </cell>
          <cell r="BA190" t="str">
            <v>シフト以外</v>
          </cell>
          <cell r="BB190" t="str">
            <v>確認中</v>
          </cell>
          <cell r="BC190" t="str">
            <v>確認中</v>
          </cell>
        </row>
        <row r="191">
          <cell r="C191" t="str">
            <v>70-0245</v>
          </cell>
          <cell r="D191">
            <v>43900</v>
          </cell>
          <cell r="E191" t="str">
            <v>株式会社ツクイ</v>
          </cell>
          <cell r="F191" t="str">
            <v>かぶしきがいしゃツクイ</v>
          </cell>
          <cell r="G191" t="str">
            <v>人財育成部 採用課</v>
          </cell>
          <cell r="H191" t="str">
            <v>菊池　知也</v>
          </cell>
          <cell r="J191" t="str">
            <v>045-842-4137</v>
          </cell>
          <cell r="K191" t="str">
            <v>045-842-4224</v>
          </cell>
          <cell r="M191" t="str">
            <v>tmy_kikuchi@apps.tsukui.net</v>
          </cell>
          <cell r="N191" t="str">
            <v>https://www.tsukui.net/</v>
          </cell>
          <cell r="O191" t="str">
            <v>確認中</v>
          </cell>
          <cell r="P191" t="str">
            <v>ケアクルー（訪問入浴ヘルパー）</v>
          </cell>
          <cell r="Q191" t="str">
            <v>確認中</v>
          </cell>
          <cell r="R191" t="str">
            <v>物品の準備（防水シートなど）　　浴槽の設置
お客様の洗髪/洗体　　浴槽の洗浄/片付け
書類作成（コース表作成など）
＊1日5～7件の訪問です。</v>
          </cell>
          <cell r="S191" t="str">
            <v>ツクイ町田森野</v>
          </cell>
          <cell r="T191" t="str">
            <v>確認中</v>
          </cell>
          <cell r="U191" t="str">
            <v>非常勤パート</v>
          </cell>
          <cell r="V191" t="str">
            <v>東京都町田市森野5-21-1　渋谷ツインビルディング103号室</v>
          </cell>
          <cell r="W191" t="str">
            <v>町田駅よりバス境川団地行「森野5丁目」下車徒歩1分</v>
          </cell>
          <cell r="X191" t="str">
            <v>1,210～1,390円</v>
          </cell>
          <cell r="Y191" t="str">
            <v>確認中</v>
          </cell>
          <cell r="Z191" t="str">
            <v>・土日祝は時給＋100円
・母子・父子手当　10,000円
　（月間50時間以上勤務の方）</v>
          </cell>
          <cell r="AA191" t="str">
            <v>実費5万円まで</v>
          </cell>
          <cell r="AB191" t="str">
            <v>無し</v>
          </cell>
          <cell r="AC191" t="str">
            <v>確認中</v>
          </cell>
          <cell r="AD191" t="str">
            <v>無し</v>
          </cell>
          <cell r="AE191" t="str">
            <v>確認中</v>
          </cell>
          <cell r="AF191" t="str">
            <v>時給</v>
          </cell>
          <cell r="AG191" t="str">
            <v>有期</v>
          </cell>
          <cell r="AH191" t="str">
            <v>条件にて更新</v>
          </cell>
          <cell r="AI191" t="str">
            <v>確認中</v>
          </cell>
          <cell r="AK191" t="str">
            <v>有</v>
          </cell>
          <cell r="AL191" t="str">
            <v>3～4ヵ月</v>
          </cell>
          <cell r="AM191" t="str">
            <v>無</v>
          </cell>
          <cell r="AN191" t="str">
            <v>無</v>
          </cell>
          <cell r="AO191" t="str">
            <v>シフト制</v>
          </cell>
          <cell r="AP191" t="str">
            <v>8：30～18：30の間で応相談</v>
          </cell>
          <cell r="AQ191" t="str">
            <v>勤務日数・曜日は応相談</v>
          </cell>
          <cell r="AR191" t="str">
            <v>不問
＊介護の経験や介護職員初任者研修あれば尚可</v>
          </cell>
          <cell r="AS191" t="str">
            <v>雇用保険・健康保険・厚生年金・労災保険</v>
          </cell>
          <cell r="AT191">
            <v>3</v>
          </cell>
          <cell r="AU191" t="str">
            <v>訪問入浴介助（巡回入浴）</v>
          </cell>
          <cell r="AZ191" t="str">
            <v>法定通り</v>
          </cell>
          <cell r="BA191" t="str">
            <v>シフト以外</v>
          </cell>
          <cell r="BB191" t="str">
            <v>確認中</v>
          </cell>
          <cell r="BC191" t="str">
            <v>確認中</v>
          </cell>
        </row>
        <row r="192">
          <cell r="C192" t="str">
            <v>70-0278</v>
          </cell>
          <cell r="D192">
            <v>43900</v>
          </cell>
          <cell r="E192" t="str">
            <v>株式会社ツクイ</v>
          </cell>
          <cell r="F192" t="str">
            <v>かぶしきがいしゃツクイ</v>
          </cell>
          <cell r="G192" t="str">
            <v>人財育成部 採用課</v>
          </cell>
          <cell r="H192" t="str">
            <v>菊池　知也</v>
          </cell>
          <cell r="J192" t="str">
            <v>045-842-4137</v>
          </cell>
          <cell r="K192" t="str">
            <v>045-842-4224</v>
          </cell>
          <cell r="M192" t="str">
            <v>tmy_kikuchi@apps.tsukui.net</v>
          </cell>
          <cell r="N192" t="str">
            <v>https://smile-kaigo.net/</v>
          </cell>
          <cell r="O192" t="str">
            <v>確認中</v>
          </cell>
          <cell r="P192" t="str">
            <v>ミールケアクルー（調理職）</v>
          </cell>
          <cell r="Q192" t="str">
            <v>確認中</v>
          </cell>
          <cell r="R192" t="str">
            <v>・お客様に提供する食事の料理業務
・お客様の好みや適した食形態および栄養計画に沿った調理
・厨房の片付け、洗い物など</v>
          </cell>
          <cell r="S192" t="str">
            <v>ツクイ町田南成瀬</v>
          </cell>
          <cell r="T192" t="str">
            <v>確認中</v>
          </cell>
          <cell r="U192" t="str">
            <v>非常勤パート</v>
          </cell>
          <cell r="V192" t="str">
            <v>東京都町田市南成瀬5-9-4</v>
          </cell>
          <cell r="W192" t="str">
            <v>JR横浜線「成瀬」駅下車徒歩7分</v>
          </cell>
          <cell r="X192" t="str">
            <v>1,015円～1,120円</v>
          </cell>
          <cell r="Y192" t="str">
            <v>確認中</v>
          </cell>
          <cell r="Z192" t="str">
            <v>・土日祝は時給＋100円
・母子・父子手当　10,000円
　（月間50時間以上勤務の方）</v>
          </cell>
          <cell r="AA192" t="str">
            <v>実費5万円まで
※車通勤ＯＫ　上限31,600円</v>
          </cell>
          <cell r="AB192" t="str">
            <v>無し</v>
          </cell>
          <cell r="AC192" t="str">
            <v>確認中</v>
          </cell>
          <cell r="AD192" t="str">
            <v>無し</v>
          </cell>
          <cell r="AE192" t="str">
            <v>確認中</v>
          </cell>
          <cell r="AF192" t="str">
            <v>時給</v>
          </cell>
          <cell r="AG192" t="str">
            <v>有期</v>
          </cell>
          <cell r="AH192" t="str">
            <v>就業状況による</v>
          </cell>
          <cell r="AI192" t="str">
            <v>確認中</v>
          </cell>
          <cell r="AK192" t="str">
            <v>有</v>
          </cell>
          <cell r="AL192" t="str">
            <v>3～4ヵ月</v>
          </cell>
          <cell r="AM192" t="str">
            <v>無</v>
          </cell>
          <cell r="AN192" t="str">
            <v>無</v>
          </cell>
          <cell r="AO192" t="str">
            <v>シフト制</v>
          </cell>
          <cell r="AP192" t="str">
            <v>①9：00～14：30
②11：00～14：00
＊勤務時間選択可</v>
          </cell>
          <cell r="AQ192" t="str">
            <v>勤務日数・曜日は応相談</v>
          </cell>
          <cell r="AR192" t="str">
            <v>不問</v>
          </cell>
          <cell r="AS192" t="str">
            <v>雇用保険・健康保険・厚生年金・労災保険</v>
          </cell>
          <cell r="AT192">
            <v>2</v>
          </cell>
          <cell r="AU192" t="str">
            <v>通所介護（デイサービス）</v>
          </cell>
          <cell r="AZ192" t="str">
            <v>法定通り</v>
          </cell>
          <cell r="BA192" t="str">
            <v>シフト以外</v>
          </cell>
          <cell r="BB192" t="str">
            <v>確認中</v>
          </cell>
          <cell r="BC192" t="str">
            <v>確認中</v>
          </cell>
        </row>
        <row r="193">
          <cell r="C193" t="str">
            <v>70-0279</v>
          </cell>
          <cell r="D193">
            <v>43900</v>
          </cell>
          <cell r="E193" t="str">
            <v>株式会社ツクイ</v>
          </cell>
          <cell r="F193" t="str">
            <v>かぶしきがいしゃツクイ</v>
          </cell>
          <cell r="G193" t="str">
            <v>人財育成部 採用課</v>
          </cell>
          <cell r="H193" t="str">
            <v>菊池　知也</v>
          </cell>
          <cell r="J193" t="str">
            <v>045-842-4137</v>
          </cell>
          <cell r="K193" t="str">
            <v>045-842-4224</v>
          </cell>
          <cell r="M193" t="str">
            <v>tmy_kikuchi@apps.tsukui.net</v>
          </cell>
          <cell r="N193" t="str">
            <v>https://smile-kaigo.net/</v>
          </cell>
          <cell r="O193" t="str">
            <v>確認中</v>
          </cell>
          <cell r="P193" t="str">
            <v>ケアクルー（介護職）</v>
          </cell>
          <cell r="Q193" t="str">
            <v>確認中</v>
          </cell>
          <cell r="R193" t="str">
            <v>・お客様に対する食事や入浴、排せつ等の介助
・レクリエーションの企画、実施
・他スタッフと連携してのケア業務全般
・各種記録業務　　・送迎(添乗含む）等</v>
          </cell>
          <cell r="S193" t="str">
            <v>ツクイ町田鶴川</v>
          </cell>
          <cell r="T193" t="str">
            <v>確認中</v>
          </cell>
          <cell r="U193" t="str">
            <v>非常勤パート</v>
          </cell>
          <cell r="V193" t="str">
            <v>東京都町田市鶴川1-16-1</v>
          </cell>
          <cell r="W193" t="str">
            <v>小田急線「鶴川」駅 徒歩10分</v>
          </cell>
          <cell r="X193" t="str">
            <v>1,145円～1,235円</v>
          </cell>
          <cell r="Y193" t="str">
            <v>確認中</v>
          </cell>
          <cell r="Z193" t="str">
            <v>・土日祝は時給＋100円
・母子・父子手当　10,000円
　（月間50時間以上勤務の方）</v>
          </cell>
          <cell r="AA193" t="str">
            <v>実費5万円まで
※車通勤ＯＫ　上限31,600円</v>
          </cell>
          <cell r="AB193" t="str">
            <v>無し</v>
          </cell>
          <cell r="AC193" t="str">
            <v>確認中</v>
          </cell>
          <cell r="AD193" t="str">
            <v>無し</v>
          </cell>
          <cell r="AE193" t="str">
            <v>確認中</v>
          </cell>
          <cell r="AF193" t="str">
            <v>時給</v>
          </cell>
          <cell r="AG193" t="str">
            <v>有期</v>
          </cell>
          <cell r="AH193" t="str">
            <v>就業状況による</v>
          </cell>
          <cell r="AI193" t="str">
            <v>確認中</v>
          </cell>
          <cell r="AK193" t="str">
            <v>有</v>
          </cell>
          <cell r="AL193" t="str">
            <v>3～4ヵ月</v>
          </cell>
          <cell r="AM193" t="str">
            <v>無</v>
          </cell>
          <cell r="AN193" t="str">
            <v>無</v>
          </cell>
          <cell r="AO193" t="str">
            <v>シフト制</v>
          </cell>
          <cell r="AP193" t="str">
            <v>8：00～18：30の間で応相談</v>
          </cell>
          <cell r="AQ193" t="str">
            <v>勤務日数・曜日は応相談</v>
          </cell>
          <cell r="AR193" t="str">
            <v>不問</v>
          </cell>
          <cell r="AS193" t="str">
            <v>雇用保険・健康保険・厚生年金・労災保険</v>
          </cell>
          <cell r="AT193">
            <v>2</v>
          </cell>
          <cell r="AU193" t="str">
            <v>通所介護（デイサービス）</v>
          </cell>
          <cell r="AZ193" t="str">
            <v>法定通り</v>
          </cell>
          <cell r="BA193" t="str">
            <v>シフト以外</v>
          </cell>
          <cell r="BB193" t="str">
            <v>確認中</v>
          </cell>
          <cell r="BC193" t="str">
            <v>確認中</v>
          </cell>
        </row>
        <row r="194">
          <cell r="C194" t="str">
            <v>70-0280</v>
          </cell>
          <cell r="D194">
            <v>43900</v>
          </cell>
          <cell r="E194" t="str">
            <v>株式会社ツクイ</v>
          </cell>
          <cell r="F194" t="str">
            <v>かぶしきがいしゃツクイ</v>
          </cell>
          <cell r="G194" t="str">
            <v>人財育成部 採用課</v>
          </cell>
          <cell r="H194" t="str">
            <v>菊池　知也</v>
          </cell>
          <cell r="J194" t="str">
            <v>045-842-4137</v>
          </cell>
          <cell r="K194" t="str">
            <v>045-842-4224</v>
          </cell>
          <cell r="M194" t="str">
            <v>tmy_kikuchi@apps.tsukui.net</v>
          </cell>
          <cell r="N194" t="str">
            <v>https://smile-kaigo.net/</v>
          </cell>
          <cell r="O194" t="str">
            <v>確認中</v>
          </cell>
          <cell r="P194" t="str">
            <v>ミールケアクルー（調理職）</v>
          </cell>
          <cell r="Q194" t="str">
            <v>確認中</v>
          </cell>
          <cell r="R194" t="str">
            <v>・お客様に提供する食事の料理業務
・お客様の好みや適した食形態および栄養計画に沿った調理
・厨房の片付け、洗い物など</v>
          </cell>
          <cell r="S194" t="str">
            <v>ツクイ町田鶴川</v>
          </cell>
          <cell r="T194" t="str">
            <v>確認中</v>
          </cell>
          <cell r="U194" t="str">
            <v>非常勤パート</v>
          </cell>
          <cell r="V194" t="str">
            <v>東京都町田市鶴川1-16-2</v>
          </cell>
          <cell r="W194" t="str">
            <v>小田急線「鶴川」駅 徒歩11分</v>
          </cell>
          <cell r="X194" t="str">
            <v>1,015円～1,120円</v>
          </cell>
          <cell r="Y194" t="str">
            <v>確認中</v>
          </cell>
          <cell r="Z194" t="str">
            <v>・土日祝は時給＋100円
・母子・父子手当　10,000円
　（月間50時間以上勤務の方）</v>
          </cell>
          <cell r="AA194" t="str">
            <v>実費5万円まで
※車通勤ＯＫ　上限31,600円</v>
          </cell>
          <cell r="AB194" t="str">
            <v>無し</v>
          </cell>
          <cell r="AC194" t="str">
            <v>確認中</v>
          </cell>
          <cell r="AD194" t="str">
            <v>無し</v>
          </cell>
          <cell r="AE194" t="str">
            <v>確認中</v>
          </cell>
          <cell r="AF194" t="str">
            <v>時給</v>
          </cell>
          <cell r="AG194" t="str">
            <v>有期</v>
          </cell>
          <cell r="AH194" t="str">
            <v>就業状況による</v>
          </cell>
          <cell r="AI194" t="str">
            <v>確認中</v>
          </cell>
          <cell r="AK194" t="str">
            <v>有</v>
          </cell>
          <cell r="AL194" t="str">
            <v>3～4ヵ月</v>
          </cell>
          <cell r="AM194" t="str">
            <v>無</v>
          </cell>
          <cell r="AN194" t="str">
            <v>無</v>
          </cell>
          <cell r="AO194" t="str">
            <v>シフト制</v>
          </cell>
          <cell r="AP194" t="str">
            <v xml:space="preserve">①8：30～16：30
</v>
          </cell>
          <cell r="AQ194" t="str">
            <v>勤務日数・曜日は応相談</v>
          </cell>
          <cell r="AR194" t="str">
            <v>不問</v>
          </cell>
          <cell r="AS194" t="str">
            <v>雇用保険・健康保険・厚生年金・労災保険</v>
          </cell>
          <cell r="AT194">
            <v>2</v>
          </cell>
          <cell r="AU194" t="str">
            <v>通所介護（デイサービス）</v>
          </cell>
          <cell r="AZ194" t="str">
            <v>法定通り</v>
          </cell>
          <cell r="BA194" t="str">
            <v>シフト以外</v>
          </cell>
          <cell r="BB194" t="str">
            <v>確認中</v>
          </cell>
          <cell r="BC194" t="str">
            <v>確認中</v>
          </cell>
        </row>
        <row r="195">
          <cell r="C195" t="str">
            <v>70-0281</v>
          </cell>
          <cell r="D195">
            <v>43900</v>
          </cell>
          <cell r="E195" t="str">
            <v>株式会社ツクイ</v>
          </cell>
          <cell r="F195" t="str">
            <v>かぶしきがいしゃツクイ</v>
          </cell>
          <cell r="G195" t="str">
            <v>人財育成部 採用課</v>
          </cell>
          <cell r="H195" t="str">
            <v>菊池　知也</v>
          </cell>
          <cell r="J195" t="str">
            <v>045-842-4137</v>
          </cell>
          <cell r="K195" t="str">
            <v>045-842-4224</v>
          </cell>
          <cell r="M195" t="str">
            <v>tmy_kikuchi@apps.tsukui.net</v>
          </cell>
          <cell r="N195" t="str">
            <v>https://smile-kaigo.net/</v>
          </cell>
          <cell r="O195" t="str">
            <v>確認中</v>
          </cell>
          <cell r="P195" t="str">
            <v>機能訓練指導員</v>
          </cell>
          <cell r="Q195" t="str">
            <v>確認中</v>
          </cell>
          <cell r="R195" t="str">
            <v>機能訓練指導員として、デイサービスを利用するお客様への個別機能訓練の提供。
スタッフやご家族への動作介助の指導、福祉用具の提案、使用方法の説明など実施していただきます。</v>
          </cell>
          <cell r="S195" t="str">
            <v>ツクイ町田鶴川</v>
          </cell>
          <cell r="T195" t="str">
            <v>確認中</v>
          </cell>
          <cell r="U195" t="str">
            <v>正社員</v>
          </cell>
          <cell r="V195" t="str">
            <v>東京都町田市鶴川1-16-3</v>
          </cell>
          <cell r="W195" t="str">
            <v>小田急線「鶴川」駅 徒歩12分</v>
          </cell>
          <cell r="X195" t="str">
            <v>223,250～331,250円
＊特別調整手当(経験加算)含む</v>
          </cell>
          <cell r="Y195" t="str">
            <v>確認中</v>
          </cell>
          <cell r="Z195" t="str">
            <v>扶養手当　・配偶者　：10,000円
　　　　　・18歳未満の子　：5,000円／人数
　　　　　・60歳以上の親　：5,000円／人数</v>
          </cell>
          <cell r="AA195" t="str">
            <v>実費5万円まで
※車通勤ＯＫ　上限31,600円</v>
          </cell>
          <cell r="AB195" t="str">
            <v>有り</v>
          </cell>
          <cell r="AC195" t="str">
            <v>年1回（7月）</v>
          </cell>
          <cell r="AD195" t="str">
            <v>有り</v>
          </cell>
          <cell r="AE195" t="str">
            <v>年2回（6・12月）</v>
          </cell>
          <cell r="AF195" t="str">
            <v>月給（手当等確認ください）</v>
          </cell>
          <cell r="AG195" t="str">
            <v>無期</v>
          </cell>
          <cell r="AH195" t="str">
            <v>無期</v>
          </cell>
          <cell r="AI195" t="str">
            <v>確認中</v>
          </cell>
          <cell r="AK195" t="str">
            <v>有</v>
          </cell>
          <cell r="AL195" t="str">
            <v>3～4ヵ月</v>
          </cell>
          <cell r="AM195" t="str">
            <v>有</v>
          </cell>
          <cell r="AN195">
            <v>10</v>
          </cell>
          <cell r="AO195" t="str">
            <v>シフト制</v>
          </cell>
          <cell r="AP195" t="str">
            <v>8：30～17：30</v>
          </cell>
          <cell r="AQ195" t="str">
            <v>シフト制</v>
          </cell>
          <cell r="AR195" t="str">
            <v>理学療法士・作業療法士・言語聴覚士・柔道整復師のいずれか必須</v>
          </cell>
          <cell r="AS195" t="str">
            <v>雇用保険・健康保険・厚生年金・労災保険</v>
          </cell>
          <cell r="AT195">
            <v>1</v>
          </cell>
          <cell r="AU195" t="str">
            <v>通所介護（デイサービス）</v>
          </cell>
          <cell r="AZ195" t="str">
            <v>法定通り</v>
          </cell>
          <cell r="BA195" t="str">
            <v>月公休9日（28日の月は8日）
リフレッシュ休暇（月1日付与）</v>
          </cell>
          <cell r="BB195" t="str">
            <v>確認中</v>
          </cell>
          <cell r="BC195" t="str">
            <v>確認中</v>
          </cell>
        </row>
        <row r="196">
          <cell r="C196" t="str">
            <v>70-0282</v>
          </cell>
          <cell r="D196">
            <v>43900</v>
          </cell>
          <cell r="E196" t="str">
            <v>株式会社ツクイ</v>
          </cell>
          <cell r="F196" t="str">
            <v>かぶしきがいしゃツクイ</v>
          </cell>
          <cell r="G196" t="str">
            <v>人財育成部 採用課</v>
          </cell>
          <cell r="H196" t="str">
            <v>菊池　知也</v>
          </cell>
          <cell r="J196" t="str">
            <v>045-842-4137</v>
          </cell>
          <cell r="K196" t="str">
            <v>045-842-4224</v>
          </cell>
          <cell r="M196" t="str">
            <v>tmy_kikuchi@apps.tsukui.net</v>
          </cell>
          <cell r="N196" t="str">
            <v>https://smile-kaigo.net/</v>
          </cell>
          <cell r="O196" t="str">
            <v>確認中</v>
          </cell>
          <cell r="P196" t="str">
            <v>機能訓練指導員</v>
          </cell>
          <cell r="Q196" t="str">
            <v>確認中</v>
          </cell>
          <cell r="R196" t="str">
            <v>デイサービスを利用されるお客様の送迎業務
専用車両の運転、各種点検、車いす移動時等の介護補助
その他、送迎票の作成、車両清掃　等</v>
          </cell>
          <cell r="S196" t="str">
            <v>ツクイ町田鶴川</v>
          </cell>
          <cell r="T196" t="str">
            <v>確認中</v>
          </cell>
          <cell r="U196" t="str">
            <v>非常勤パート</v>
          </cell>
          <cell r="V196" t="str">
            <v>東京都町田市鶴川1-16-4</v>
          </cell>
          <cell r="W196" t="str">
            <v>小田急線「鶴川」駅 徒歩13分</v>
          </cell>
          <cell r="X196" t="str">
            <v>1,700円～</v>
          </cell>
          <cell r="Y196" t="str">
            <v>確認中</v>
          </cell>
          <cell r="Z196" t="str">
            <v>・土日祝は時給＋100円
・母子・父子手当　10,000円
　（月間50時間以上勤務の方）</v>
          </cell>
          <cell r="AA196" t="str">
            <v>実費5万円まで
※車通勤ＯＫ　上限31,600円</v>
          </cell>
          <cell r="AB196" t="str">
            <v>無し</v>
          </cell>
          <cell r="AC196" t="str">
            <v>確認中</v>
          </cell>
          <cell r="AD196" t="str">
            <v>無し</v>
          </cell>
          <cell r="AE196" t="str">
            <v>確認中</v>
          </cell>
          <cell r="AF196" t="str">
            <v>時給</v>
          </cell>
          <cell r="AG196" t="str">
            <v>有期</v>
          </cell>
          <cell r="AH196" t="str">
            <v>就業状況による</v>
          </cell>
          <cell r="AI196" t="str">
            <v>確認中</v>
          </cell>
          <cell r="AK196" t="str">
            <v>有</v>
          </cell>
          <cell r="AL196" t="str">
            <v>3～4ヵ月</v>
          </cell>
          <cell r="AM196" t="str">
            <v>無</v>
          </cell>
          <cell r="AN196" t="str">
            <v>無</v>
          </cell>
          <cell r="AO196" t="str">
            <v>シフト制</v>
          </cell>
          <cell r="AP196" t="str">
            <v>①8：00～17：30
②8：30～18：30の間で3時間以上</v>
          </cell>
          <cell r="AQ196" t="str">
            <v>勤務日数・曜日は応相談</v>
          </cell>
          <cell r="AR196" t="str">
            <v>理学療法士・作業療法士・言語聴覚士・柔道整復師のいずれか必須</v>
          </cell>
          <cell r="AS196" t="str">
            <v>雇用保険・健康保険・厚生年金・労災保険</v>
          </cell>
          <cell r="AT196">
            <v>1</v>
          </cell>
          <cell r="AU196" t="str">
            <v>通所介護（デイサービス）</v>
          </cell>
          <cell r="AZ196" t="str">
            <v>法定通り</v>
          </cell>
          <cell r="BA196" t="str">
            <v>シフト以外</v>
          </cell>
          <cell r="BB196" t="str">
            <v>確認中</v>
          </cell>
          <cell r="BC196" t="str">
            <v>確認中</v>
          </cell>
        </row>
        <row r="197">
          <cell r="C197" t="str">
            <v>70-0253</v>
          </cell>
          <cell r="D197">
            <v>43901</v>
          </cell>
          <cell r="E197" t="str">
            <v>株式会社スマイル</v>
          </cell>
          <cell r="F197" t="str">
            <v>かぶしきがいしゃスマイル</v>
          </cell>
          <cell r="G197" t="str">
            <v>所長</v>
          </cell>
          <cell r="H197" t="str">
            <v>石井　伴靖</v>
          </cell>
          <cell r="J197" t="str">
            <v>042-710-2220</v>
          </cell>
          <cell r="K197" t="str">
            <v>042-710-2221</v>
          </cell>
          <cell r="M197" t="str">
            <v>ishii_t@smile-kaigo.co.jp</v>
          </cell>
          <cell r="N197" t="str">
            <v>https://smile-kaigo.net</v>
          </cell>
          <cell r="O197" t="str">
            <v>　※ベネッセグループ共済会（医療費補助・保養所等あり／週30時間～）</v>
          </cell>
          <cell r="P197" t="str">
            <v>訪問介護ヘルパー</v>
          </cell>
          <cell r="Q197" t="str">
            <v>確認中</v>
          </cell>
          <cell r="R197" t="str">
            <v>主に当社が運営しているサービス付き高齢者向け住宅内での、訪問介護を利用しているお客様に対し、身体介護や生活支援を行っていただきます。</v>
          </cell>
          <cell r="S197" t="str">
            <v>スマイル本町田</v>
          </cell>
          <cell r="T197" t="str">
            <v>確認中</v>
          </cell>
          <cell r="U197" t="str">
            <v>正社員</v>
          </cell>
          <cell r="V197" t="str">
            <v>東京都町田市本町田1747-1</v>
          </cell>
          <cell r="W197" t="str">
            <v>町田駅よりバス「滝の沢」下車徒歩約10分</v>
          </cell>
          <cell r="X197" t="str">
            <v>242,500円</v>
          </cell>
          <cell r="Y197" t="str">
            <v>無し</v>
          </cell>
          <cell r="Z197" t="str">
            <v>　★早朝夜間はさらに時給100円アップ！※早朝夜間（6:00～8:00／18:00～22:00）</v>
          </cell>
          <cell r="AA197" t="str">
            <v>手当あり
車通勤可能</v>
          </cell>
          <cell r="AB197" t="str">
            <v>有り</v>
          </cell>
          <cell r="AC197" t="str">
            <v>定期昇給あり、その他実績に応じて昇給あり</v>
          </cell>
          <cell r="AD197" t="str">
            <v>有り</v>
          </cell>
          <cell r="AE197" t="str">
            <v>夏冬合わせて1.5ヵ月程度
実績に応じ変動・決算賞与実績あり</v>
          </cell>
          <cell r="AF197" t="str">
            <v>月給（手当等確認ください）</v>
          </cell>
          <cell r="AG197" t="str">
            <v>無期</v>
          </cell>
          <cell r="AH197" t="str">
            <v>無期</v>
          </cell>
          <cell r="AI197" t="str">
            <v>確認中</v>
          </cell>
          <cell r="AJ197" t="str">
            <v>可</v>
          </cell>
          <cell r="AK197" t="str">
            <v>有</v>
          </cell>
          <cell r="AL197" t="str">
            <v>研修-2週間</v>
          </cell>
          <cell r="AM197" t="str">
            <v>有</v>
          </cell>
          <cell r="AN197" t="str">
            <v>6時間</v>
          </cell>
          <cell r="AO197" t="str">
            <v>シフト制</v>
          </cell>
          <cell r="AP197" t="str">
            <v>8:30〜17:30</v>
          </cell>
          <cell r="AQ197" t="str">
            <v>21日～22日/月</v>
          </cell>
          <cell r="AR197" t="str">
            <v>ヘルパー2級、初任者研修以上
介護福祉士歓迎
無資格者は、サービス付き高齢者向け住宅での勤務の可能性もあります。</v>
          </cell>
          <cell r="AS197" t="str">
            <v>雇用保険・健康保険・厚生年金・労災保険</v>
          </cell>
          <cell r="AT197">
            <v>2</v>
          </cell>
          <cell r="AU197" t="str">
            <v>訪問介護（ホームヘルプサービス）</v>
          </cell>
          <cell r="AZ197" t="str">
            <v>60分</v>
          </cell>
          <cell r="BA197" t="str">
            <v>シフトによる</v>
          </cell>
          <cell r="BB197" t="str">
            <v>有（屋内「原則禁煙」）</v>
          </cell>
          <cell r="BC197" t="str">
            <v>屋内禁煙（屋外に喫煙所設置）</v>
          </cell>
        </row>
        <row r="198">
          <cell r="C198" t="str">
            <v>70-0255</v>
          </cell>
          <cell r="D198">
            <v>43927</v>
          </cell>
          <cell r="E198" t="str">
            <v>社会福祉法人合掌苑</v>
          </cell>
          <cell r="F198" t="str">
            <v>しゃかいふくしほうじん　がっしょうえん</v>
          </cell>
          <cell r="G198" t="str">
            <v>総務就労支援課</v>
          </cell>
          <cell r="H198" t="str">
            <v>植田史郎</v>
          </cell>
          <cell r="J198" t="str">
            <v>042-799-1130</v>
          </cell>
          <cell r="K198" t="str">
            <v>042-788-0456</v>
          </cell>
          <cell r="M198" t="str">
            <v>saiyou@gsen.or.jp</v>
          </cell>
          <cell r="N198" t="str">
            <v>https://www.gsen.or.jp/</v>
          </cell>
          <cell r="O198" t="str">
            <v>確認中</v>
          </cell>
          <cell r="P198" t="str">
            <v>ソーシャルワーカー</v>
          </cell>
          <cell r="Q198" t="str">
            <v>確認中</v>
          </cell>
          <cell r="R198" t="str">
            <v>お客様に酔うサービスを提供する為に、職員が大切にされていることが重要という職場環境でソーシャルワーカー業務全般を行っていただきます。</v>
          </cell>
          <cell r="S198" t="str">
            <v>居宅介護支援事業所 合掌苑（地域包括支援センター）</v>
          </cell>
          <cell r="T198" t="str">
            <v>確認中</v>
          </cell>
          <cell r="U198" t="str">
            <v>正社員</v>
          </cell>
          <cell r="V198" t="str">
            <v>東京都町田市金森東3-18-16</v>
          </cell>
          <cell r="W198" t="str">
            <v>成瀬駅下車 徒歩15分</v>
          </cell>
          <cell r="X198" t="str">
            <v>277,480～329,490円</v>
          </cell>
          <cell r="Y198" t="str">
            <v>確認中</v>
          </cell>
          <cell r="Z198" t="str">
            <v>　残業手当、年末年始手当、通勤手当</v>
          </cell>
          <cell r="AA198" t="str">
            <v>実費（上限あり 毎月30,000円まで）
マイカー通勤可</v>
          </cell>
          <cell r="AB198" t="str">
            <v>有り</v>
          </cell>
          <cell r="AC198" t="str">
            <v>確認中</v>
          </cell>
          <cell r="AD198" t="str">
            <v>有り</v>
          </cell>
          <cell r="AE198" t="str">
            <v>業績による</v>
          </cell>
          <cell r="AF198" t="str">
            <v>月給（手当等確認ください）</v>
          </cell>
          <cell r="AG198" t="str">
            <v>無期</v>
          </cell>
          <cell r="AH198" t="str">
            <v>無期</v>
          </cell>
          <cell r="AI198" t="str">
            <v>確認中</v>
          </cell>
          <cell r="AJ198" t="str">
            <v>確認中</v>
          </cell>
          <cell r="AK198" t="str">
            <v>有</v>
          </cell>
          <cell r="AL198" t="str">
            <v>3ヵ月</v>
          </cell>
          <cell r="AM198" t="str">
            <v>有</v>
          </cell>
          <cell r="AN198">
            <v>10</v>
          </cell>
          <cell r="AO198" t="str">
            <v>シフト制</v>
          </cell>
          <cell r="AP198" t="str">
            <v>①8：30～17：30
②10：00～19：00</v>
          </cell>
          <cell r="AQ198" t="str">
            <v>週所定労働日数5日</v>
          </cell>
          <cell r="AR198" t="str">
            <v>経験・学歴不問
保健師、社会福祉士、正看護師（要在宅経験）、主任介護支援専門員、介護支援専門員、いずれか保有</v>
          </cell>
          <cell r="AS198" t="str">
            <v>雇用保険・健康保険・厚生年金・労災保険</v>
          </cell>
          <cell r="AT198">
            <v>1</v>
          </cell>
          <cell r="AU198" t="str">
            <v>居宅介護支援</v>
          </cell>
          <cell r="AZ198" t="str">
            <v>６０分</v>
          </cell>
          <cell r="BA198" t="str">
            <v>週休二日制、4週8休
リフレッシュ休暇8日間</v>
          </cell>
          <cell r="BB198" t="str">
            <v>確認中</v>
          </cell>
          <cell r="BC198" t="str">
            <v>確認中</v>
          </cell>
        </row>
        <row r="199">
          <cell r="C199" t="str">
            <v>70-0288</v>
          </cell>
          <cell r="D199">
            <v>43945</v>
          </cell>
          <cell r="E199" t="str">
            <v>社会福祉法人合掌苑</v>
          </cell>
          <cell r="F199" t="str">
            <v>しゃかいふくしほうじん　がっしょうえん</v>
          </cell>
          <cell r="G199" t="str">
            <v>総務就労支援課</v>
          </cell>
          <cell r="H199" t="str">
            <v>植田史郎</v>
          </cell>
          <cell r="J199" t="str">
            <v>042-799-1130</v>
          </cell>
          <cell r="K199" t="str">
            <v>042-788-0456</v>
          </cell>
          <cell r="M199" t="str">
            <v>saiyou@gsen.or.jp</v>
          </cell>
          <cell r="N199" t="str">
            <v>https://www.gsen.or.jp/</v>
          </cell>
          <cell r="O199" t="str">
            <v>車通勤あり</v>
          </cell>
          <cell r="P199" t="str">
            <v>栄養士</v>
          </cell>
          <cell r="Q199" t="str">
            <v>確認中</v>
          </cell>
          <cell r="R199" t="str">
            <v>有料老人ホームの栄養士業務
献立調整、発注、検品、在庫管理業務、売上管理、厨房衛生管理、PC入力、他。
入居者様に、充実した生活を送っていただく為、お客様一人一人の声を聴きニーズ・ウオンツ・嗜好を取り入れた食事の提供を行うやりがいのある仕事です。</v>
          </cell>
          <cell r="S199" t="str">
            <v>アシステッドナーシング＆リビング鶴の苑</v>
          </cell>
          <cell r="T199" t="str">
            <v>確認中</v>
          </cell>
          <cell r="U199" t="str">
            <v>正社員</v>
          </cell>
          <cell r="V199" t="str">
            <v>東京都町田市南町田5-3-28</v>
          </cell>
          <cell r="W199" t="str">
            <v>南町田グランベリーパーク駅から徒歩6分</v>
          </cell>
          <cell r="X199" t="str">
            <v>229,600～303,170円</v>
          </cell>
          <cell r="Y199" t="str">
            <v>確認中</v>
          </cell>
          <cell r="Z199" t="str">
            <v>当苑規定による</v>
          </cell>
          <cell r="AA199" t="str">
            <v>実費（上限あり毎月30,000円まで）</v>
          </cell>
          <cell r="AB199" t="str">
            <v>条件により</v>
          </cell>
          <cell r="AC199" t="str">
            <v>あり</v>
          </cell>
          <cell r="AD199" t="str">
            <v>条件により</v>
          </cell>
          <cell r="AE199" t="str">
            <v>なし</v>
          </cell>
          <cell r="AF199" t="str">
            <v>月給（手当等確認ください）</v>
          </cell>
          <cell r="AG199" t="str">
            <v>無期</v>
          </cell>
          <cell r="AH199" t="str">
            <v>無期</v>
          </cell>
          <cell r="AI199" t="str">
            <v>確認中</v>
          </cell>
          <cell r="AJ199" t="str">
            <v>確認中</v>
          </cell>
          <cell r="AK199" t="str">
            <v>有</v>
          </cell>
          <cell r="AL199" t="str">
            <v>3か月</v>
          </cell>
          <cell r="AM199" t="str">
            <v>有</v>
          </cell>
          <cell r="AN199">
            <v>10</v>
          </cell>
          <cell r="AO199" t="str">
            <v>シフト制</v>
          </cell>
          <cell r="AP199" t="str">
            <v>8:30～17:30
9:00～18:00</v>
          </cell>
          <cell r="AQ199" t="str">
            <v>週所定労働日数5日</v>
          </cell>
          <cell r="AR199" t="str">
            <v>経験2年以上、栄養士、管理栄養士
学歴不問</v>
          </cell>
          <cell r="AS199" t="str">
            <v>雇用保険・健康保険・厚生年金・労災保険</v>
          </cell>
          <cell r="AT199">
            <v>1</v>
          </cell>
          <cell r="AU199" t="str">
            <v>特定施設入居者生活介護（有料老人ホーム）</v>
          </cell>
          <cell r="AZ199" t="str">
            <v>60分</v>
          </cell>
          <cell r="BA199" t="str">
            <v>107日</v>
          </cell>
          <cell r="BB199" t="str">
            <v>確認中</v>
          </cell>
          <cell r="BC199" t="str">
            <v>確認中</v>
          </cell>
        </row>
        <row r="200">
          <cell r="C200" t="str">
            <v>70-0292</v>
          </cell>
          <cell r="D200">
            <v>43945</v>
          </cell>
          <cell r="E200" t="str">
            <v>社会福祉法人合掌苑</v>
          </cell>
          <cell r="F200" t="str">
            <v>しゃかいふくしほうじん　がっしょうえん</v>
          </cell>
          <cell r="G200" t="str">
            <v>総務就労支援課</v>
          </cell>
          <cell r="H200" t="str">
            <v>植田史郎</v>
          </cell>
          <cell r="J200" t="str">
            <v>042-799-1130</v>
          </cell>
          <cell r="K200" t="str">
            <v>042-788-0456</v>
          </cell>
          <cell r="M200" t="str">
            <v>saiyou@gsen.or.jp</v>
          </cell>
          <cell r="N200" t="str">
            <v>https://www.gsen.or.jp/</v>
          </cell>
          <cell r="O200" t="str">
            <v>確認中</v>
          </cell>
          <cell r="P200" t="str">
            <v>看護職（正・准）</v>
          </cell>
          <cell r="Q200" t="str">
            <v>確認中</v>
          </cell>
          <cell r="R200" t="str">
            <v>有料老人ホーム「輝の杜」での看護業務全般および高齢者の健康管理</v>
          </cell>
          <cell r="S200" t="str">
            <v>アシステッドナーシング輝の杜</v>
          </cell>
          <cell r="T200" t="str">
            <v>確認中</v>
          </cell>
          <cell r="U200" t="str">
            <v>非常勤パート</v>
          </cell>
          <cell r="V200" t="str">
            <v>神奈川県横浜市瀬谷区五貫目町10-38</v>
          </cell>
          <cell r="W200" t="str">
            <v>南町田グランベリーパーク駅から徒歩17分</v>
          </cell>
          <cell r="X200" t="str">
            <v>1,500～1,800円</v>
          </cell>
          <cell r="Y200" t="str">
            <v>確認中</v>
          </cell>
          <cell r="Z200" t="str">
            <v>当苑規定による</v>
          </cell>
          <cell r="AA200" t="str">
            <v>実費（上限あり毎月30,000円まで）</v>
          </cell>
          <cell r="AB200" t="str">
            <v>条件により</v>
          </cell>
          <cell r="AC200" t="str">
            <v>あり</v>
          </cell>
          <cell r="AD200" t="str">
            <v>条件により</v>
          </cell>
          <cell r="AE200" t="str">
            <v>年2回（業績による）</v>
          </cell>
          <cell r="AF200" t="str">
            <v>時給</v>
          </cell>
          <cell r="AG200" t="str">
            <v>無期</v>
          </cell>
          <cell r="AH200" t="str">
            <v>無期</v>
          </cell>
          <cell r="AI200" t="str">
            <v>確認中</v>
          </cell>
          <cell r="AJ200" t="str">
            <v>確認中</v>
          </cell>
          <cell r="AK200" t="str">
            <v>有</v>
          </cell>
          <cell r="AL200" t="str">
            <v>3か月</v>
          </cell>
          <cell r="AM200" t="str">
            <v>有</v>
          </cell>
          <cell r="AN200">
            <v>2</v>
          </cell>
          <cell r="AO200" t="str">
            <v>固定勤務</v>
          </cell>
          <cell r="AP200" t="str">
            <v>8:00～17:30</v>
          </cell>
          <cell r="AQ200" t="str">
            <v>週2日～3日</v>
          </cell>
          <cell r="AR200" t="str">
            <v>医療機関含む看護師業務経験2年以上
正看護師、准看護師　学歴不問</v>
          </cell>
          <cell r="AS200" t="str">
            <v>雇用保険・健康保険・厚生年金・労災保険</v>
          </cell>
          <cell r="AT200">
            <v>1</v>
          </cell>
          <cell r="AU200" t="str">
            <v>特定施設入居者生活介護（有料老人ホーム）</v>
          </cell>
          <cell r="AZ200" t="str">
            <v>60分</v>
          </cell>
          <cell r="BA200" t="str">
            <v>当苑規定による</v>
          </cell>
          <cell r="BB200" t="str">
            <v>確認中</v>
          </cell>
          <cell r="BC200" t="str">
            <v>確認中</v>
          </cell>
        </row>
        <row r="201">
          <cell r="C201" t="str">
            <v>70-0295</v>
          </cell>
          <cell r="D201">
            <v>43945</v>
          </cell>
          <cell r="E201" t="str">
            <v>社会福祉法人合掌苑</v>
          </cell>
          <cell r="F201" t="str">
            <v>しゃかいふくしほうじん　がっしょうえん</v>
          </cell>
          <cell r="G201" t="str">
            <v>総務課就労支援課</v>
          </cell>
          <cell r="H201" t="str">
            <v>植田史郎</v>
          </cell>
          <cell r="J201" t="str">
            <v>042-799-1130</v>
          </cell>
          <cell r="K201" t="str">
            <v>042-788-0456</v>
          </cell>
          <cell r="M201" t="str">
            <v>saiyou@gsen.or.jp</v>
          </cell>
          <cell r="N201" t="str">
            <v>https://www.gsen.or.jp/</v>
          </cell>
          <cell r="O201" t="str">
            <v>車通勤可</v>
          </cell>
          <cell r="P201" t="str">
            <v>ソーシャルワーカー
（保健師、看護師）</v>
          </cell>
          <cell r="Q201" t="str">
            <v>確認中</v>
          </cell>
          <cell r="R201" t="str">
            <v>・2017年度　日本でいちばん大切にしたい会社大賞受賞
・2018年度　日本経営品質賞経営革新推進賞受賞
お客様に良いサービスを提供する為に、職員が大切にされることが重要という職場環境で、ソーシャルワーカー業務全般を行っていただきます。</v>
          </cell>
          <cell r="S201" t="str">
            <v>居宅支援事業所　合掌苑</v>
          </cell>
          <cell r="T201" t="str">
            <v>確認中</v>
          </cell>
          <cell r="U201" t="str">
            <v>正社員</v>
          </cell>
          <cell r="V201" t="str">
            <v>東京都町田市金森東3-18-16</v>
          </cell>
          <cell r="W201" t="str">
            <v>成瀬駅下車 徒歩13分</v>
          </cell>
          <cell r="X201" t="str">
            <v>277,480～329,490円</v>
          </cell>
          <cell r="Y201" t="str">
            <v>確認中</v>
          </cell>
          <cell r="Z201" t="str">
            <v>当苑規定による</v>
          </cell>
          <cell r="AA201" t="str">
            <v>実費（上限あり毎月30,000円まで）</v>
          </cell>
          <cell r="AB201" t="str">
            <v>条件により</v>
          </cell>
          <cell r="AC201" t="str">
            <v>あり</v>
          </cell>
          <cell r="AD201" t="str">
            <v>条件により</v>
          </cell>
          <cell r="AE201" t="str">
            <v>年2回（業績による）</v>
          </cell>
          <cell r="AF201" t="str">
            <v>月給（手当等確認ください）</v>
          </cell>
          <cell r="AG201" t="str">
            <v>無期</v>
          </cell>
          <cell r="AH201" t="str">
            <v>無期</v>
          </cell>
          <cell r="AI201" t="str">
            <v>確認中</v>
          </cell>
          <cell r="AJ201" t="str">
            <v>確認中</v>
          </cell>
          <cell r="AK201" t="str">
            <v>有</v>
          </cell>
          <cell r="AL201" t="str">
            <v>3か月</v>
          </cell>
          <cell r="AM201" t="str">
            <v>有</v>
          </cell>
          <cell r="AN201">
            <v>10</v>
          </cell>
          <cell r="AO201" t="str">
            <v>シフト制</v>
          </cell>
          <cell r="AP201" t="str">
            <v>8:30～17:30
10:00～19:00</v>
          </cell>
          <cell r="AQ201" t="str">
            <v>週所定労働日数5日</v>
          </cell>
          <cell r="AR201" t="str">
            <v>保健師（在宅経験のある看護師）</v>
          </cell>
          <cell r="AS201" t="str">
            <v>雇用保険・健康保険・厚生年金・労災保険</v>
          </cell>
          <cell r="AT201">
            <v>1</v>
          </cell>
          <cell r="AU201" t="str">
            <v>居宅介護支援</v>
          </cell>
          <cell r="AZ201" t="str">
            <v>60分</v>
          </cell>
          <cell r="BA201" t="str">
            <v>107日</v>
          </cell>
          <cell r="BB201" t="str">
            <v>確認中</v>
          </cell>
          <cell r="BC201" t="str">
            <v>確認中</v>
          </cell>
        </row>
        <row r="202">
          <cell r="C202" t="str">
            <v>70-0124</v>
          </cell>
          <cell r="D202">
            <v>43993</v>
          </cell>
          <cell r="E202" t="str">
            <v>医療法人社団　せりがや会</v>
          </cell>
          <cell r="F202" t="str">
            <v>いりょうほうじんしゃだん　せりがやかい</v>
          </cell>
          <cell r="G202" t="str">
            <v>事務</v>
          </cell>
          <cell r="H202" t="str">
            <v>松本　航平</v>
          </cell>
          <cell r="J202" t="str">
            <v>042-739-5711</v>
          </cell>
          <cell r="K202" t="str">
            <v>042-739-1811</v>
          </cell>
          <cell r="M202" t="str">
            <v>hapinesu@gaea.ocn.ne.jp</v>
          </cell>
          <cell r="N202" t="str">
            <v>http://www.happiness-serigaya.com/</v>
          </cell>
          <cell r="O202" t="str">
            <v>①送迎時には、介護職員が添乗するため安心です
②近隣にお住まいの方の送迎となります
③日曜大工が得意な方歓迎</v>
          </cell>
          <cell r="P202" t="str">
            <v>送迎運転手 及び  営繕業務</v>
          </cell>
          <cell r="Q202" t="str">
            <v>確認中</v>
          </cell>
          <cell r="R202" t="str">
            <v>①デイケアやショートステイ送迎
②併設クリニックの患者送迎
③法人内の簡単な営繕作業</v>
          </cell>
          <cell r="S202" t="str">
            <v>介護老人保健施設 ハピネスせりがや</v>
          </cell>
          <cell r="T202" t="str">
            <v>確認中</v>
          </cell>
          <cell r="U202" t="str">
            <v>非常勤パート</v>
          </cell>
          <cell r="V202" t="str">
            <v>東京都町田市原町田4-27-29</v>
          </cell>
          <cell r="W202" t="str">
            <v>JR町田駅から徒歩15分</v>
          </cell>
          <cell r="X202" t="str">
            <v>1,013円～</v>
          </cell>
          <cell r="Y202" t="str">
            <v>確認中</v>
          </cell>
          <cell r="Z202" t="str">
            <v>運転手当5,000円/月</v>
          </cell>
          <cell r="AA202" t="str">
            <v>全額支給</v>
          </cell>
          <cell r="AB202" t="str">
            <v>無し</v>
          </cell>
          <cell r="AC202" t="str">
            <v>確認中</v>
          </cell>
          <cell r="AD202" t="str">
            <v>無し</v>
          </cell>
          <cell r="AE202" t="str">
            <v>確認中</v>
          </cell>
          <cell r="AF202" t="str">
            <v>時給</v>
          </cell>
          <cell r="AG202" t="str">
            <v>無期</v>
          </cell>
          <cell r="AH202" t="str">
            <v>無期</v>
          </cell>
          <cell r="AI202" t="str">
            <v>確認中</v>
          </cell>
          <cell r="AJ202" t="str">
            <v>確認中</v>
          </cell>
          <cell r="AK202" t="str">
            <v>有</v>
          </cell>
          <cell r="AL202" t="str">
            <v>3ヵ月</v>
          </cell>
          <cell r="AM202" t="str">
            <v>有</v>
          </cell>
          <cell r="AN202" t="str">
            <v>６～８</v>
          </cell>
          <cell r="AO202" t="str">
            <v>シフト制</v>
          </cell>
          <cell r="AP202" t="str">
            <v>8：30～17：00　</v>
          </cell>
          <cell r="AQ202" t="str">
            <v>週3日以上（相談可）</v>
          </cell>
          <cell r="AR202" t="str">
            <v>中型自動車第1種運転免許
（普通自動車第1種運転免許）
※キャラバンを運転できる方</v>
          </cell>
          <cell r="AS202" t="str">
            <v>労働条件による</v>
          </cell>
          <cell r="AT202">
            <v>2</v>
          </cell>
          <cell r="AU202" t="str">
            <v>介護老人保健施設（老健）</v>
          </cell>
          <cell r="AZ202" t="str">
            <v>60分</v>
          </cell>
          <cell r="BA202" t="str">
            <v>日曜日・祝日・他シフトによる</v>
          </cell>
          <cell r="BB202" t="str">
            <v>確認中</v>
          </cell>
          <cell r="BC202" t="str">
            <v>確認中</v>
          </cell>
        </row>
        <row r="203">
          <cell r="C203" t="str">
            <v>70-0296</v>
          </cell>
          <cell r="D203">
            <v>43993</v>
          </cell>
          <cell r="E203" t="str">
            <v>医療法人社団　せりがや会</v>
          </cell>
          <cell r="F203" t="e">
            <v>#VALUE!</v>
          </cell>
          <cell r="G203" t="str">
            <v>事務</v>
          </cell>
          <cell r="H203" t="str">
            <v>松本　航平</v>
          </cell>
          <cell r="J203" t="str">
            <v>042-739-5711</v>
          </cell>
          <cell r="K203" t="str">
            <v>042-739-1811</v>
          </cell>
          <cell r="M203" t="str">
            <v>hapinesu@gaea.ocn.ne.jp</v>
          </cell>
          <cell r="N203" t="str">
            <v>http://www.happiness-serigaya.com/</v>
          </cell>
          <cell r="O203" t="str">
            <v>①・②両方できる方を希望</v>
          </cell>
          <cell r="P203" t="str">
            <v>夜間、日祝日受付事務</v>
          </cell>
          <cell r="Q203" t="str">
            <v>確認中</v>
          </cell>
          <cell r="R203" t="str">
            <v>①平日の夜間
②日曜祝日の受付事務</v>
          </cell>
          <cell r="S203" t="str">
            <v>介護老人保健施設 ハピネスせりがや</v>
          </cell>
          <cell r="T203" t="str">
            <v>確認中</v>
          </cell>
          <cell r="U203" t="str">
            <v>非常勤パート</v>
          </cell>
          <cell r="V203" t="str">
            <v>東京都町田市原町田4-27-29</v>
          </cell>
          <cell r="W203" t="str">
            <v>JR町田駅から徒歩15分</v>
          </cell>
          <cell r="X203" t="str">
            <v>1,020円～</v>
          </cell>
          <cell r="Y203" t="str">
            <v>確認中</v>
          </cell>
          <cell r="Z203" t="str">
            <v>介護職員等特定処遇改善加算支給実績あり</v>
          </cell>
          <cell r="AA203" t="str">
            <v>全額支給</v>
          </cell>
          <cell r="AB203" t="str">
            <v>無し</v>
          </cell>
          <cell r="AC203" t="str">
            <v>確認中</v>
          </cell>
          <cell r="AD203" t="str">
            <v>無し</v>
          </cell>
          <cell r="AE203" t="str">
            <v>確認中</v>
          </cell>
          <cell r="AF203" t="str">
            <v>時給</v>
          </cell>
          <cell r="AG203" t="str">
            <v>有期</v>
          </cell>
          <cell r="AH203" t="str">
            <v>明るく元気な間</v>
          </cell>
          <cell r="AI203" t="str">
            <v>確認中</v>
          </cell>
          <cell r="AJ203" t="str">
            <v>確認中</v>
          </cell>
          <cell r="AK203" t="str">
            <v>有</v>
          </cell>
          <cell r="AL203" t="str">
            <v>3ヵ月</v>
          </cell>
          <cell r="AM203" t="str">
            <v>有</v>
          </cell>
          <cell r="AN203" t="str">
            <v>2～4</v>
          </cell>
          <cell r="AO203" t="str">
            <v>シフト制</v>
          </cell>
          <cell r="AP203" t="str">
            <v>①17:00～20:15
②9:00～20:15</v>
          </cell>
          <cell r="AQ203" t="str">
            <v>２日／週程度</v>
          </cell>
          <cell r="AR203" t="str">
            <v>不問</v>
          </cell>
          <cell r="AS203" t="str">
            <v>加入無</v>
          </cell>
          <cell r="AT203">
            <v>1</v>
          </cell>
          <cell r="AU203" t="str">
            <v>介護老人保健施設（老健）</v>
          </cell>
          <cell r="AZ203" t="str">
            <v>60分</v>
          </cell>
          <cell r="BA203" t="str">
            <v>シフトによる</v>
          </cell>
          <cell r="BB203" t="str">
            <v>確認中</v>
          </cell>
          <cell r="BC203" t="str">
            <v>確認中</v>
          </cell>
        </row>
        <row r="204">
          <cell r="C204" t="str">
            <v>50-0170</v>
          </cell>
          <cell r="D204">
            <v>44007</v>
          </cell>
          <cell r="E204" t="str">
            <v>特定非営利活動法人　こころ</v>
          </cell>
          <cell r="F204" t="str">
            <v>とくていひえいりかつどうほうじん　こころ</v>
          </cell>
          <cell r="G204" t="str">
            <v>理事長</v>
          </cell>
          <cell r="H204" t="str">
            <v>大島　泰嗣</v>
          </cell>
          <cell r="J204" t="str">
            <v>042-810-1556</v>
          </cell>
          <cell r="K204" t="str">
            <v>042-810-1744</v>
          </cell>
          <cell r="M204" t="str">
            <v>npo-kokoro556@jcom.zaq.ne.jp</v>
          </cell>
          <cell r="N204" t="str">
            <v>https://www.npokokoro.jp/</v>
          </cell>
          <cell r="O204" t="str">
            <v>未経験者歓迎。将来的に主任ケアマネジャーを取得し、管理者を目指す意欲のある方を探しています。</v>
          </cell>
          <cell r="P204" t="str">
            <v>介護支援専門員</v>
          </cell>
          <cell r="Q204" t="str">
            <v>確認中</v>
          </cell>
          <cell r="R204" t="str">
            <v>相談、調整、給付管理をはじめとしたケアマネジャー業務全般</v>
          </cell>
          <cell r="S204" t="str">
            <v>居宅介護支援事業所こころ</v>
          </cell>
          <cell r="T204" t="str">
            <v>確認中</v>
          </cell>
          <cell r="U204" t="str">
            <v>正社員</v>
          </cell>
          <cell r="V204" t="str">
            <v>東京都町田市木曽町514-22</v>
          </cell>
          <cell r="W204" t="str">
            <v>木曽中原バス停徒歩3分</v>
          </cell>
          <cell r="X204" t="str">
            <v>215,000～260,000円</v>
          </cell>
          <cell r="Y204" t="str">
            <v>-</v>
          </cell>
          <cell r="Z204" t="str">
            <v>資格手当、職務手当、調整手当</v>
          </cell>
          <cell r="AA204" t="str">
            <v>公共交通機関：￥15,000
車通勤：駐車場法人負担</v>
          </cell>
          <cell r="AB204" t="str">
            <v>有り</v>
          </cell>
          <cell r="AC204" t="str">
            <v>人事考課に基づき</v>
          </cell>
          <cell r="AD204" t="str">
            <v>有り</v>
          </cell>
          <cell r="AE204" t="str">
            <v>前年度3.0か月
（法人実績及び人事考課に基づき）</v>
          </cell>
          <cell r="AF204" t="str">
            <v>月給（手当等確認ください）</v>
          </cell>
          <cell r="AG204" t="str">
            <v>無期</v>
          </cell>
          <cell r="AH204" t="str">
            <v>無期</v>
          </cell>
          <cell r="AI204" t="str">
            <v>確認中</v>
          </cell>
          <cell r="AJ204" t="str">
            <v>可</v>
          </cell>
          <cell r="AK204" t="str">
            <v>有</v>
          </cell>
          <cell r="AL204" t="str">
            <v>3ヵ月</v>
          </cell>
          <cell r="AM204" t="str">
            <v>有</v>
          </cell>
          <cell r="AN204" t="str">
            <v>5時間</v>
          </cell>
          <cell r="AO204" t="str">
            <v>シフト制</v>
          </cell>
          <cell r="AP204" t="str">
            <v>8:30～17:30</v>
          </cell>
          <cell r="AQ204" t="str">
            <v>シフト勤務（法人規定による）</v>
          </cell>
          <cell r="AR204" t="str">
            <v>介護支援専門員資格</v>
          </cell>
          <cell r="AS204" t="str">
            <v>雇用保険・健康保険・厚生年金・労災保険</v>
          </cell>
          <cell r="AT204">
            <v>1</v>
          </cell>
          <cell r="AU204" t="str">
            <v>居宅介護支援</v>
          </cell>
          <cell r="AZ204" t="str">
            <v>60分</v>
          </cell>
          <cell r="BA204" t="str">
            <v>年間115日
（土日祝および12/29～1/3含む）</v>
          </cell>
          <cell r="BB204" t="str">
            <v>有（屋内「原則禁煙」）</v>
          </cell>
          <cell r="BC204" t="str">
            <v>屋内禁煙（屋外に喫煙所設置）</v>
          </cell>
        </row>
        <row r="205">
          <cell r="C205" t="str">
            <v>70-0195</v>
          </cell>
          <cell r="D205">
            <v>44025</v>
          </cell>
          <cell r="E205" t="str">
            <v>社会福祉法人　南町田ちいろば会</v>
          </cell>
          <cell r="F205" t="str">
            <v>しゃかいふくしほうじん　みなみまちだちいろばかい</v>
          </cell>
          <cell r="G205" t="str">
            <v>法人本部</v>
          </cell>
          <cell r="H205" t="str">
            <v>井上　健太</v>
          </cell>
          <cell r="J205" t="str">
            <v>042-796-1521</v>
          </cell>
          <cell r="K205" t="str">
            <v>042-796-1522</v>
          </cell>
          <cell r="M205" t="str">
            <v>info@migiwa-home.or.jp</v>
          </cell>
          <cell r="N205" t="str">
            <v>http://www.migiwa-home.or.jp/</v>
          </cell>
          <cell r="O205" t="str">
            <v>50代、60代の方が活躍しております。</v>
          </cell>
          <cell r="P205" t="str">
            <v>介護職員</v>
          </cell>
          <cell r="Q205" t="str">
            <v>確認中</v>
          </cell>
          <cell r="R205" t="str">
            <v>食事・入浴・排泄などの日常生活支援　 食器洗い等、間接業務など</v>
          </cell>
          <cell r="S205" t="str">
            <v>デイサービス</v>
          </cell>
          <cell r="T205" t="str">
            <v>確認中</v>
          </cell>
          <cell r="U205" t="str">
            <v>非常勤パート</v>
          </cell>
          <cell r="V205" t="str">
            <v>東京都町田市南町田4-10-38</v>
          </cell>
          <cell r="W205" t="str">
            <v>田園都市線　南町田駅から徒歩12分</v>
          </cell>
          <cell r="X205" t="str">
            <v>時給1,125～1,200円</v>
          </cell>
          <cell r="Y205" t="str">
            <v>確認中</v>
          </cell>
          <cell r="Z205" t="str">
            <v>確認中</v>
          </cell>
          <cell r="AA205" t="str">
            <v>実費（上限50,000円）　車通勤可</v>
          </cell>
          <cell r="AB205" t="str">
            <v>有り</v>
          </cell>
          <cell r="AC205" t="str">
            <v>0～50円</v>
          </cell>
          <cell r="AD205" t="str">
            <v>無し</v>
          </cell>
          <cell r="AE205" t="str">
            <v>確認中</v>
          </cell>
          <cell r="AF205" t="str">
            <v>時給</v>
          </cell>
          <cell r="AG205" t="str">
            <v>有期</v>
          </cell>
          <cell r="AH205" t="str">
            <v>3月末</v>
          </cell>
          <cell r="AI205" t="str">
            <v>確認中</v>
          </cell>
          <cell r="AJ205" t="str">
            <v>確認中</v>
          </cell>
          <cell r="AK205" t="str">
            <v>有</v>
          </cell>
          <cell r="AL205" t="str">
            <v>3ヵ月</v>
          </cell>
          <cell r="AM205" t="str">
            <v>無</v>
          </cell>
          <cell r="AN205" t="str">
            <v>無</v>
          </cell>
          <cell r="AO205" t="str">
            <v>シフト制</v>
          </cell>
          <cell r="AP205" t="str">
            <v>9：00～18：00  
＊応相談</v>
          </cell>
          <cell r="AQ205" t="str">
            <v>応相談</v>
          </cell>
          <cell r="AR205" t="str">
            <v>不問</v>
          </cell>
          <cell r="AS205" t="str">
            <v>労災保険</v>
          </cell>
          <cell r="AT205">
            <v>2</v>
          </cell>
          <cell r="AU205" t="str">
            <v>通所介護（デイサービス）</v>
          </cell>
          <cell r="AZ205" t="str">
            <v>法定通り</v>
          </cell>
          <cell r="BA205" t="str">
            <v>シフト以外</v>
          </cell>
          <cell r="BB205" t="str">
            <v>確認中</v>
          </cell>
          <cell r="BC205" t="str">
            <v>確認中</v>
          </cell>
        </row>
        <row r="206">
          <cell r="C206" t="str">
            <v>70-0181</v>
          </cell>
          <cell r="D206">
            <v>44057</v>
          </cell>
          <cell r="E206" t="str">
            <v>ＳＯＭＰＯケア株式会社</v>
          </cell>
          <cell r="F206" t="str">
            <v>ＳＯＭＰＯケアかぶしきがいしゃ</v>
          </cell>
          <cell r="G206" t="str">
            <v>東京本部</v>
          </cell>
          <cell r="H206" t="str">
            <v>尚樹延高／日疋睦子</v>
          </cell>
          <cell r="J206" t="str">
            <v>080-7676-9298</v>
          </cell>
          <cell r="K206" t="str">
            <v>03-6433-2219</v>
          </cell>
          <cell r="M206" t="str">
            <v>nobutaka.shoju@sompocare.com</v>
          </cell>
          <cell r="N206" t="str">
            <v>https://www.sompocare.com/</v>
          </cell>
          <cell r="O206" t="str">
            <v>確認中</v>
          </cell>
          <cell r="P206" t="str">
            <v>調理補助スタッフ</v>
          </cell>
          <cell r="Q206" t="str">
            <v>確認中</v>
          </cell>
          <cell r="R206" t="str">
            <v>・食事の調理、提供（ある程度仕込まれてきたものを写真付きのマニュアルを見ながら調理します）
・食器等の洗浄
・発注業務　など</v>
          </cell>
          <cell r="S206" t="str">
            <v>ＳＯＭＰＯケア ラヴィーレ町田小野路</v>
          </cell>
          <cell r="T206" t="str">
            <v>確認中</v>
          </cell>
          <cell r="U206" t="str">
            <v>非常勤パート</v>
          </cell>
          <cell r="V206" t="str">
            <v>東京都町田市小野路町1612</v>
          </cell>
          <cell r="W206" t="str">
            <v>小田急線「鶴川駅」バス12分</v>
          </cell>
          <cell r="X206" t="str">
            <v>1,020円</v>
          </cell>
          <cell r="Y206" t="str">
            <v>確認中</v>
          </cell>
          <cell r="Z206" t="str">
            <v>確認中</v>
          </cell>
          <cell r="AA206" t="str">
            <v>毎月50,000円まで
車通勤可能</v>
          </cell>
          <cell r="AB206" t="str">
            <v>条件により</v>
          </cell>
          <cell r="AC206" t="str">
            <v>確認中</v>
          </cell>
          <cell r="AD206" t="str">
            <v>無し</v>
          </cell>
          <cell r="AE206" t="str">
            <v>確認中</v>
          </cell>
          <cell r="AF206" t="str">
            <v>時給</v>
          </cell>
          <cell r="AG206" t="str">
            <v>有期</v>
          </cell>
          <cell r="AH206" t="str">
            <v>条件にて更新</v>
          </cell>
          <cell r="AI206" t="str">
            <v>確認中</v>
          </cell>
          <cell r="AJ206" t="str">
            <v>確認中</v>
          </cell>
          <cell r="AK206" t="str">
            <v>有</v>
          </cell>
          <cell r="AL206" t="str">
            <v>6ヶ月</v>
          </cell>
          <cell r="AM206" t="str">
            <v>無</v>
          </cell>
          <cell r="AN206" t="str">
            <v>無</v>
          </cell>
          <cell r="AO206" t="str">
            <v>シフト制</v>
          </cell>
          <cell r="AP206" t="str">
            <v>5:00～21:00</v>
          </cell>
          <cell r="AQ206" t="str">
            <v>週2～5日、1日4～8時間</v>
          </cell>
          <cell r="AR206" t="str">
            <v>不問</v>
          </cell>
          <cell r="AS206" t="str">
            <v>雇用保険・健康保険・厚生年金・労災保険</v>
          </cell>
          <cell r="AT206">
            <v>2</v>
          </cell>
          <cell r="AU206" t="str">
            <v>特定施設入居者生活介護（有料老人ホーム）</v>
          </cell>
          <cell r="AZ206" t="str">
            <v>法定通り</v>
          </cell>
          <cell r="BA206" t="str">
            <v>シフト以外</v>
          </cell>
          <cell r="BB206" t="str">
            <v>確認中</v>
          </cell>
          <cell r="BC206" t="str">
            <v>確認中</v>
          </cell>
        </row>
        <row r="207">
          <cell r="C207" t="str">
            <v>70-0297</v>
          </cell>
          <cell r="D207">
            <v>44057</v>
          </cell>
          <cell r="E207" t="str">
            <v>特定非営利活動法人　みずきの会</v>
          </cell>
          <cell r="F207" t="str">
            <v>とくていひえいりかつどうほうじん　みずきのかい</v>
          </cell>
          <cell r="G207" t="str">
            <v>管理者</v>
          </cell>
          <cell r="H207" t="str">
            <v>藤原　彩海</v>
          </cell>
          <cell r="J207" t="str">
            <v>042-851-9388</v>
          </cell>
          <cell r="K207" t="str">
            <v>042-851-9389</v>
          </cell>
          <cell r="M207" t="str">
            <v>salon-de-mizuki@twatwa.ne.jp</v>
          </cell>
          <cell r="N207" t="str">
            <v>https://npo-mizuki.wixsite.com/home</v>
          </cell>
          <cell r="O207" t="str">
            <v>数名の看護師が、協力し合いながら勤務の調整などもしておりますので、お子さんがいらっしゃる方、働ける日数が少ない方もご相談ください。</v>
          </cell>
          <cell r="P207" t="str">
            <v>看護職</v>
          </cell>
          <cell r="Q207" t="str">
            <v>確認中</v>
          </cell>
          <cell r="R207" t="str">
            <v>デイサービスにおける
体調管理・服薬管理・機能訓練指導・書類作成　他</v>
          </cell>
          <cell r="S207" t="str">
            <v>salon de みずき</v>
          </cell>
          <cell r="T207" t="str">
            <v>確認中</v>
          </cell>
          <cell r="U207" t="str">
            <v>非常勤パート</v>
          </cell>
          <cell r="V207" t="str">
            <v>東京都町田市木曽東3-24-15エムアイビル１F</v>
          </cell>
          <cell r="W207" t="str">
            <v>町田バスセンターから小山田桜台行　上横町バス停下車すぐ</v>
          </cell>
          <cell r="X207" t="str">
            <v>1,450～1,500円</v>
          </cell>
          <cell r="Y207" t="str">
            <v>確認中</v>
          </cell>
          <cell r="Z207" t="str">
            <v>なし</v>
          </cell>
          <cell r="AA207" t="str">
            <v>公共交通機関を利用の場合:実費
マイカー通勤：可　駐車場有</v>
          </cell>
          <cell r="AB207" t="str">
            <v>条件により</v>
          </cell>
          <cell r="AC207" t="str">
            <v>確認中</v>
          </cell>
          <cell r="AD207" t="str">
            <v>条件により</v>
          </cell>
          <cell r="AE207" t="str">
            <v>確認中</v>
          </cell>
          <cell r="AF207" t="str">
            <v>時給</v>
          </cell>
          <cell r="AG207" t="str">
            <v>有期</v>
          </cell>
          <cell r="AH207" t="str">
            <v>毎年10月に更新</v>
          </cell>
          <cell r="AI207" t="str">
            <v>確認中</v>
          </cell>
          <cell r="AJ207" t="str">
            <v>確認中</v>
          </cell>
          <cell r="AK207" t="str">
            <v>有</v>
          </cell>
          <cell r="AL207" t="str">
            <v>6ヵ月</v>
          </cell>
          <cell r="AM207" t="str">
            <v>無</v>
          </cell>
          <cell r="AN207" t="str">
            <v>無</v>
          </cell>
          <cell r="AO207" t="str">
            <v>シフト制</v>
          </cell>
          <cell r="AP207" t="str">
            <v>9:00～16:00  の間で３～６時間</v>
          </cell>
          <cell r="AQ207" t="str">
            <v>週2~4日</v>
          </cell>
          <cell r="AR207" t="str">
            <v>正看護師もしくは准看護師資格必須</v>
          </cell>
          <cell r="AS207" t="str">
            <v>労災保険</v>
          </cell>
          <cell r="AT207">
            <v>2</v>
          </cell>
          <cell r="AU207" t="str">
            <v>通所介護（デイサービス）</v>
          </cell>
          <cell r="AZ207" t="str">
            <v>なし</v>
          </cell>
          <cell r="BA207" t="str">
            <v>土日、年末年始（12/29～1/3）</v>
          </cell>
          <cell r="BB207" t="str">
            <v>確認中</v>
          </cell>
          <cell r="BC207" t="str">
            <v>確認中</v>
          </cell>
        </row>
        <row r="208">
          <cell r="C208" t="str">
            <v>70-0302</v>
          </cell>
          <cell r="D208">
            <v>44109</v>
          </cell>
          <cell r="E208" t="str">
            <v>社会医療法人社団　正志会</v>
          </cell>
          <cell r="F208" t="str">
            <v>シャカイイリョウホウジンシャダン　セイシカイ</v>
          </cell>
          <cell r="G208" t="str">
            <v>南町田訪問看護ステーション　ペンギン</v>
          </cell>
          <cell r="H208" t="str">
            <v>臼井　豊子</v>
          </cell>
          <cell r="J208" t="str">
            <v>042-706-8663</v>
          </cell>
          <cell r="K208" t="str">
            <v>042-706-8664</v>
          </cell>
          <cell r="M208" t="str">
            <v>houmon@mmhp.jp</v>
          </cell>
          <cell r="N208" t="str">
            <v>https://www.mmhp.jp/</v>
          </cell>
          <cell r="O208" t="str">
            <v>給与は別途処遇改善加算がプラスされますので年俸3,700,000～5,000,000程になります。
　チームワークがよくとても働きやすい職場です。</v>
          </cell>
          <cell r="P208" t="str">
            <v>介護職</v>
          </cell>
          <cell r="Q208" t="str">
            <v>確認中</v>
          </cell>
          <cell r="R208" t="str">
            <v>看護小規模多機能型居宅介護事業所での施設介護及び訪問介護。要介護者の送迎、食事・排泄・入浴・レクリエーションの補助。臨機に調理、清掃あり。夜勤あり。</v>
          </cell>
          <cell r="S208" t="str">
            <v>ペンギンステイ南町田</v>
          </cell>
          <cell r="T208" t="str">
            <v>確認中</v>
          </cell>
          <cell r="U208" t="str">
            <v>正社員</v>
          </cell>
          <cell r="V208" t="str">
            <v>東京都町田市鶴間4-5-8</v>
          </cell>
          <cell r="W208" t="str">
            <v>東急田園都市線南町田グランベリーパーク駅</v>
          </cell>
          <cell r="X208" t="str">
            <v>248,000～283,000
経験年数による</v>
          </cell>
          <cell r="Y208" t="str">
            <v>-</v>
          </cell>
          <cell r="Z208" t="str">
            <v>処遇改善加算
皆勤手当（5,000円）夜勤手当（10,000～12,000円）</v>
          </cell>
          <cell r="AA208" t="str">
            <v>50,000円迄支給</v>
          </cell>
          <cell r="AB208" t="str">
            <v>有り</v>
          </cell>
          <cell r="AC208" t="str">
            <v>毎年４月</v>
          </cell>
          <cell r="AD208" t="str">
            <v>有り</v>
          </cell>
          <cell r="AE208" t="str">
            <v>賞与月数　計3.50ヶ月分
（夏1.5ヶ月分　冬2.0ヶ月分）</v>
          </cell>
          <cell r="AF208" t="str">
            <v>月給（手当等確認ください）</v>
          </cell>
          <cell r="AG208" t="str">
            <v>無期</v>
          </cell>
          <cell r="AH208" t="str">
            <v>無期</v>
          </cell>
          <cell r="AI208" t="str">
            <v>確認中</v>
          </cell>
          <cell r="AJ208" t="str">
            <v>不可</v>
          </cell>
          <cell r="AK208" t="str">
            <v>有</v>
          </cell>
          <cell r="AL208" t="str">
            <v>3か月</v>
          </cell>
          <cell r="AM208" t="str">
            <v>有</v>
          </cell>
          <cell r="AN208" t="str">
            <v>2時間</v>
          </cell>
          <cell r="AO208" t="str">
            <v>シフト制</v>
          </cell>
          <cell r="AP208" t="str">
            <v>①  8:30～17:30
②  16:30～翌9:00   シフト制</v>
          </cell>
          <cell r="AQ208" t="str">
            <v>20日/月</v>
          </cell>
          <cell r="AR208" t="str">
            <v>介護福祉士
初任者研修、実務者研修
あれば尚可</v>
          </cell>
          <cell r="AS208" t="str">
            <v>雇用保険・健康保険・厚生年金・労災保険</v>
          </cell>
          <cell r="AT208">
            <v>3</v>
          </cell>
          <cell r="AU208" t="str">
            <v>看護小規模多機能型居宅介護</v>
          </cell>
          <cell r="AZ208" t="str">
            <v>①６０分　②１２０分</v>
          </cell>
          <cell r="BA208" t="str">
            <v>４週８休　年末年始５日間
６カ月経過後の年次有給休暇日数10日</v>
          </cell>
          <cell r="BB208" t="str">
            <v>有（屋内「原則禁煙」）</v>
          </cell>
          <cell r="BC208" t="str">
            <v>屋内禁煙（屋外に喫煙所設置）</v>
          </cell>
        </row>
        <row r="209">
          <cell r="C209" t="str">
            <v>70-0256</v>
          </cell>
          <cell r="D209">
            <v>44109</v>
          </cell>
          <cell r="E209" t="str">
            <v>社会福祉法人合掌苑</v>
          </cell>
          <cell r="F209" t="str">
            <v>しゃかいふくしほうじん　がっしょうえん</v>
          </cell>
          <cell r="G209" t="str">
            <v>総務就労支援課</v>
          </cell>
          <cell r="H209" t="str">
            <v>植田史郎</v>
          </cell>
          <cell r="J209" t="str">
            <v>042-799-1130</v>
          </cell>
          <cell r="K209" t="str">
            <v>042-788-0456</v>
          </cell>
          <cell r="M209" t="str">
            <v>saiyou@gsen.or.jp</v>
          </cell>
          <cell r="N209" t="str">
            <v>https://www.gsen.or.jp/</v>
          </cell>
          <cell r="O209" t="str">
            <v>道路事情やお客様の状態によって送迎が遅くなれば10～20分程度の残業になる可能性もあります。
自動車服務運転規定による雇止め規定あり。６９歳。
高齢者の方も活躍しています。大歓迎します。</v>
          </cell>
          <cell r="P209" t="str">
            <v>ドライバー（デイサービス翠の社）</v>
          </cell>
          <cell r="Q209" t="str">
            <v>確認中</v>
          </cell>
          <cell r="R209" t="str">
            <v>・デイサービスセンターでの送迎業務
＊リフト付ハイエースの運転
（１）乗車人数：７人×２回（最大乗車時）
（２）運行エリア：金森・金森東・つくし野・成瀬・南成瀬・小川・成瀬が丘・高ヶ坂
（３）メイン業務：高齢者の送迎業務・車内の清掃等の車両管理
（４）サブ業務：お客様の移動の軽介助（車椅子移動・歩行介助）・フロアの見守り・外出行事の付き添い　　　　　</v>
          </cell>
          <cell r="S209" t="str">
            <v>デイサービス翠の杜</v>
          </cell>
          <cell r="T209" t="str">
            <v>確認中</v>
          </cell>
          <cell r="U209" t="str">
            <v>非常勤パート</v>
          </cell>
          <cell r="V209" t="str">
            <v>東京都町田市金森東3-18-16</v>
          </cell>
          <cell r="W209" t="str">
            <v>成瀬駅下車 徒歩13分</v>
          </cell>
          <cell r="X209" t="str">
            <v>1,015円〜1,015円
（最低賃金改定の為 確認中）</v>
          </cell>
          <cell r="Y209" t="str">
            <v>確認中</v>
          </cell>
          <cell r="Z209" t="str">
            <v>なし</v>
          </cell>
          <cell r="AA209" t="str">
            <v>実費（上限あり 毎月30,000円まで）
マイカー通勤可</v>
          </cell>
          <cell r="AB209" t="str">
            <v>無し</v>
          </cell>
          <cell r="AC209" t="str">
            <v>確認中</v>
          </cell>
          <cell r="AD209" t="str">
            <v>無し</v>
          </cell>
          <cell r="AE209" t="str">
            <v>確認中</v>
          </cell>
          <cell r="AF209" t="str">
            <v>時給</v>
          </cell>
          <cell r="AG209" t="str">
            <v>有期</v>
          </cell>
          <cell r="AH209" t="str">
            <v>年度末</v>
          </cell>
          <cell r="AI209" t="str">
            <v>確認中</v>
          </cell>
          <cell r="AJ209" t="str">
            <v>確認中</v>
          </cell>
          <cell r="AK209" t="str">
            <v>有</v>
          </cell>
          <cell r="AL209" t="str">
            <v>3ヵ月</v>
          </cell>
          <cell r="AM209" t="str">
            <v>無</v>
          </cell>
          <cell r="AN209" t="str">
            <v>無</v>
          </cell>
          <cell r="AO209" t="str">
            <v>シフト制</v>
          </cell>
          <cell r="AP209" t="str">
            <v>①8：30～17：30
②8：30～10：30及び15：30～17：30（中抜け）</v>
          </cell>
          <cell r="AQ209" t="str">
            <v>週2日〜週5日</v>
          </cell>
          <cell r="AR209" t="str">
            <v>経験不問
普通自動車運転免許
60歳以上希望</v>
          </cell>
          <cell r="AS209" t="str">
            <v>雇用保険・健康保険・厚生年金・労災保険</v>
          </cell>
          <cell r="AT209">
            <v>1</v>
          </cell>
          <cell r="AU209" t="str">
            <v>認知症対応型デイサービス</v>
          </cell>
          <cell r="AZ209" t="str">
            <v>60分</v>
          </cell>
          <cell r="BA209" t="str">
            <v>週休2日制
シフト以外</v>
          </cell>
          <cell r="BB209" t="str">
            <v>確認中</v>
          </cell>
          <cell r="BC209" t="str">
            <v>確認中</v>
          </cell>
        </row>
        <row r="210">
          <cell r="C210" t="str">
            <v>70-0257</v>
          </cell>
          <cell r="D210">
            <v>44109</v>
          </cell>
          <cell r="E210" t="str">
            <v>社会福祉法人合掌苑</v>
          </cell>
          <cell r="F210" t="str">
            <v>しゃかいふくしほうじん　がっしょうえん</v>
          </cell>
          <cell r="G210" t="str">
            <v>総務就労支援課</v>
          </cell>
          <cell r="H210" t="str">
            <v>植田史郎</v>
          </cell>
          <cell r="J210" t="str">
            <v>042-799-1130</v>
          </cell>
          <cell r="K210" t="str">
            <v>042-788-0456</v>
          </cell>
          <cell r="M210" t="str">
            <v>saiyou@gsen.or.jp</v>
          </cell>
          <cell r="N210" t="str">
            <v>https://www.gsen.or.jp/</v>
          </cell>
          <cell r="O210" t="str">
            <v>確認中</v>
          </cell>
          <cell r="P210" t="str">
            <v>調理補助</v>
          </cell>
          <cell r="Q210" t="str">
            <v>確認中</v>
          </cell>
          <cell r="R210" t="str">
            <v>チームワークの良い職場です。長く働いている職員も多く安心して働ける職場です。集団調理の現場が初めての方にも懇切丁寧に仕事を覚えてもらいますので心配いりません。難しい仕事ではなく体を使って徐々に覚えていきます。注意すべき点はひとつ、衛生管理を徹底することです。</v>
          </cell>
          <cell r="S210" t="str">
            <v>アシステッドナーシング鶴の苑</v>
          </cell>
          <cell r="T210" t="str">
            <v>確認中</v>
          </cell>
          <cell r="U210" t="str">
            <v>非常勤パート</v>
          </cell>
          <cell r="V210" t="str">
            <v>東京都町田市南町田5-3-28</v>
          </cell>
          <cell r="W210" t="str">
            <v>南町田ｸﾞﾗﾝﾍﾞﾘｰﾊﾟｰｸ駅徒歩6分</v>
          </cell>
          <cell r="X210" t="str">
            <v>1,015円
（最低賃金改定の為 確認中）</v>
          </cell>
          <cell r="Y210" t="str">
            <v>確認中</v>
          </cell>
          <cell r="Z210" t="str">
            <v>5：00～8：30まで50％増し
7：00～8：30まで50％増し
8：30～9：00までは割増は無し</v>
          </cell>
          <cell r="AA210" t="str">
            <v>実費（上限あり 毎月30,000円まで）
マイカー通勤可</v>
          </cell>
          <cell r="AB210" t="str">
            <v>有り</v>
          </cell>
          <cell r="AC210" t="str">
            <v>確認中</v>
          </cell>
          <cell r="AD210" t="str">
            <v>無し</v>
          </cell>
          <cell r="AE210" t="str">
            <v>確認中</v>
          </cell>
          <cell r="AF210" t="str">
            <v>時給</v>
          </cell>
          <cell r="AG210" t="str">
            <v>有期</v>
          </cell>
          <cell r="AH210" t="str">
            <v>年度末</v>
          </cell>
          <cell r="AI210" t="str">
            <v>確認中</v>
          </cell>
          <cell r="AJ210" t="str">
            <v>確認中</v>
          </cell>
          <cell r="AK210" t="str">
            <v>有</v>
          </cell>
          <cell r="AL210" t="str">
            <v>3ヵ月</v>
          </cell>
          <cell r="AM210" t="str">
            <v>無</v>
          </cell>
          <cell r="AN210" t="str">
            <v>無</v>
          </cell>
          <cell r="AO210" t="str">
            <v>シフト制</v>
          </cell>
          <cell r="AP210" t="str">
            <v>①  6:30～12:30　②  8:30～17:30
③  11:00～20:00　④  16:00～20:00　シフト制</v>
          </cell>
          <cell r="AQ210" t="str">
            <v>週2日以上</v>
          </cell>
          <cell r="AR210" t="str">
            <v>不問</v>
          </cell>
          <cell r="AS210" t="str">
            <v>労災保険</v>
          </cell>
          <cell r="AT210">
            <v>3</v>
          </cell>
          <cell r="AU210" t="str">
            <v>通所介護（デイサービス）</v>
          </cell>
          <cell r="AZ210" t="str">
            <v>②③のみ60分</v>
          </cell>
          <cell r="BA210" t="str">
            <v>週休2日制
シフト以外</v>
          </cell>
          <cell r="BB210" t="str">
            <v>確認中</v>
          </cell>
          <cell r="BC210" t="str">
            <v>確認中</v>
          </cell>
        </row>
        <row r="211">
          <cell r="C211" t="str">
            <v>70-0258</v>
          </cell>
          <cell r="D211">
            <v>44109</v>
          </cell>
          <cell r="E211" t="str">
            <v>社会福祉法人合掌苑</v>
          </cell>
          <cell r="F211" t="str">
            <v>しゃかいふくしほうじん　がっしょうえん</v>
          </cell>
          <cell r="G211" t="str">
            <v>総務就労支援課</v>
          </cell>
          <cell r="H211" t="str">
            <v>植田史郎</v>
          </cell>
          <cell r="J211" t="str">
            <v>042-799-1130</v>
          </cell>
          <cell r="K211" t="str">
            <v>042-788-0456</v>
          </cell>
          <cell r="M211" t="str">
            <v>saiyou@gsen.or.jp</v>
          </cell>
          <cell r="N211" t="str">
            <v>https://www.gsen.or.jp/</v>
          </cell>
          <cell r="O211" t="str">
            <v>確認中</v>
          </cell>
          <cell r="P211" t="str">
            <v>ドライバー</v>
          </cell>
          <cell r="Q211" t="str">
            <v>確認中</v>
          </cell>
          <cell r="R211" t="str">
            <v>デイサービスでの送迎業務/リフト付ハイエースの運転
①乗車人数：①8人×2回②3人×3回
②運行エリア：町田市南部（金森・成瀬・つくし野）大和市一部（中央林間・つきみ野・南林間）
③メイン業務：高齢者の送迎業務、社内の清掃、車両管理、業務日報
④サブ業務：車いすでの移動もあり、8：30～17：30の勤務では環境整備や介護業務の補佐もあり</v>
          </cell>
          <cell r="S211" t="str">
            <v>デイサービス鶴の苑</v>
          </cell>
          <cell r="T211" t="str">
            <v>確認中</v>
          </cell>
          <cell r="U211" t="str">
            <v>非常勤パート</v>
          </cell>
          <cell r="V211" t="str">
            <v>東京都町田市南町田5-3-28</v>
          </cell>
          <cell r="W211" t="str">
            <v>南町田ｸﾞﾗﾝﾍﾞﾘｰﾊﾟｰｸ駅徒歩6分</v>
          </cell>
          <cell r="X211" t="str">
            <v>1,015円
（最低賃金改定の為 確認中）</v>
          </cell>
          <cell r="Y211" t="str">
            <v>確認中</v>
          </cell>
          <cell r="Z211" t="str">
            <v>なし</v>
          </cell>
          <cell r="AA211" t="str">
            <v>実費（上限あり 毎月30,000円まで）
マイカー通勤可</v>
          </cell>
          <cell r="AB211" t="str">
            <v>無し</v>
          </cell>
          <cell r="AC211" t="str">
            <v>確認中</v>
          </cell>
          <cell r="AD211" t="str">
            <v>無し</v>
          </cell>
          <cell r="AE211" t="str">
            <v>確認中</v>
          </cell>
          <cell r="AF211" t="str">
            <v>時給</v>
          </cell>
          <cell r="AG211" t="str">
            <v>有期</v>
          </cell>
          <cell r="AH211" t="str">
            <v>年度末</v>
          </cell>
          <cell r="AI211" t="str">
            <v>確認中</v>
          </cell>
          <cell r="AJ211" t="str">
            <v>確認中</v>
          </cell>
          <cell r="AK211" t="str">
            <v>有</v>
          </cell>
          <cell r="AL211" t="str">
            <v>3ヵ月</v>
          </cell>
          <cell r="AM211" t="str">
            <v>無</v>
          </cell>
          <cell r="AN211" t="str">
            <v>無</v>
          </cell>
          <cell r="AO211" t="str">
            <v>シフト制</v>
          </cell>
          <cell r="AP211" t="str">
            <v>①  8:30～17:30　②  8:30～10:30
③  15:00～17:30　シフト制</v>
          </cell>
          <cell r="AQ211" t="str">
            <v>週2日以上</v>
          </cell>
          <cell r="AR211" t="str">
            <v>経験不問
普通自動車運転免許
60歳以上希望</v>
          </cell>
          <cell r="AS211" t="str">
            <v>雇用保険・健康保険・厚生年金・労災保険</v>
          </cell>
          <cell r="AT211">
            <v>1</v>
          </cell>
          <cell r="AU211" t="str">
            <v>通所介護（デイサービス）</v>
          </cell>
          <cell r="AZ211" t="str">
            <v>60分</v>
          </cell>
          <cell r="BA211" t="str">
            <v>週休2日制
シフト以外</v>
          </cell>
          <cell r="BB211" t="str">
            <v>確認中</v>
          </cell>
          <cell r="BC211" t="str">
            <v>確認中</v>
          </cell>
        </row>
        <row r="212">
          <cell r="C212" t="str">
            <v>70-0286</v>
          </cell>
          <cell r="D212">
            <v>44109</v>
          </cell>
          <cell r="E212" t="str">
            <v>社会福祉法人合掌苑</v>
          </cell>
          <cell r="F212" t="str">
            <v>しゃかいふくしほうじん　がっしょうえん</v>
          </cell>
          <cell r="G212" t="str">
            <v>総務課就労支援課</v>
          </cell>
          <cell r="H212" t="str">
            <v>植田史郎</v>
          </cell>
          <cell r="J212" t="str">
            <v>042-799-1130</v>
          </cell>
          <cell r="K212" t="str">
            <v>042-788-0456</v>
          </cell>
          <cell r="M212" t="str">
            <v>saiyou@gsen.or.jp</v>
          </cell>
          <cell r="N212" t="str">
            <v>https://www.gsen.or.jp/</v>
          </cell>
          <cell r="O212" t="str">
            <v>車通勤あり</v>
          </cell>
          <cell r="P212" t="str">
            <v>ホームヘルパー
（無資格者）</v>
          </cell>
          <cell r="Q212" t="str">
            <v>確認中</v>
          </cell>
          <cell r="R212" t="str">
            <v>お客様の個別アセスメントを行い、希望される生活の実現のため、サービス計画を立案し実施いたします。在宅生活における生活援助（排泄・入浴・食事介助）を提供し、自立支援に向けた支援を行っております。</v>
          </cell>
          <cell r="S212" t="str">
            <v>訪問介護事業所　合掌苑</v>
          </cell>
          <cell r="T212" t="str">
            <v>確認中</v>
          </cell>
          <cell r="U212" t="str">
            <v>正社員</v>
          </cell>
          <cell r="V212" t="str">
            <v>東京都町田市金森東3-18-16</v>
          </cell>
          <cell r="W212" t="str">
            <v>成瀬駅下車 徒歩13分</v>
          </cell>
          <cell r="X212" t="str">
            <v>206,400円</v>
          </cell>
          <cell r="Y212" t="str">
            <v>確認中</v>
          </cell>
          <cell r="Z212" t="str">
            <v>当苑規定による</v>
          </cell>
          <cell r="AA212" t="str">
            <v>実費（上限あり毎月30,000円まで）</v>
          </cell>
          <cell r="AB212" t="str">
            <v>条件により</v>
          </cell>
          <cell r="AC212" t="str">
            <v>あり</v>
          </cell>
          <cell r="AD212" t="str">
            <v>条件により</v>
          </cell>
          <cell r="AE212" t="str">
            <v>年2回（業績による）</v>
          </cell>
          <cell r="AF212" t="str">
            <v>月給（手当等確認ください）</v>
          </cell>
          <cell r="AG212" t="str">
            <v>無期</v>
          </cell>
          <cell r="AH212" t="str">
            <v>無期</v>
          </cell>
          <cell r="AI212" t="str">
            <v>確認中</v>
          </cell>
          <cell r="AJ212" t="str">
            <v>確認中</v>
          </cell>
          <cell r="AK212" t="str">
            <v>有</v>
          </cell>
          <cell r="AL212" t="str">
            <v>3か月</v>
          </cell>
          <cell r="AM212" t="str">
            <v>有</v>
          </cell>
          <cell r="AN212">
            <v>10</v>
          </cell>
          <cell r="AO212" t="str">
            <v>固定勤務</v>
          </cell>
          <cell r="AP212" t="str">
            <v>8:30～17:30</v>
          </cell>
          <cell r="AQ212" t="str">
            <v>週所定労働日数4日以上</v>
          </cell>
          <cell r="AR212" t="str">
            <v>経験不問
学歴不問</v>
          </cell>
          <cell r="AS212" t="str">
            <v>雇用保険・健康保険・厚生年金・労災保険</v>
          </cell>
          <cell r="AT212">
            <v>1</v>
          </cell>
          <cell r="AU212" t="str">
            <v>訪問介護（ホームヘルプサービス）</v>
          </cell>
          <cell r="AZ212" t="str">
            <v>60分</v>
          </cell>
          <cell r="BA212" t="str">
            <v>当苑規定による</v>
          </cell>
          <cell r="BB212" t="str">
            <v>確認中</v>
          </cell>
          <cell r="BC212" t="str">
            <v>確認中</v>
          </cell>
        </row>
        <row r="213">
          <cell r="C213" t="str">
            <v>70-0287</v>
          </cell>
          <cell r="D213">
            <v>44109</v>
          </cell>
          <cell r="E213" t="str">
            <v>社会福祉法人合掌苑</v>
          </cell>
          <cell r="F213" t="str">
            <v>しゃかいふくしほうじん　がっしょうえん</v>
          </cell>
          <cell r="G213" t="str">
            <v>総務就労支援課</v>
          </cell>
          <cell r="H213" t="str">
            <v>植田史郎</v>
          </cell>
          <cell r="J213" t="str">
            <v>042-799-1130</v>
          </cell>
          <cell r="K213" t="str">
            <v>042-788-0456</v>
          </cell>
          <cell r="M213" t="str">
            <v>saiyou@gsen.or.jp</v>
          </cell>
          <cell r="N213" t="str">
            <v>https://www.gsen.or.jp/</v>
          </cell>
          <cell r="O213" t="str">
            <v>車通勤可</v>
          </cell>
          <cell r="P213" t="str">
            <v>正看護師</v>
          </cell>
          <cell r="Q213" t="str">
            <v>確認中</v>
          </cell>
          <cell r="R213" t="str">
            <v>主にお客様のバイタル測定、内服薬の管理、処置や経管栄養の管理などの健康管理全般を行っています。</v>
          </cell>
          <cell r="S213" t="str">
            <v>特別養護老人ホーム合掌苑 桂寮</v>
          </cell>
          <cell r="T213" t="str">
            <v>確認中</v>
          </cell>
          <cell r="U213" t="str">
            <v>正社員</v>
          </cell>
          <cell r="V213" t="str">
            <v>東京都町田市金森東3-18-16</v>
          </cell>
          <cell r="W213" t="str">
            <v>成瀬駅下車 徒歩13分</v>
          </cell>
          <cell r="X213" t="str">
            <v>341,040～397,460円</v>
          </cell>
          <cell r="Y213" t="str">
            <v>確認中</v>
          </cell>
          <cell r="Z213" t="str">
            <v>当苑規定による</v>
          </cell>
          <cell r="AA213" t="str">
            <v>実費（上限あり毎月30,000円まで）</v>
          </cell>
          <cell r="AB213" t="str">
            <v>条件により</v>
          </cell>
          <cell r="AC213" t="str">
            <v>あり</v>
          </cell>
          <cell r="AD213" t="str">
            <v>条件により</v>
          </cell>
          <cell r="AE213" t="str">
            <v>年2回（業績による）</v>
          </cell>
          <cell r="AF213" t="str">
            <v>月給（手当等確認ください）</v>
          </cell>
          <cell r="AG213" t="str">
            <v>無期</v>
          </cell>
          <cell r="AH213" t="str">
            <v>無期</v>
          </cell>
          <cell r="AI213" t="str">
            <v>確認中</v>
          </cell>
          <cell r="AJ213" t="str">
            <v>確認中</v>
          </cell>
          <cell r="AK213" t="str">
            <v>有</v>
          </cell>
          <cell r="AL213" t="str">
            <v>3か月</v>
          </cell>
          <cell r="AM213" t="str">
            <v>有</v>
          </cell>
          <cell r="AN213">
            <v>10</v>
          </cell>
          <cell r="AO213" t="str">
            <v>シフト制</v>
          </cell>
          <cell r="AP213" t="str">
            <v>8:30～17:30 
9:00～18:00</v>
          </cell>
          <cell r="AQ213" t="str">
            <v>週所定労働日数5日</v>
          </cell>
          <cell r="AR213" t="str">
            <v>臨床経験2年以上
正看護師免許
学歴不問</v>
          </cell>
          <cell r="AS213" t="str">
            <v>雇用保険・健康保険・厚生年金・労災保険</v>
          </cell>
          <cell r="AT213">
            <v>1</v>
          </cell>
          <cell r="AU213" t="str">
            <v>特別養護老人ホーム（特養）</v>
          </cell>
          <cell r="AZ213" t="str">
            <v>60分</v>
          </cell>
          <cell r="BA213" t="str">
            <v>107日</v>
          </cell>
          <cell r="BB213" t="str">
            <v>確認中</v>
          </cell>
          <cell r="BC213" t="str">
            <v>確認中</v>
          </cell>
        </row>
        <row r="214">
          <cell r="C214" t="str">
            <v>70-0289</v>
          </cell>
          <cell r="D214">
            <v>44109</v>
          </cell>
          <cell r="E214" t="str">
            <v>社会福祉法人合掌苑</v>
          </cell>
          <cell r="F214" t="str">
            <v>しゃかいふくしほうじん　がっしょうえん</v>
          </cell>
          <cell r="G214" t="str">
            <v>総務就労支援課</v>
          </cell>
          <cell r="H214" t="str">
            <v>植田史郎</v>
          </cell>
          <cell r="J214" t="str">
            <v>042-799-1130</v>
          </cell>
          <cell r="K214" t="str">
            <v>042-788-0456</v>
          </cell>
          <cell r="M214" t="str">
            <v>saiyou@gsen.or.jp</v>
          </cell>
          <cell r="N214" t="str">
            <v>https://www.gsen.or.jp/</v>
          </cell>
          <cell r="O214" t="str">
            <v>車通勤可</v>
          </cell>
          <cell r="P214" t="str">
            <v>調理職</v>
          </cell>
          <cell r="Q214" t="str">
            <v>確認中</v>
          </cell>
          <cell r="R214" t="str">
            <v>朝食・昼食・夕食・アラカルト食・特別食の調理
朝100食、昼140食、夕100食</v>
          </cell>
          <cell r="S214" t="str">
            <v>アシステッドナーシング＆リビング鶴の苑</v>
          </cell>
          <cell r="T214" t="str">
            <v>確認中</v>
          </cell>
          <cell r="U214" t="str">
            <v>正社員</v>
          </cell>
          <cell r="V214" t="str">
            <v>東京都町田市南町田5-3-28</v>
          </cell>
          <cell r="W214" t="str">
            <v>南町田グランベリーパーク駅から徒歩6分</v>
          </cell>
          <cell r="X214" t="str">
            <v>206,780～265,090円</v>
          </cell>
          <cell r="Y214" t="str">
            <v>確認中</v>
          </cell>
          <cell r="Z214" t="str">
            <v>当苑規定による</v>
          </cell>
          <cell r="AA214" t="str">
            <v>実費（上限あり毎月30,000円まで）</v>
          </cell>
          <cell r="AB214" t="str">
            <v>条件により</v>
          </cell>
          <cell r="AC214" t="str">
            <v>あり</v>
          </cell>
          <cell r="AD214" t="str">
            <v>条件により</v>
          </cell>
          <cell r="AE214" t="str">
            <v>年2回（業績による）</v>
          </cell>
          <cell r="AF214" t="str">
            <v>月給（手当等確認ください）</v>
          </cell>
          <cell r="AG214" t="str">
            <v>無期</v>
          </cell>
          <cell r="AH214" t="str">
            <v>無期</v>
          </cell>
          <cell r="AI214" t="str">
            <v>確認中</v>
          </cell>
          <cell r="AJ214" t="str">
            <v>確認中</v>
          </cell>
          <cell r="AK214" t="str">
            <v>有</v>
          </cell>
          <cell r="AL214" t="str">
            <v>3か月</v>
          </cell>
          <cell r="AM214" t="str">
            <v>有</v>
          </cell>
          <cell r="AN214">
            <v>10</v>
          </cell>
          <cell r="AO214" t="str">
            <v>シフト制</v>
          </cell>
          <cell r="AP214" t="str">
            <v>6:00～15:00
8:30～17:30
11:00～20:00</v>
          </cell>
          <cell r="AQ214" t="str">
            <v>週所定労働日数5日</v>
          </cell>
          <cell r="AR214" t="str">
            <v>経験不問　調理師免許　学歴不問</v>
          </cell>
          <cell r="AS214" t="str">
            <v>雇用保険・健康保険・厚生年金・労災保険</v>
          </cell>
          <cell r="AT214">
            <v>1</v>
          </cell>
          <cell r="AU214" t="str">
            <v>特定施設入居者生活介護（有料老人ホーム）</v>
          </cell>
          <cell r="AZ214" t="str">
            <v>60分</v>
          </cell>
          <cell r="BA214" t="str">
            <v>107日</v>
          </cell>
          <cell r="BB214" t="str">
            <v>確認中</v>
          </cell>
          <cell r="BC214" t="str">
            <v>確認中</v>
          </cell>
        </row>
        <row r="215">
          <cell r="C215" t="str">
            <v>70-0290</v>
          </cell>
          <cell r="D215">
            <v>44109</v>
          </cell>
          <cell r="E215" t="str">
            <v>社会福祉法人合掌苑</v>
          </cell>
          <cell r="F215" t="str">
            <v>しゃかいふくしほうじん　がっしょうえん</v>
          </cell>
          <cell r="G215" t="str">
            <v>総務就労支援課</v>
          </cell>
          <cell r="H215" t="str">
            <v>植田史郎</v>
          </cell>
          <cell r="J215" t="str">
            <v>042-799-1130</v>
          </cell>
          <cell r="K215" t="str">
            <v>042-788-0456</v>
          </cell>
          <cell r="M215" t="str">
            <v>saiyou@gsen.or.jp</v>
          </cell>
          <cell r="N215" t="str">
            <v>https://www.gsen.or.jp/</v>
          </cell>
          <cell r="O215" t="str">
            <v>確認中</v>
          </cell>
          <cell r="P215" t="str">
            <v>調理補助</v>
          </cell>
          <cell r="Q215" t="str">
            <v>確認中</v>
          </cell>
          <cell r="R215" t="str">
            <v>・食器等の洗浄、盛付済みの食事を配膳カートにセット
・食事の運搬　　
・暖冷保温配膳カートで食堂にお客様の食事を運びます
・整理整頓（保管庫内の整理と各所消毒）
・下膳と翌朝の準備・食器類の洗浄と掃除</v>
          </cell>
          <cell r="S215" t="str">
            <v>アシステッドナーシング＆リビング鶴の苑</v>
          </cell>
          <cell r="T215" t="str">
            <v>確認中</v>
          </cell>
          <cell r="U215" t="str">
            <v>非常勤パート</v>
          </cell>
          <cell r="V215" t="str">
            <v>東京都町田市南町田5-3-28</v>
          </cell>
          <cell r="W215" t="str">
            <v>南町田グランベリーパーク駅から徒歩6分</v>
          </cell>
          <cell r="X215" t="str">
            <v>1,015円
（最低賃金改定の為 確認中）</v>
          </cell>
          <cell r="Y215" t="str">
            <v>確認中</v>
          </cell>
          <cell r="Z215" t="str">
            <v>当苑規定による</v>
          </cell>
          <cell r="AA215" t="str">
            <v>実費（上限あり毎月30,000円まで）</v>
          </cell>
          <cell r="AB215" t="str">
            <v>条件により</v>
          </cell>
          <cell r="AC215" t="str">
            <v>あり</v>
          </cell>
          <cell r="AD215" t="str">
            <v>無し</v>
          </cell>
          <cell r="AE215" t="str">
            <v>なし</v>
          </cell>
          <cell r="AF215" t="str">
            <v>時給</v>
          </cell>
          <cell r="AG215" t="str">
            <v>無期</v>
          </cell>
          <cell r="AH215" t="str">
            <v>無期</v>
          </cell>
          <cell r="AI215" t="str">
            <v>確認中</v>
          </cell>
          <cell r="AJ215" t="str">
            <v>確認中</v>
          </cell>
          <cell r="AK215" t="str">
            <v>有</v>
          </cell>
          <cell r="AL215" t="str">
            <v>3か月</v>
          </cell>
          <cell r="AM215" t="str">
            <v>無</v>
          </cell>
          <cell r="AN215" t="str">
            <v>無</v>
          </cell>
          <cell r="AO215" t="str">
            <v>シフト制</v>
          </cell>
          <cell r="AP215" t="str">
            <v>8:00～17:00</v>
          </cell>
          <cell r="AQ215" t="str">
            <v>週2日以上</v>
          </cell>
          <cell r="AR215" t="str">
            <v>経験不問
資格、免許不問</v>
          </cell>
          <cell r="AS215" t="str">
            <v>雇用保険・健康保険・厚生年金・労災保険</v>
          </cell>
          <cell r="AT215">
            <v>1</v>
          </cell>
          <cell r="AU215" t="str">
            <v>特定施設入居者生活介護（有料老人ホーム）</v>
          </cell>
          <cell r="AZ215" t="str">
            <v>60分</v>
          </cell>
          <cell r="BA215" t="str">
            <v>107日</v>
          </cell>
          <cell r="BB215" t="str">
            <v>確認中</v>
          </cell>
          <cell r="BC215" t="str">
            <v>確認中</v>
          </cell>
        </row>
        <row r="216">
          <cell r="C216" t="str">
            <v>70-0291</v>
          </cell>
          <cell r="D216">
            <v>44109</v>
          </cell>
          <cell r="E216" t="str">
            <v>社会福祉法人合掌苑</v>
          </cell>
          <cell r="F216" t="str">
            <v>しゃかいふくしほうじん　がっしょうえん</v>
          </cell>
          <cell r="G216" t="str">
            <v>総務就労支援課</v>
          </cell>
          <cell r="H216" t="str">
            <v>植田史郎</v>
          </cell>
          <cell r="J216" t="str">
            <v>042-799-1130</v>
          </cell>
          <cell r="K216" t="str">
            <v>042-788-0456</v>
          </cell>
          <cell r="M216" t="str">
            <v>saiyou@gsen.or.jp</v>
          </cell>
          <cell r="N216" t="str">
            <v>https://www.gsen.or.jp/</v>
          </cell>
          <cell r="O216" t="str">
            <v>車通勤あり</v>
          </cell>
          <cell r="P216" t="str">
            <v>正看護師</v>
          </cell>
          <cell r="Q216" t="str">
            <v>確認中</v>
          </cell>
          <cell r="R216" t="str">
            <v>お客様の日々の健康管理全般が主な目標ですが、身体状態に合わせ、訪問医の指示の下、在宅同様の医療行為を行います。</v>
          </cell>
          <cell r="S216" t="str">
            <v>アシステッドナーシング輝の杜</v>
          </cell>
          <cell r="T216" t="str">
            <v>確認中</v>
          </cell>
          <cell r="U216" t="str">
            <v>正社員</v>
          </cell>
          <cell r="V216" t="str">
            <v>神奈川県横浜市瀬谷区五貫目町10-38</v>
          </cell>
          <cell r="W216" t="str">
            <v>南町田グランベリーパーク駅から徒歩17分</v>
          </cell>
          <cell r="X216" t="str">
            <v>341,040～397,460円</v>
          </cell>
          <cell r="Y216" t="str">
            <v>確認中</v>
          </cell>
          <cell r="Z216" t="str">
            <v>当苑規定による</v>
          </cell>
          <cell r="AA216" t="str">
            <v>実費（上限あり毎月30,000円まで）</v>
          </cell>
          <cell r="AB216" t="str">
            <v>条件により</v>
          </cell>
          <cell r="AC216" t="str">
            <v>あり</v>
          </cell>
          <cell r="AD216" t="str">
            <v>条件により</v>
          </cell>
          <cell r="AE216" t="str">
            <v>年2回（ただし業績による）</v>
          </cell>
          <cell r="AF216" t="str">
            <v>月給（手当等確認ください）</v>
          </cell>
          <cell r="AG216" t="str">
            <v>無期</v>
          </cell>
          <cell r="AH216" t="str">
            <v>無期</v>
          </cell>
          <cell r="AI216" t="str">
            <v>確認中</v>
          </cell>
          <cell r="AJ216" t="str">
            <v>確認中</v>
          </cell>
          <cell r="AK216" t="str">
            <v>有</v>
          </cell>
          <cell r="AL216" t="str">
            <v>3か月</v>
          </cell>
          <cell r="AM216" t="str">
            <v>有</v>
          </cell>
          <cell r="AN216">
            <v>5</v>
          </cell>
          <cell r="AO216" t="str">
            <v>固定勤務</v>
          </cell>
          <cell r="AP216" t="str">
            <v>8:30～17:30</v>
          </cell>
          <cell r="AQ216" t="str">
            <v>週所定労働日数5日</v>
          </cell>
          <cell r="AR216" t="str">
            <v>医療機関含む看護師業務経験2年以上
正看護師、学歴不問</v>
          </cell>
          <cell r="AS216" t="str">
            <v>雇用保険・健康保険・厚生年金・労災保険</v>
          </cell>
          <cell r="AT216">
            <v>1</v>
          </cell>
          <cell r="AU216" t="str">
            <v>特定施設入居者生活介護（有料老人ホーム）</v>
          </cell>
          <cell r="AZ216" t="str">
            <v>60分</v>
          </cell>
          <cell r="BA216" t="str">
            <v>当苑規定による</v>
          </cell>
          <cell r="BB216" t="str">
            <v>確認中</v>
          </cell>
          <cell r="BC216" t="str">
            <v>確認中</v>
          </cell>
        </row>
        <row r="217">
          <cell r="C217" t="str">
            <v>70-0299</v>
          </cell>
          <cell r="D217">
            <v>44109</v>
          </cell>
          <cell r="E217" t="str">
            <v>社会福祉法人　芙蓉会</v>
          </cell>
          <cell r="F217" t="str">
            <v>しゃかいふくしほうじん　ふようかい</v>
          </cell>
          <cell r="G217" t="str">
            <v>総務課</v>
          </cell>
          <cell r="H217" t="str">
            <v>中西明日香・浦下隆司</v>
          </cell>
          <cell r="J217" t="str">
            <v>042-796-2736</v>
          </cell>
          <cell r="K217" t="str">
            <v>042-796-2734</v>
          </cell>
          <cell r="M217" t="str">
            <v>jimu@fuyouen.jp</v>
          </cell>
          <cell r="N217" t="str">
            <v>https://fuyouen.jp/</v>
          </cell>
          <cell r="O217" t="str">
            <v>確認中</v>
          </cell>
          <cell r="P217" t="str">
            <v>介護職</v>
          </cell>
          <cell r="Q217" t="str">
            <v>確認中</v>
          </cell>
          <cell r="R217" t="str">
            <v>◆施設への入居者様に係る生活援助全般
・食事介助・入浴介助・排泄介助など介護業務
・レクレーション（月に１~２回程度のイベントを開催）
・ケアプラン、カンファレンス等（当施設では専任の施設ケアマネがケアプランを作成します）</v>
          </cell>
          <cell r="S217" t="str">
            <v>特別養護老人ホーム芙蓉園</v>
          </cell>
          <cell r="T217" t="str">
            <v>確認中</v>
          </cell>
          <cell r="U217" t="str">
            <v>非常勤パート</v>
          </cell>
          <cell r="V217" t="str">
            <v>東京都町田市南町田5-16-1</v>
          </cell>
          <cell r="W217" t="str">
            <v>東急田園都市線　南町田ｸﾞﾗﾝﾍﾞﾘｰﾊﾟｰｸ駅　徒歩6分</v>
          </cell>
          <cell r="X217" t="str">
            <v>1,050～1,150円</v>
          </cell>
          <cell r="Y217" t="str">
            <v>確認中</v>
          </cell>
          <cell r="Z217" t="str">
            <v>確認中</v>
          </cell>
          <cell r="AA217" t="str">
            <v>支給（上限50,000円迄）
車通勤可</v>
          </cell>
          <cell r="AB217" t="str">
            <v>有り</v>
          </cell>
          <cell r="AC217" t="str">
            <v>年１回</v>
          </cell>
          <cell r="AD217" t="str">
            <v>有り</v>
          </cell>
          <cell r="AE217" t="str">
            <v>あり年２回
寸志10,000～66,500円
（勤務年数による）</v>
          </cell>
          <cell r="AF217" t="str">
            <v>時給</v>
          </cell>
          <cell r="AG217" t="str">
            <v>有期</v>
          </cell>
          <cell r="AH217" t="str">
            <v>１年ごとに更新</v>
          </cell>
          <cell r="AI217" t="str">
            <v>確認中</v>
          </cell>
          <cell r="AJ217" t="str">
            <v>確認中</v>
          </cell>
          <cell r="AK217" t="str">
            <v>有</v>
          </cell>
          <cell r="AL217" t="str">
            <v>3ヵ月</v>
          </cell>
          <cell r="AM217" t="str">
            <v>無</v>
          </cell>
          <cell r="AN217" t="str">
            <v>無</v>
          </cell>
          <cell r="AO217" t="str">
            <v>シフト制</v>
          </cell>
          <cell r="AP217" t="str">
            <v>日勤8：30～17：30
早番7：00～16：00、6：00～15：00（通勤可能職員のみ）
遅番10：30～19：30、11：00～20：00
夜勤16：30～10：30</v>
          </cell>
          <cell r="AQ217" t="str">
            <v>週2日～（シフト制）　</v>
          </cell>
          <cell r="AR217" t="str">
            <v>・未経験の方、経験を活かしステップアップしたい方、リーダー経験者の方、歓迎します。
＊介護職員実務者研修取得支援制度、介護福祉士取得支援制度あり。働きながら資格取得を目指すことができます。</v>
          </cell>
          <cell r="AS217" t="str">
            <v>労働条件による</v>
          </cell>
          <cell r="AT217">
            <v>2</v>
          </cell>
          <cell r="AU217" t="str">
            <v>特別養護老人ホーム（特養）</v>
          </cell>
          <cell r="AZ217" t="str">
            <v>早番/日勤/遅番　６０分　夜勤１２０分</v>
          </cell>
          <cell r="BA217" t="str">
            <v>雇用契約日数以外休み</v>
          </cell>
          <cell r="BB217" t="str">
            <v>確認中</v>
          </cell>
          <cell r="BC217" t="str">
            <v>確認中</v>
          </cell>
        </row>
        <row r="218">
          <cell r="C218" t="str">
            <v>70-0301</v>
          </cell>
          <cell r="D218">
            <v>44109</v>
          </cell>
          <cell r="E218" t="str">
            <v>社会福祉法人合掌苑</v>
          </cell>
          <cell r="F218" t="str">
            <v>しゃかいふくしほうじん　がっしょうえん</v>
          </cell>
          <cell r="G218" t="str">
            <v>総務就労支援課</v>
          </cell>
          <cell r="H218" t="str">
            <v>植田史郎</v>
          </cell>
          <cell r="J218" t="str">
            <v>042-799-1130</v>
          </cell>
          <cell r="K218" t="str">
            <v>042-788-0456</v>
          </cell>
          <cell r="M218" t="str">
            <v>saiyou@gsen.or.jp</v>
          </cell>
          <cell r="N218" t="str">
            <v>https://www.gsen.or.jp/</v>
          </cell>
          <cell r="O218" t="str">
            <v>＊利用可能託児施設あり　平日１６時～２０時、日祝８時～２０時　金森事業部内</v>
          </cell>
          <cell r="P218" t="str">
            <v>看護職（正・准）</v>
          </cell>
          <cell r="Q218" t="str">
            <v>確認中</v>
          </cell>
          <cell r="R218" t="str">
            <v>デイサービス「輝の杜」での看護業務全般および高齢者の健康管理、バイタル測定、レクレーション補助、入浴時の身体確認、処置、記録など（平均要介護度2.6）</v>
          </cell>
          <cell r="S218" t="str">
            <v>アシステッドナーシング輝の杜</v>
          </cell>
          <cell r="T218" t="str">
            <v>確認中</v>
          </cell>
          <cell r="U218" t="str">
            <v>非常勤パート</v>
          </cell>
          <cell r="V218" t="str">
            <v>神奈川県横浜市瀬谷区五貫目町10-38</v>
          </cell>
          <cell r="W218" t="str">
            <v>南町田グランベリーパーク駅から徒歩17分</v>
          </cell>
          <cell r="X218" t="str">
            <v>1,500～1,800円</v>
          </cell>
          <cell r="Y218" t="str">
            <v>確認中</v>
          </cell>
          <cell r="Z218" t="str">
            <v>当苑規定による</v>
          </cell>
          <cell r="AA218" t="str">
            <v>実費（上限あり毎月30,000円まで）</v>
          </cell>
          <cell r="AB218" t="str">
            <v>条件により</v>
          </cell>
          <cell r="AC218" t="str">
            <v>あり</v>
          </cell>
          <cell r="AD218" t="str">
            <v>無し</v>
          </cell>
          <cell r="AE218" t="str">
            <v>なし</v>
          </cell>
          <cell r="AF218" t="str">
            <v>時給</v>
          </cell>
          <cell r="AG218" t="str">
            <v>無期</v>
          </cell>
          <cell r="AH218" t="str">
            <v>無期</v>
          </cell>
          <cell r="AI218" t="str">
            <v>確認中</v>
          </cell>
          <cell r="AJ218" t="str">
            <v>確認中</v>
          </cell>
          <cell r="AK218" t="str">
            <v>有</v>
          </cell>
          <cell r="AL218" t="str">
            <v>3か月</v>
          </cell>
          <cell r="AM218" t="str">
            <v>有</v>
          </cell>
          <cell r="AN218">
            <v>2</v>
          </cell>
          <cell r="AO218" t="str">
            <v>固定勤務</v>
          </cell>
          <cell r="AP218" t="str">
            <v>8:30～17:30</v>
          </cell>
          <cell r="AQ218" t="str">
            <v>週３日~４日</v>
          </cell>
          <cell r="AR218" t="str">
            <v>医療機関含む看護師業務経験2年以上
正・准看護師、学歴不問</v>
          </cell>
          <cell r="AS218" t="str">
            <v>雇用保険・労災保険</v>
          </cell>
          <cell r="AT218">
            <v>1</v>
          </cell>
          <cell r="AU218" t="str">
            <v>特定施設入居者生活介護（有料老人ホーム）</v>
          </cell>
          <cell r="AZ218" t="str">
            <v>60分</v>
          </cell>
          <cell r="BA218" t="str">
            <v>当苑規定による</v>
          </cell>
          <cell r="BB218" t="str">
            <v>確認中</v>
          </cell>
          <cell r="BC218" t="str">
            <v>確認中</v>
          </cell>
        </row>
        <row r="219">
          <cell r="C219" t="str">
            <v>50-0171</v>
          </cell>
          <cell r="D219">
            <v>44118</v>
          </cell>
          <cell r="E219" t="str">
            <v>医療法人社団　メディカルリンクス</v>
          </cell>
          <cell r="F219" t="str">
            <v>いりょうほうじんしゃだん　メディカルリンクス</v>
          </cell>
          <cell r="G219" t="str">
            <v>VILLAGE採用担当</v>
          </cell>
          <cell r="H219" t="str">
            <v>小浜　充芳</v>
          </cell>
          <cell r="J219" t="str">
            <v>042-722-3178</v>
          </cell>
          <cell r="K219" t="str">
            <v>042-724-7060</v>
          </cell>
          <cell r="M219" t="str">
            <v>kohama@ito-hp.com</v>
          </cell>
          <cell r="N219" t="str">
            <v>https://serigaya-village.jp/</v>
          </cell>
          <cell r="O219" t="str">
            <v>医療法人社団せりがや会のグループ法人であります「医療法人社団メディカルリンクス」が2020年11月～住宅型有料老人ホームを新規開設致します。オープニングメンバーとしてゼロから一緒に作り上げていきませんか？
「遣り甲斐」は約束/保障致します。</v>
          </cell>
          <cell r="P219" t="str">
            <v>介護職員
（初任者研修修了者）</v>
          </cell>
          <cell r="Q219" t="str">
            <v>確認中</v>
          </cell>
          <cell r="R219" t="str">
            <v>住宅型有料老人ホーム内において入居者様の生活支援全般。訪問介護ヘルパーとしてサービス提供。</v>
          </cell>
          <cell r="S219" t="str">
            <v>町田せりがやVILLAGE</v>
          </cell>
          <cell r="T219" t="str">
            <v>確認中</v>
          </cell>
          <cell r="U219" t="str">
            <v>正社員</v>
          </cell>
          <cell r="V219" t="str">
            <v>東京都町田市原町田4-27-32</v>
          </cell>
          <cell r="W219" t="str">
            <v>横浜線・小田急線「町田駅」より徒歩10分</v>
          </cell>
          <cell r="X219" t="str">
            <v>225,000円※手当込み/夜勤手当別途/残業代別支給</v>
          </cell>
          <cell r="Y219" t="str">
            <v>-</v>
          </cell>
          <cell r="Z219" t="str">
            <v>職務手当／調整手当 ※上記手当込み額記載
夜勤手当「１回/７０００円」※月４～５回程度
資格支援制度あり／紹介制度あり／昇給制度あり／退職手当(勤続５年)</v>
          </cell>
          <cell r="AA219" t="str">
            <v>全額支給 
※車通勤に関して規定あり</v>
          </cell>
          <cell r="AB219" t="str">
            <v>条件により</v>
          </cell>
          <cell r="AC219" t="str">
            <v>あり ※年１回</v>
          </cell>
          <cell r="AD219" t="str">
            <v>条件により</v>
          </cell>
          <cell r="AE219" t="str">
            <v>あり ※年２回</v>
          </cell>
          <cell r="AF219" t="str">
            <v>月給（手当等確認ください）</v>
          </cell>
          <cell r="AG219" t="str">
            <v>無期</v>
          </cell>
          <cell r="AH219" t="str">
            <v>無期</v>
          </cell>
          <cell r="AI219" t="str">
            <v>確認中</v>
          </cell>
          <cell r="AJ219" t="str">
            <v>不可</v>
          </cell>
          <cell r="AK219" t="str">
            <v>有</v>
          </cell>
          <cell r="AL219" t="str">
            <v>３ヶ月</v>
          </cell>
          <cell r="AM219" t="str">
            <v>有</v>
          </cell>
          <cell r="AN219" t="str">
            <v>10時間</v>
          </cell>
          <cell r="AO219" t="str">
            <v>シフト制</v>
          </cell>
          <cell r="AP219" t="str">
            <v>早番  7:00～16:00
遅番  11:00～20:00
夜勤  17:00～10:00</v>
          </cell>
          <cell r="AQ219" t="str">
            <v>週５日</v>
          </cell>
          <cell r="AR219" t="str">
            <v>初任者研修修了者～</v>
          </cell>
          <cell r="AS219" t="str">
            <v>雇用保険・健康保険・厚生年金・労災保険</v>
          </cell>
          <cell r="AT219">
            <v>2</v>
          </cell>
          <cell r="AU219" t="str">
            <v>住宅型有料老人ホーム</v>
          </cell>
          <cell r="AZ219" t="str">
            <v>６０分 ※夜勤90分</v>
          </cell>
          <cell r="BA219" t="str">
            <v>週休２日</v>
          </cell>
          <cell r="BB219" t="str">
            <v>有（屋内「原則禁煙」）</v>
          </cell>
          <cell r="BC219" t="str">
            <v>屋内禁煙（屋外に喫煙所設置）</v>
          </cell>
        </row>
        <row r="220">
          <cell r="C220" t="str">
            <v>50-0172</v>
          </cell>
          <cell r="D220">
            <v>44118</v>
          </cell>
          <cell r="E220" t="str">
            <v>医療法人社団　メディカルリンクス</v>
          </cell>
          <cell r="F220" t="str">
            <v>いりょうほうじんしゃだん　メディカルリンクス</v>
          </cell>
          <cell r="G220" t="str">
            <v>VILLAGE採用担当</v>
          </cell>
          <cell r="H220" t="str">
            <v>小浜　充芳</v>
          </cell>
          <cell r="J220" t="str">
            <v>042-722-3178</v>
          </cell>
          <cell r="K220" t="str">
            <v>042-724-7060</v>
          </cell>
          <cell r="M220" t="str">
            <v>kohama@ito-hp.com</v>
          </cell>
          <cell r="N220" t="str">
            <v>https://serigaya-village.jp/</v>
          </cell>
          <cell r="O220" t="str">
            <v>医療法人社団せりがや会のグループ法人であります「医療法人社団メディカルリンクス」が2020年11月～住宅型有料老人ホームを新規開設致します。オープニングメンバーとしてゼロから一緒に作り上げていきませんか？
「遣り甲斐」は約束/保障致します。</v>
          </cell>
          <cell r="P220" t="str">
            <v>介護職員
（実務者研修修了者）</v>
          </cell>
          <cell r="Q220" t="str">
            <v>確認中</v>
          </cell>
          <cell r="R220" t="str">
            <v>住宅型有料老人ホーム内において入居者様の生活支援全般。訪問介護ヘルパーとしてサービス提供。</v>
          </cell>
          <cell r="S220" t="str">
            <v>町田せりがやVILLAGE</v>
          </cell>
          <cell r="T220" t="str">
            <v>確認中</v>
          </cell>
          <cell r="U220" t="str">
            <v>正社員</v>
          </cell>
          <cell r="V220" t="str">
            <v>東京都町田市原町田4-27-32</v>
          </cell>
          <cell r="W220" t="str">
            <v>横浜線・小田急線「町田駅」より徒歩10分</v>
          </cell>
          <cell r="X220" t="str">
            <v>240,000円※手当込み/夜勤手当別途/残業代別支給</v>
          </cell>
          <cell r="Y220" t="str">
            <v>-</v>
          </cell>
          <cell r="Z220" t="str">
            <v>職務手当／資格手当／調整手当 ※上記手当込み額記載
夜勤手当「１回/７０００円」※月４～５回程度
資格支援制度あり／紹介制度あり／昇給制度あり／退職手当(勤続５年)</v>
          </cell>
          <cell r="AA220" t="str">
            <v>全額支給 
※車通勤に関して規定あり</v>
          </cell>
          <cell r="AB220" t="str">
            <v>条件により</v>
          </cell>
          <cell r="AC220" t="str">
            <v>あり ※年１回</v>
          </cell>
          <cell r="AD220" t="str">
            <v>条件により</v>
          </cell>
          <cell r="AE220" t="str">
            <v>あり ※年２回</v>
          </cell>
          <cell r="AF220" t="str">
            <v>月給（手当等確認ください）</v>
          </cell>
          <cell r="AG220" t="str">
            <v>無期</v>
          </cell>
          <cell r="AH220" t="str">
            <v>無期</v>
          </cell>
          <cell r="AI220" t="str">
            <v>確認中</v>
          </cell>
          <cell r="AJ220" t="str">
            <v>不可</v>
          </cell>
          <cell r="AK220" t="str">
            <v>有</v>
          </cell>
          <cell r="AL220" t="str">
            <v>３ヶ月</v>
          </cell>
          <cell r="AM220" t="str">
            <v>有</v>
          </cell>
          <cell r="AN220" t="str">
            <v>10時間</v>
          </cell>
          <cell r="AO220" t="str">
            <v>シフト制</v>
          </cell>
          <cell r="AP220" t="str">
            <v>早番  7:00～16:00
遅番  11:00～20:00
夜勤  17:00～10:00</v>
          </cell>
          <cell r="AQ220" t="str">
            <v>週５日</v>
          </cell>
          <cell r="AR220" t="str">
            <v>実務者研修修了者～</v>
          </cell>
          <cell r="AS220" t="str">
            <v>雇用保険・健康保険・厚生年金・労災保険</v>
          </cell>
          <cell r="AT220">
            <v>2</v>
          </cell>
          <cell r="AU220" t="str">
            <v>住宅型有料老人ホーム</v>
          </cell>
          <cell r="AZ220" t="str">
            <v>６０分 ※夜勤90分</v>
          </cell>
          <cell r="BA220" t="str">
            <v>週休２日</v>
          </cell>
          <cell r="BB220" t="str">
            <v>有（屋内「原則禁煙」）</v>
          </cell>
          <cell r="BC220" t="str">
            <v>屋内禁煙（屋外に喫煙所設置）</v>
          </cell>
        </row>
        <row r="221">
          <cell r="C221" t="str">
            <v>50-0173</v>
          </cell>
          <cell r="D221">
            <v>44118</v>
          </cell>
          <cell r="E221" t="str">
            <v>医療法人社団　メディカルリンクス</v>
          </cell>
          <cell r="F221" t="str">
            <v>いりょうほうじんしゃだん　メディカルリンクス</v>
          </cell>
          <cell r="G221" t="str">
            <v>VILLAGE採用担当</v>
          </cell>
          <cell r="H221" t="str">
            <v>小浜　充芳</v>
          </cell>
          <cell r="J221" t="str">
            <v>042-722-3178</v>
          </cell>
          <cell r="K221" t="str">
            <v>042-724-7060</v>
          </cell>
          <cell r="M221" t="str">
            <v>kohama@ito-hp.com</v>
          </cell>
          <cell r="N221" t="str">
            <v>https://serigaya-village.jp/</v>
          </cell>
          <cell r="O221" t="str">
            <v>医療法人社団せりがや会のグループ法人であります「医療法人社団メディカルリンクス」が2020年11月～住宅型有料老人ホームを新規開設致します。オープニングメンバーとしてゼロから一緒に作り上げていきませんか？
「遣り甲斐」は約束/保障致します。</v>
          </cell>
          <cell r="P221" t="str">
            <v>介護職員
（介護福祉士）</v>
          </cell>
          <cell r="Q221" t="str">
            <v>確認中</v>
          </cell>
          <cell r="R221" t="str">
            <v>住宅型有料老人ホーム内において入居者様の生活支援全般。訪問介護ヘルパーとしてサービス提供。</v>
          </cell>
          <cell r="S221" t="str">
            <v>町田せりがやVILLAGE</v>
          </cell>
          <cell r="T221" t="str">
            <v>確認中</v>
          </cell>
          <cell r="U221" t="str">
            <v>正社員</v>
          </cell>
          <cell r="V221" t="str">
            <v>東京都町田市原町田4-27-32</v>
          </cell>
          <cell r="W221" t="str">
            <v>横浜線・小田急線「町田駅」より徒歩10分</v>
          </cell>
          <cell r="X221" t="str">
            <v>260,000円※手当込み/夜勤手当別途/残業代別支給</v>
          </cell>
          <cell r="Y221" t="str">
            <v>-</v>
          </cell>
          <cell r="Z221" t="str">
            <v>職務手当／資格手当／調整手当 ※上記手当込み額記載
夜勤手当「１回/７０００円」※月４～５回程度
資格支援制度あり／紹介制度あり／昇給制度あり／退職手当(勤続５年)</v>
          </cell>
          <cell r="AA221" t="str">
            <v>全額支給 
※車通勤に関して規定あり</v>
          </cell>
          <cell r="AB221" t="str">
            <v>条件により</v>
          </cell>
          <cell r="AC221" t="str">
            <v>あり ※年１回</v>
          </cell>
          <cell r="AD221" t="str">
            <v>条件により</v>
          </cell>
          <cell r="AE221" t="str">
            <v>あり ※年２回</v>
          </cell>
          <cell r="AF221" t="str">
            <v>月給（手当等確認ください）</v>
          </cell>
          <cell r="AG221" t="str">
            <v>無期</v>
          </cell>
          <cell r="AH221" t="str">
            <v>無期</v>
          </cell>
          <cell r="AI221" t="str">
            <v>確認中</v>
          </cell>
          <cell r="AJ221" t="str">
            <v>不可</v>
          </cell>
          <cell r="AK221" t="str">
            <v>有</v>
          </cell>
          <cell r="AL221" t="str">
            <v>３ヶ月</v>
          </cell>
          <cell r="AM221" t="str">
            <v>有</v>
          </cell>
          <cell r="AN221" t="str">
            <v>10時間</v>
          </cell>
          <cell r="AO221" t="str">
            <v>シフト制</v>
          </cell>
          <cell r="AP221" t="str">
            <v>早番  7:00～16:00
遅番11:00～20:00
夜勤17:00～10:00</v>
          </cell>
          <cell r="AQ221" t="str">
            <v>週５日</v>
          </cell>
          <cell r="AR221" t="str">
            <v>介護福祉士～</v>
          </cell>
          <cell r="AS221" t="str">
            <v>雇用保険・健康保険・厚生年金・労災保険</v>
          </cell>
          <cell r="AT221">
            <v>2</v>
          </cell>
          <cell r="AU221" t="str">
            <v>住宅型有料老人ホーム</v>
          </cell>
          <cell r="AZ221" t="str">
            <v>６０分 ※夜勤90分</v>
          </cell>
          <cell r="BA221" t="str">
            <v>週休２日</v>
          </cell>
          <cell r="BB221" t="str">
            <v>有（屋内「原則禁煙」）</v>
          </cell>
          <cell r="BC221" t="str">
            <v>屋内禁煙（屋外に喫煙所設置）</v>
          </cell>
        </row>
        <row r="222">
          <cell r="C222" t="str">
            <v>50-0174</v>
          </cell>
          <cell r="D222">
            <v>44118</v>
          </cell>
          <cell r="E222" t="str">
            <v>医療法人社団　メディカルリンクス</v>
          </cell>
          <cell r="F222" t="str">
            <v>いりょうほうじんしゃだん　メディカルリンクス</v>
          </cell>
          <cell r="G222" t="str">
            <v>VILLAGE採用担当</v>
          </cell>
          <cell r="H222" t="str">
            <v>小浜　充芳</v>
          </cell>
          <cell r="J222" t="str">
            <v>042-722-3178</v>
          </cell>
          <cell r="K222" t="str">
            <v>042-724-7060</v>
          </cell>
          <cell r="M222" t="str">
            <v>kohama@ito-hp.com</v>
          </cell>
          <cell r="N222" t="str">
            <v>https://serigaya-village.jp/</v>
          </cell>
          <cell r="O222" t="str">
            <v>医療法人社団せりがや会のグループ法人であります「医療法人社団メディカルリンクス」が2020年11月～住宅型有料老人ホームを新規開設致します。オープニングメンバーと居宅介護支援事業所も開設致します。経験年数に関しては入職後、主任ケアマネージャーを取得頂く事が前提となります。</v>
          </cell>
          <cell r="P222" t="str">
            <v>ケアマネージャー</v>
          </cell>
          <cell r="Q222" t="str">
            <v>確認中</v>
          </cell>
          <cell r="R222" t="str">
            <v>居宅介護支援事業所としての管理職です。住宅型有料老人ホーム専任の居宅業務です。</v>
          </cell>
          <cell r="S222" t="str">
            <v>町田せりがやVILLAGE</v>
          </cell>
          <cell r="T222" t="str">
            <v>確認中</v>
          </cell>
          <cell r="U222" t="str">
            <v>正社員</v>
          </cell>
          <cell r="V222" t="str">
            <v>東京都町田市原町田4-27-32</v>
          </cell>
          <cell r="W222" t="str">
            <v>横浜線・小田急線「町田駅」より徒歩10分</v>
          </cell>
          <cell r="X222" t="str">
            <v>270,000円</v>
          </cell>
          <cell r="Y222" t="str">
            <v>-</v>
          </cell>
          <cell r="Z222" t="str">
            <v>役職手当／職務手当／資格手当／調整手当 ※上記手当込み額記載
退職手当(勤続５年～)／資格支援制度／昇給制度／紹介制度あり</v>
          </cell>
          <cell r="AA222" t="str">
            <v>全額支給 
※車通勤に関して規定あり</v>
          </cell>
          <cell r="AB222" t="str">
            <v>条件により</v>
          </cell>
          <cell r="AC222" t="str">
            <v>あり ※年１回</v>
          </cell>
          <cell r="AD222" t="str">
            <v>条件により</v>
          </cell>
          <cell r="AE222" t="str">
            <v>あり ※年２回</v>
          </cell>
          <cell r="AF222" t="str">
            <v>月給（手当等確認ください）</v>
          </cell>
          <cell r="AG222" t="str">
            <v>無期</v>
          </cell>
          <cell r="AH222" t="str">
            <v>無期</v>
          </cell>
          <cell r="AI222" t="str">
            <v>確認中</v>
          </cell>
          <cell r="AJ222" t="str">
            <v>不可</v>
          </cell>
          <cell r="AK222" t="str">
            <v>有</v>
          </cell>
          <cell r="AL222" t="str">
            <v>３ヶ月</v>
          </cell>
          <cell r="AM222" t="str">
            <v>有</v>
          </cell>
          <cell r="AN222" t="str">
            <v>10時間</v>
          </cell>
          <cell r="AO222" t="str">
            <v>シフト制</v>
          </cell>
          <cell r="AP222" t="str">
            <v>9:00～18:00</v>
          </cell>
          <cell r="AQ222" t="str">
            <v>週５日</v>
          </cell>
          <cell r="AR222" t="str">
            <v>ケアマネージャー経験
５年以上</v>
          </cell>
          <cell r="AS222" t="str">
            <v>雇用保険・健康保険・厚生年金・労災保険</v>
          </cell>
          <cell r="AT222">
            <v>1</v>
          </cell>
          <cell r="AU222" t="str">
            <v>居宅介護支援</v>
          </cell>
          <cell r="AZ222" t="str">
            <v xml:space="preserve">６０分 </v>
          </cell>
          <cell r="BA222" t="str">
            <v>週休２日</v>
          </cell>
          <cell r="BB222" t="str">
            <v>有（屋内「原則禁煙」）</v>
          </cell>
          <cell r="BC222" t="str">
            <v>屋内禁煙（屋外に喫煙所設置）</v>
          </cell>
        </row>
        <row r="223">
          <cell r="C223" t="str">
            <v>50-0175</v>
          </cell>
          <cell r="D223">
            <v>44118</v>
          </cell>
          <cell r="E223" t="str">
            <v>医療法人社団　メディカルリンクス</v>
          </cell>
          <cell r="F223" t="str">
            <v>いりょうほうじんしゃだん　メディカルリンクス</v>
          </cell>
          <cell r="G223" t="str">
            <v>VILLAGE採用担当</v>
          </cell>
          <cell r="H223" t="str">
            <v>小浜　充芳</v>
          </cell>
          <cell r="J223" t="str">
            <v>042-722-3178</v>
          </cell>
          <cell r="K223" t="str">
            <v>042-724-7060</v>
          </cell>
          <cell r="M223" t="str">
            <v>kohama@ito-hp.com</v>
          </cell>
          <cell r="N223" t="str">
            <v>https://serigaya-village.jp/</v>
          </cell>
          <cell r="O223" t="str">
            <v>医療法人社団せりがや会のグループ法人であります「医療法人社団メディカルリンクス」が2020年11月～住宅型有料老人ホームを新規開設致します。オープニングメンバーとしてゼロから一緒に作り上げていきませんか？
遣り甲斐は「お約束」致します。</v>
          </cell>
          <cell r="P223" t="str">
            <v>主任ケアマネージャー</v>
          </cell>
          <cell r="Q223" t="str">
            <v>確認中</v>
          </cell>
          <cell r="R223" t="str">
            <v>居宅介護支援事業所としての管理職です。住宅型有料老人ホーム専任の居宅業務です。</v>
          </cell>
          <cell r="S223" t="str">
            <v>町田せりがやVILLAGE</v>
          </cell>
          <cell r="T223" t="str">
            <v>確認中</v>
          </cell>
          <cell r="U223" t="str">
            <v>正社員</v>
          </cell>
          <cell r="V223" t="str">
            <v>東京都町田市原町田4-27-32</v>
          </cell>
          <cell r="W223" t="str">
            <v>横浜線・小田急線「町田駅」より徒歩10分</v>
          </cell>
          <cell r="X223" t="str">
            <v>285,000円</v>
          </cell>
          <cell r="Y223" t="str">
            <v>-</v>
          </cell>
          <cell r="Z223" t="str">
            <v>役職手当／職務手当／資格手当／調整手当 ※上記手当込み額記載
退職手当(勤続５年～)／資格支援制度／昇給制度／紹介制度あり</v>
          </cell>
          <cell r="AA223" t="str">
            <v>全額支給 
※車通勤に関して規定あり</v>
          </cell>
          <cell r="AB223" t="str">
            <v>条件により</v>
          </cell>
          <cell r="AC223" t="str">
            <v>あり ※年１回</v>
          </cell>
          <cell r="AD223" t="str">
            <v>条件により</v>
          </cell>
          <cell r="AE223" t="str">
            <v>あり ※年２回</v>
          </cell>
          <cell r="AF223" t="str">
            <v>月給（手当等確認ください）</v>
          </cell>
          <cell r="AG223" t="str">
            <v>無期</v>
          </cell>
          <cell r="AH223" t="str">
            <v>無期</v>
          </cell>
          <cell r="AI223" t="str">
            <v>確認中</v>
          </cell>
          <cell r="AJ223" t="str">
            <v>不可</v>
          </cell>
          <cell r="AK223" t="str">
            <v>有</v>
          </cell>
          <cell r="AL223" t="str">
            <v>３ヶ月</v>
          </cell>
          <cell r="AM223" t="str">
            <v>有</v>
          </cell>
          <cell r="AN223" t="str">
            <v>10時間</v>
          </cell>
          <cell r="AO223" t="str">
            <v>シフト制</v>
          </cell>
          <cell r="AP223" t="str">
            <v>9:00～18:00</v>
          </cell>
          <cell r="AQ223" t="str">
            <v>週５日</v>
          </cell>
          <cell r="AR223" t="str">
            <v>主任ケアマネージャー</v>
          </cell>
          <cell r="AS223" t="str">
            <v>雇用保険・健康保険・厚生年金・労災保険</v>
          </cell>
          <cell r="AT223">
            <v>1</v>
          </cell>
          <cell r="AU223" t="str">
            <v>居宅介護支援</v>
          </cell>
          <cell r="AZ223" t="str">
            <v xml:space="preserve">６０分 </v>
          </cell>
          <cell r="BA223" t="str">
            <v>週休２日</v>
          </cell>
          <cell r="BB223" t="str">
            <v>有（屋内「原則禁煙」）</v>
          </cell>
          <cell r="BC223" t="str">
            <v>屋内禁煙（屋外に喫煙所設置）</v>
          </cell>
        </row>
        <row r="224">
          <cell r="C224" t="str">
            <v>70-0313</v>
          </cell>
          <cell r="D224">
            <v>44123</v>
          </cell>
          <cell r="E224" t="str">
            <v>HITOWAケアサービス株式会社</v>
          </cell>
          <cell r="F224" t="str">
            <v>HITOWAケアサービスかぶしきがいしゃ</v>
          </cell>
          <cell r="G224" t="str">
            <v>事務室</v>
          </cell>
          <cell r="H224" t="str">
            <v>渡邊、松田</v>
          </cell>
          <cell r="J224" t="str">
            <v>042-789-8050</v>
          </cell>
          <cell r="K224" t="str">
            <v>042-789-0852</v>
          </cell>
          <cell r="M224" t="str">
            <v>machidazushinooka@irs.jp</v>
          </cell>
          <cell r="N224" t="str">
            <v>https://www.hitowa.com/care-service/</v>
          </cell>
          <cell r="O224" t="str">
            <v>未経験の方は介護業務にチャレンジする
「やる気」を重視しています。
積極的にお仕事をしたい方は
是非お話をさせて頂きたいと思います！</v>
          </cell>
          <cell r="P224" t="str">
            <v>介護職</v>
          </cell>
          <cell r="Q224" t="str">
            <v>確認中</v>
          </cell>
          <cell r="R224" t="str">
            <v>ご入居者様に対する介護サービス全般(排泄、食事、入浴、清掃等）</v>
          </cell>
          <cell r="S224" t="str">
            <v>イリーゼ町田図師の丘</v>
          </cell>
          <cell r="T224" t="str">
            <v>確認中</v>
          </cell>
          <cell r="U224" t="str">
            <v>正社員</v>
          </cell>
          <cell r="V224" t="str">
            <v>東京都町田市図師町1896-1</v>
          </cell>
          <cell r="W224" t="str">
            <v>神奈川中央交通バス「図師大橋」徒歩1分</v>
          </cell>
          <cell r="X224" t="str">
            <v>230,250円(夜勤4回含)
※パート時給：1,393円～</v>
          </cell>
          <cell r="Y224" t="str">
            <v>地域手当46,000円〜46,000円
職種手当40,000円〜100,000円</v>
          </cell>
          <cell r="Z224" t="str">
            <v>処遇改善手当、資格手当、寸志など</v>
          </cell>
          <cell r="AA224" t="str">
            <v>規程通り支給</v>
          </cell>
          <cell r="AB224" t="str">
            <v>条件による</v>
          </cell>
          <cell r="AC224" t="str">
            <v>1月あたり0円〜2,000円（前年度実績）</v>
          </cell>
          <cell r="AD224" t="str">
            <v>条件による</v>
          </cell>
          <cell r="AE224" t="str">
            <v>計2.80ヶ月分（前年度実績）</v>
          </cell>
          <cell r="AF224" t="str">
            <v>月給（手当等確認ください）</v>
          </cell>
          <cell r="AG224" t="str">
            <v>無期</v>
          </cell>
          <cell r="AH224" t="str">
            <v>無期</v>
          </cell>
          <cell r="AI224" t="str">
            <v>確認中</v>
          </cell>
          <cell r="AJ224" t="str">
            <v>可</v>
          </cell>
          <cell r="AK224" t="str">
            <v>有</v>
          </cell>
          <cell r="AL224" t="str">
            <v>２か月</v>
          </cell>
          <cell r="AM224" t="str">
            <v>有</v>
          </cell>
          <cell r="AN224" t="str">
            <v>8時間</v>
          </cell>
          <cell r="AO224" t="str">
            <v>シフト制</v>
          </cell>
          <cell r="AP224" t="str">
            <v>①早番:7:00～16:00　
②日勤:9:00～18:00
③遅番:10:00～19:00
④夜勤:17:00～翌10:00</v>
          </cell>
          <cell r="AQ224" t="str">
            <v>週休2日制</v>
          </cell>
          <cell r="AR224" t="str">
            <v>経験者優遇
ヘルパー2級、初任者研修、介護福祉士</v>
          </cell>
          <cell r="AS224" t="str">
            <v>雇用保険・健康保険・厚生年金・労災保険</v>
          </cell>
          <cell r="AT224">
            <v>3</v>
          </cell>
          <cell r="AU224" t="str">
            <v>特定施設入居者生活介護（有料老人ホーム）</v>
          </cell>
          <cell r="AZ224" t="str">
            <v>◆早・日・遅65分　◆夜勤70分　</v>
          </cell>
          <cell r="BA224" t="str">
            <v>週休二日制</v>
          </cell>
          <cell r="BB224" t="str">
            <v>有（屋内「原則禁煙」）</v>
          </cell>
          <cell r="BC224" t="str">
            <v>屋内禁煙（屋外に喫煙所設置）</v>
          </cell>
        </row>
        <row r="225">
          <cell r="C225" t="str">
            <v>70-0119</v>
          </cell>
          <cell r="D225">
            <v>44123</v>
          </cell>
          <cell r="E225" t="str">
            <v>社会福祉法人賛育会</v>
          </cell>
          <cell r="F225" t="str">
            <v>しゃかいふくしほうじん　さんいくかい</v>
          </cell>
          <cell r="G225" t="str">
            <v>管理課</v>
          </cell>
          <cell r="H225" t="str">
            <v>嶌田　三津古</v>
          </cell>
          <cell r="J225" t="str">
            <v>042-735-3000</v>
          </cell>
          <cell r="K225" t="str">
            <v>042-734-8933</v>
          </cell>
          <cell r="M225" t="str">
            <v>seifu@san-ikukai.or.jp</v>
          </cell>
          <cell r="N225" t="str">
            <v>https://www.san-ikukai.or.jp/seifu-en/</v>
          </cell>
          <cell r="O225" t="str">
            <v>有給休暇・加入保険等は法定通り、時前連絡の上、面接を行います</v>
          </cell>
          <cell r="P225" t="str">
            <v>清掃業務</v>
          </cell>
          <cell r="Q225" t="str">
            <v>確認中</v>
          </cell>
          <cell r="R225" t="str">
            <v>館内清掃全般</v>
          </cell>
          <cell r="S225" t="str">
            <v>特別養護老人ホーム　清風園</v>
          </cell>
          <cell r="T225" t="str">
            <v>確認中</v>
          </cell>
          <cell r="U225" t="str">
            <v>非常勤パート</v>
          </cell>
          <cell r="V225" t="str">
            <v>東京都町田市金井7-17-13</v>
          </cell>
          <cell r="W225" t="str">
            <v>小田急線鶴川駅バス5分（八幡神社前下車）</v>
          </cell>
          <cell r="X225" t="str">
            <v>時給1,000円</v>
          </cell>
          <cell r="Y225" t="str">
            <v>確認中</v>
          </cell>
          <cell r="Z225" t="str">
            <v>確認中</v>
          </cell>
          <cell r="AA225" t="str">
            <v>2km以上　実費払い　車通勤：可</v>
          </cell>
          <cell r="AB225" t="str">
            <v>確認中</v>
          </cell>
          <cell r="AC225" t="str">
            <v>確認中</v>
          </cell>
          <cell r="AD225" t="str">
            <v>確認中</v>
          </cell>
          <cell r="AE225" t="str">
            <v>確認中</v>
          </cell>
          <cell r="AF225" t="str">
            <v>時給</v>
          </cell>
          <cell r="AG225" t="str">
            <v>確認中</v>
          </cell>
          <cell r="AH225" t="str">
            <v>確認中</v>
          </cell>
          <cell r="AI225" t="str">
            <v>確認中</v>
          </cell>
          <cell r="AJ225" t="str">
            <v>確認中</v>
          </cell>
          <cell r="AK225" t="str">
            <v>確認中</v>
          </cell>
          <cell r="AL225" t="str">
            <v>確認中</v>
          </cell>
          <cell r="AM225" t="str">
            <v>確認中</v>
          </cell>
          <cell r="AN225" t="str">
            <v>確認中</v>
          </cell>
          <cell r="AO225" t="str">
            <v>シフト制</v>
          </cell>
          <cell r="AP225" t="str">
            <v>8：30～15：30　休憩　60分</v>
          </cell>
          <cell r="AQ225" t="str">
            <v>2～3日程度　シフトによるローテーションによる　</v>
          </cell>
          <cell r="AR225" t="str">
            <v>学歴：不問　経験：不問</v>
          </cell>
          <cell r="AS225" t="str">
            <v>雇用保険・労災保険</v>
          </cell>
          <cell r="AT225">
            <v>3</v>
          </cell>
          <cell r="AU225" t="str">
            <v>特別養護老人ホーム（特養）</v>
          </cell>
          <cell r="AZ225" t="str">
            <v>60分</v>
          </cell>
          <cell r="BA225" t="str">
            <v>雇用契約日以外</v>
          </cell>
          <cell r="BB225" t="str">
            <v>確認中</v>
          </cell>
          <cell r="BC225" t="str">
            <v>確認中</v>
          </cell>
        </row>
        <row r="226">
          <cell r="C226" t="str">
            <v>70-0311</v>
          </cell>
          <cell r="D226">
            <v>44123</v>
          </cell>
          <cell r="E226" t="str">
            <v>社会福祉法人賛育会</v>
          </cell>
          <cell r="F226" t="str">
            <v>しゃかいふくしほうじん　さんいくかい</v>
          </cell>
          <cell r="G226" t="str">
            <v>管理課</v>
          </cell>
          <cell r="H226" t="str">
            <v>嘉藤　義人</v>
          </cell>
          <cell r="J226" t="str">
            <v>042-735-3000</v>
          </cell>
          <cell r="K226" t="str">
            <v>042-734-8933</v>
          </cell>
          <cell r="M226" t="str">
            <v>seifu@san-ikukai.or.jp</v>
          </cell>
          <cell r="N226" t="str">
            <v>https://www.san-ikukai.or.jp/seifu-en/</v>
          </cell>
          <cell r="O226" t="str">
            <v>夜間の見守り、排泄介助をしていただきます。時間は16時45分～9時45分の15時間勤務</v>
          </cell>
          <cell r="P226" t="str">
            <v>介護職
（夜勤専従）</v>
          </cell>
          <cell r="Q226" t="str">
            <v>確認中</v>
          </cell>
          <cell r="R226" t="str">
            <v>グループホームでのフロア夜勤専従で勤務していただきます。</v>
          </cell>
          <cell r="S226" t="str">
            <v>グループホーム丘の家清風</v>
          </cell>
          <cell r="T226" t="str">
            <v>確認中</v>
          </cell>
          <cell r="U226" t="str">
            <v>非常勤パート</v>
          </cell>
          <cell r="V226" t="str">
            <v>東京都町田市金井7-17-13</v>
          </cell>
          <cell r="W226" t="str">
            <v>鶴川駅からバス10分、徒歩5分</v>
          </cell>
          <cell r="X226" t="str">
            <v>1,050円
介護福祉士：1,150円
（1夜勤：5,000円）</v>
          </cell>
          <cell r="Y226" t="str">
            <v>確認中</v>
          </cell>
          <cell r="Z226" t="str">
            <v>夜勤手当：5,000円/1夜勤</v>
          </cell>
          <cell r="AA226" t="str">
            <v>規定支給　車通勤可</v>
          </cell>
          <cell r="AB226" t="str">
            <v>無し</v>
          </cell>
          <cell r="AC226" t="str">
            <v>確認中</v>
          </cell>
          <cell r="AD226" t="str">
            <v>無し</v>
          </cell>
          <cell r="AE226" t="str">
            <v>確認中</v>
          </cell>
          <cell r="AF226" t="str">
            <v>時給</v>
          </cell>
          <cell r="AG226" t="str">
            <v>有期</v>
          </cell>
          <cell r="AH226" t="str">
            <v>確認中</v>
          </cell>
          <cell r="AI226" t="str">
            <v>確認中</v>
          </cell>
          <cell r="AJ226" t="str">
            <v>確認中</v>
          </cell>
          <cell r="AK226" t="str">
            <v>有</v>
          </cell>
          <cell r="AL226" t="str">
            <v>３ヵ月</v>
          </cell>
          <cell r="AM226" t="str">
            <v>無</v>
          </cell>
          <cell r="AN226" t="str">
            <v>無</v>
          </cell>
          <cell r="AO226" t="str">
            <v>固定勤務</v>
          </cell>
          <cell r="AP226" t="str">
            <v>16:30～9:30</v>
          </cell>
          <cell r="AQ226" t="str">
            <v>週１回から</v>
          </cell>
          <cell r="AR226" t="str">
            <v>ヘルパー2級以上</v>
          </cell>
          <cell r="AS226" t="str">
            <v>加入無</v>
          </cell>
          <cell r="AT226">
            <v>2</v>
          </cell>
          <cell r="AU226" t="str">
            <v>認知症対応型共同生活介護（グループホーム）</v>
          </cell>
          <cell r="AZ226" t="str">
            <v>１２０分</v>
          </cell>
          <cell r="BA226" t="str">
            <v>シフト以外</v>
          </cell>
          <cell r="BB226" t="str">
            <v>確認中</v>
          </cell>
          <cell r="BC226" t="str">
            <v>確認中</v>
          </cell>
        </row>
        <row r="227">
          <cell r="C227" t="str">
            <v>70-0314</v>
          </cell>
          <cell r="D227">
            <v>44125</v>
          </cell>
          <cell r="E227" t="str">
            <v>特定非営利活動法人　湧和</v>
          </cell>
          <cell r="F227" t="str">
            <v>とくていひえいりかつどうほうじん　ゆうわ</v>
          </cell>
          <cell r="G227" t="str">
            <v>事務局/センター長</v>
          </cell>
          <cell r="H227" t="str">
            <v>栖原　雅美</v>
          </cell>
          <cell r="J227" t="str">
            <v>042-729-0422</v>
          </cell>
          <cell r="K227" t="str">
            <v>042-709-0533</v>
          </cell>
          <cell r="M227" t="str">
            <v>m-suhara@npo-yuwa.jp</v>
          </cell>
          <cell r="N227" t="str">
            <v>https://www.npo-yuwa.com./</v>
          </cell>
          <cell r="O227" t="str">
            <v>ヘルパー対応1件当たり100円の交通費補助あり。</v>
          </cell>
          <cell r="P227" t="str">
            <v>訪問介護員
（登録ヘルパー）</v>
          </cell>
          <cell r="Q227" t="str">
            <v>確認中</v>
          </cell>
          <cell r="R227" t="str">
            <v>訪問介護に伴う利用者様の介助業務(身体介護及び生活介護）</v>
          </cell>
          <cell r="S227" t="str">
            <v>湧和</v>
          </cell>
          <cell r="T227" t="str">
            <v>確認中</v>
          </cell>
          <cell r="U227" t="str">
            <v>非常勤パート</v>
          </cell>
          <cell r="V227" t="str">
            <v>東京都町田市本町田2102-1</v>
          </cell>
          <cell r="W227" t="str">
            <v>バス停、第三小前 徒歩10分</v>
          </cell>
          <cell r="X227" t="str">
            <v>1,150円</v>
          </cell>
          <cell r="Y227" t="str">
            <v>-</v>
          </cell>
          <cell r="Z227" t="str">
            <v>処遇改善加算金(社内規定により支給)</v>
          </cell>
          <cell r="AA227" t="str">
            <v>町田市外、実費</v>
          </cell>
          <cell r="AB227" t="str">
            <v>条件により</v>
          </cell>
          <cell r="AC227" t="str">
            <v>社内評価制度による</v>
          </cell>
          <cell r="AD227" t="str">
            <v>無し</v>
          </cell>
          <cell r="AE227" t="str">
            <v>業績により支給</v>
          </cell>
          <cell r="AF227" t="str">
            <v>時給</v>
          </cell>
          <cell r="AG227" t="str">
            <v>有期</v>
          </cell>
          <cell r="AH227" t="str">
            <v>1年</v>
          </cell>
          <cell r="AI227" t="str">
            <v>確認中</v>
          </cell>
          <cell r="AJ227" t="str">
            <v>可</v>
          </cell>
          <cell r="AK227" t="str">
            <v>有</v>
          </cell>
          <cell r="AL227" t="str">
            <v>3ヵ月</v>
          </cell>
          <cell r="AM227" t="str">
            <v>無</v>
          </cell>
          <cell r="AN227" t="str">
            <v>無</v>
          </cell>
          <cell r="AO227" t="str">
            <v>選択シフト制</v>
          </cell>
          <cell r="AP227" t="str">
            <v>予め勤務時間を設定して訪問介護をしていただきます</v>
          </cell>
          <cell r="AQ227" t="str">
            <v>週２日～４日程度</v>
          </cell>
          <cell r="AR227" t="str">
            <v>初任者研修（旧へルパー2級）以上</v>
          </cell>
          <cell r="AS227" t="str">
            <v>雇用保険・健康保険・厚生年金・労災保険</v>
          </cell>
          <cell r="AT227">
            <v>5</v>
          </cell>
          <cell r="AU227" t="str">
            <v>訪問介護（ホームヘルプサービス）</v>
          </cell>
          <cell r="AZ227" t="str">
            <v>法定通り</v>
          </cell>
          <cell r="BA227" t="str">
            <v>日曜、年末・年始（連続６日）</v>
          </cell>
          <cell r="BB227" t="str">
            <v>有（屋内「原則禁煙」）</v>
          </cell>
          <cell r="BC227" t="str">
            <v>屋内禁煙（屋外に喫煙所設置）</v>
          </cell>
        </row>
        <row r="228">
          <cell r="C228" t="str">
            <v>50-0176</v>
          </cell>
          <cell r="D228">
            <v>44125</v>
          </cell>
          <cell r="E228" t="str">
            <v>特定非営利活動法人アビリティクラブたすけあい町田たすけあいワーカーズ</v>
          </cell>
          <cell r="F228" t="str">
            <v>とくていひえいりかつどうほうじんアビリティクラブたすけあいまちだたすけあいワーカーズ</v>
          </cell>
          <cell r="G228" t="str">
            <v>理事長</v>
          </cell>
          <cell r="H228" t="str">
            <v>川口敦子</v>
          </cell>
          <cell r="J228" t="str">
            <v>042-729-1130</v>
          </cell>
          <cell r="K228" t="str">
            <v>042-850-8714</v>
          </cell>
          <cell r="M228" t="str">
            <v>actmachi@cello.ocn.ne.jp</v>
          </cell>
          <cell r="N228" t="str">
            <v>https://actmachi.sakura.ne.jp/</v>
          </cell>
          <cell r="O228" t="str">
            <v>事業所の職員は明るく元気です。職員の定着率は良く、働きやすい職場です。</v>
          </cell>
          <cell r="P228" t="str">
            <v>ケアマネージャー</v>
          </cell>
          <cell r="Q228" t="str">
            <v>確認中</v>
          </cell>
          <cell r="R228" t="str">
            <v>小規模多機能型サービス等計画作成等ケアマネージャー業務</v>
          </cell>
          <cell r="S228" t="str">
            <v>小規模多機能型居宅介護たすけあい小川</v>
          </cell>
          <cell r="T228" t="str">
            <v>確認中</v>
          </cell>
          <cell r="U228" t="str">
            <v>正社員</v>
          </cell>
          <cell r="V228" t="str">
            <v>東京都町田市小川3-2-3</v>
          </cell>
          <cell r="W228" t="str">
            <v>JR町田駅・小田急町田駅からバス15分</v>
          </cell>
          <cell r="X228" t="str">
            <v>220,800円</v>
          </cell>
          <cell r="Y228" t="str">
            <v>確認中</v>
          </cell>
          <cell r="Z228" t="str">
            <v>処遇改善手当8000円/月</v>
          </cell>
          <cell r="AA228" t="str">
            <v>規定支給</v>
          </cell>
          <cell r="AB228" t="str">
            <v>無し</v>
          </cell>
          <cell r="AC228" t="str">
            <v>確認中</v>
          </cell>
          <cell r="AD228" t="str">
            <v>無し</v>
          </cell>
          <cell r="AE228" t="str">
            <v>処遇改善加算から一時金あり</v>
          </cell>
          <cell r="AF228" t="str">
            <v>月給（手当等確認ください）</v>
          </cell>
          <cell r="AG228" t="str">
            <v>無期</v>
          </cell>
          <cell r="AH228" t="str">
            <v>無期</v>
          </cell>
          <cell r="AI228" t="str">
            <v>確認中</v>
          </cell>
          <cell r="AJ228" t="str">
            <v>確認中</v>
          </cell>
          <cell r="AK228" t="str">
            <v>有</v>
          </cell>
          <cell r="AL228" t="str">
            <v>3ヶ月</v>
          </cell>
          <cell r="AM228" t="str">
            <v>無</v>
          </cell>
          <cell r="AN228" t="str">
            <v>無</v>
          </cell>
          <cell r="AO228" t="str">
            <v>シフト制</v>
          </cell>
          <cell r="AP228" t="str">
            <v>8:30～17:30   相談可</v>
          </cell>
          <cell r="AQ228" t="str">
            <v>20日間</v>
          </cell>
          <cell r="AR228" t="str">
            <v>介護支援専門員（必須）</v>
          </cell>
          <cell r="AS228" t="str">
            <v>雇用保険・健康保険・厚生年金・労災保険</v>
          </cell>
          <cell r="AT228">
            <v>1</v>
          </cell>
          <cell r="AU228" t="str">
            <v>小規模多機能型居宅介護（介護）</v>
          </cell>
          <cell r="AZ228" t="str">
            <v>60分</v>
          </cell>
          <cell r="BA228" t="str">
            <v>シフトによる</v>
          </cell>
          <cell r="BB228" t="str">
            <v>確認中</v>
          </cell>
          <cell r="BC228" t="str">
            <v>確認中</v>
          </cell>
        </row>
        <row r="229">
          <cell r="C229" t="str">
            <v>70-0117</v>
          </cell>
          <cell r="D229">
            <v>44125</v>
          </cell>
          <cell r="E229" t="str">
            <v>株式会社　ユー・アイウェルフェア</v>
          </cell>
          <cell r="F229" t="str">
            <v>かぶしきがいしゃ　ユー・アイウェルフェア</v>
          </cell>
          <cell r="G229" t="str">
            <v>未記入</v>
          </cell>
          <cell r="H229" t="str">
            <v>漆原・松田</v>
          </cell>
          <cell r="J229" t="str">
            <v>042-735-4063</v>
          </cell>
          <cell r="K229" t="str">
            <v>042-735-4063</v>
          </cell>
          <cell r="M229" t="str">
            <v>tsurukawa.hanamizuki@outlook.jp</v>
          </cell>
          <cell r="N229" t="str">
            <v>https://job-gear.net/sowakai/</v>
          </cell>
          <cell r="O229" t="str">
            <v>確認中</v>
          </cell>
          <cell r="P229" t="str">
            <v>介護職</v>
          </cell>
          <cell r="Q229" t="str">
            <v>確認中</v>
          </cell>
          <cell r="R229" t="str">
            <v>介護全般・食事作り</v>
          </cell>
          <cell r="S229" t="str">
            <v>グループホーム花水木</v>
          </cell>
          <cell r="T229" t="str">
            <v>確認中</v>
          </cell>
          <cell r="U229" t="str">
            <v>非常勤パート</v>
          </cell>
          <cell r="V229" t="str">
            <v>東京都町田市鶴川3-16-15</v>
          </cell>
          <cell r="W229" t="str">
            <v>鶴川駅よりバス　バス停センター前　徒歩4分</v>
          </cell>
          <cell r="X229" t="str">
            <v>1,020円
（最低賃金改定の為 確認中）</v>
          </cell>
          <cell r="Y229" t="str">
            <v>確認中</v>
          </cell>
          <cell r="Z229" t="str">
            <v>確認中</v>
          </cell>
          <cell r="AA229" t="str">
            <v>全額支給（車通勤応相談）</v>
          </cell>
          <cell r="AB229" t="str">
            <v>条件により</v>
          </cell>
          <cell r="AC229" t="str">
            <v>確認中</v>
          </cell>
          <cell r="AD229" t="str">
            <v>無し</v>
          </cell>
          <cell r="AE229" t="str">
            <v>確認中</v>
          </cell>
          <cell r="AF229" t="str">
            <v>時給</v>
          </cell>
          <cell r="AG229" t="str">
            <v>無期</v>
          </cell>
          <cell r="AH229" t="str">
            <v>無期</v>
          </cell>
          <cell r="AI229" t="str">
            <v>確認中</v>
          </cell>
          <cell r="AJ229" t="str">
            <v>確認中</v>
          </cell>
          <cell r="AK229" t="str">
            <v>無</v>
          </cell>
          <cell r="AL229" t="str">
            <v>確認中</v>
          </cell>
          <cell r="AM229" t="str">
            <v>無</v>
          </cell>
          <cell r="AN229" t="str">
            <v>無</v>
          </cell>
          <cell r="AO229" t="str">
            <v>シフト制</v>
          </cell>
          <cell r="AP229" t="str">
            <v>①  9:00～17:00
②  8:00～17:00</v>
          </cell>
          <cell r="AQ229" t="str">
            <v>週2日～3日</v>
          </cell>
          <cell r="AR229" t="str">
            <v>経験不問　　未経験歓迎　50歳以上の方歓迎</v>
          </cell>
          <cell r="AS229" t="str">
            <v>労働条件による</v>
          </cell>
          <cell r="AT229">
            <v>3</v>
          </cell>
          <cell r="AU229" t="str">
            <v>認知症対応型共同生活介護（グループホーム）</v>
          </cell>
          <cell r="AZ229" t="str">
            <v>60分</v>
          </cell>
          <cell r="BA229" t="str">
            <v>シフト以外</v>
          </cell>
          <cell r="BB229" t="str">
            <v>確認中</v>
          </cell>
          <cell r="BC229" t="str">
            <v>確認中</v>
          </cell>
        </row>
        <row r="230">
          <cell r="C230" t="str">
            <v>70-0148</v>
          </cell>
          <cell r="D230">
            <v>44125</v>
          </cell>
          <cell r="E230" t="str">
            <v>特定非営利活動法人　湧和</v>
          </cell>
          <cell r="F230" t="str">
            <v>とくていひえいりかつどうほうじん　ゆうわ</v>
          </cell>
          <cell r="G230" t="str">
            <v>事務局/センター長</v>
          </cell>
          <cell r="H230" t="str">
            <v>栖原　雅美</v>
          </cell>
          <cell r="J230" t="str">
            <v>042-729-0422</v>
          </cell>
          <cell r="K230" t="str">
            <v>042-709-0533</v>
          </cell>
          <cell r="M230" t="str">
            <v>m-suhara@npo-yuwa.jp</v>
          </cell>
          <cell r="N230" t="str">
            <v>https://www.npo-yuwa.com./</v>
          </cell>
          <cell r="O230" t="str">
            <v>総勢12名程度のチームでのお仕事です。
本町田地区を中心とした送迎業務で1シャトル30分程度のルートで利用者を送迎します。
殆どの方が定年を超えた方々ですが、和気あいあいと仕事をしています。</v>
          </cell>
          <cell r="P230" t="str">
            <v>送迎ドライバー</v>
          </cell>
          <cell r="Q230" t="str">
            <v>確認中</v>
          </cell>
          <cell r="R230" t="str">
            <v>デイサービスの利用者の送迎
専用車両（介護車両）の運転、および利用者の乗降時サポート</v>
          </cell>
          <cell r="S230" t="str">
            <v>デイサービス　湧和</v>
          </cell>
          <cell r="T230" t="str">
            <v>確認中</v>
          </cell>
          <cell r="U230" t="str">
            <v>非常勤パート</v>
          </cell>
          <cell r="V230" t="str">
            <v>東京都町田市本町田2102-1</v>
          </cell>
          <cell r="W230" t="str">
            <v>バス停、第三小前 徒歩10分</v>
          </cell>
          <cell r="X230" t="str">
            <v>1,050円</v>
          </cell>
          <cell r="Y230" t="str">
            <v>確認中</v>
          </cell>
          <cell r="Z230" t="str">
            <v>確認中</v>
          </cell>
          <cell r="AA230" t="str">
            <v>町田市外、実費</v>
          </cell>
          <cell r="AB230" t="str">
            <v>条件により</v>
          </cell>
          <cell r="AC230" t="str">
            <v>確認中</v>
          </cell>
          <cell r="AD230" t="str">
            <v>無し</v>
          </cell>
          <cell r="AE230" t="str">
            <v>確認中</v>
          </cell>
          <cell r="AF230" t="str">
            <v>時給</v>
          </cell>
          <cell r="AG230" t="str">
            <v>有期</v>
          </cell>
          <cell r="AH230" t="str">
            <v>1年</v>
          </cell>
          <cell r="AI230" t="str">
            <v>確認中</v>
          </cell>
          <cell r="AJ230" t="str">
            <v>確認中</v>
          </cell>
          <cell r="AK230" t="str">
            <v>有</v>
          </cell>
          <cell r="AL230" t="str">
            <v>3ヵ月</v>
          </cell>
          <cell r="AM230" t="str">
            <v>有</v>
          </cell>
          <cell r="AN230" t="str">
            <v>状況により</v>
          </cell>
          <cell r="AO230" t="str">
            <v>シフト制</v>
          </cell>
          <cell r="AP230" t="str">
            <v>（1）7：45～10：00
（2）14：45～17：00</v>
          </cell>
          <cell r="AQ230" t="str">
            <v>週２日～４日程度</v>
          </cell>
          <cell r="AR230" t="str">
            <v>ハイエース・キャラバン等のロングタイプの１BOX経験あれば尚可</v>
          </cell>
          <cell r="AS230" t="str">
            <v>労災保険</v>
          </cell>
          <cell r="AT230">
            <v>2</v>
          </cell>
          <cell r="AU230" t="str">
            <v>通所介護（デイサービス）</v>
          </cell>
          <cell r="AZ230" t="str">
            <v>法定通り</v>
          </cell>
          <cell r="BA230" t="str">
            <v>日曜、年末・年始（連続６日）</v>
          </cell>
          <cell r="BB230" t="str">
            <v>確認中</v>
          </cell>
          <cell r="BC230" t="str">
            <v>確認中</v>
          </cell>
        </row>
        <row r="231">
          <cell r="C231" t="str">
            <v>70-0149</v>
          </cell>
          <cell r="D231">
            <v>44125</v>
          </cell>
          <cell r="E231" t="str">
            <v>特定非営利活動法人　湧和</v>
          </cell>
          <cell r="F231" t="str">
            <v>とくていひえいりかつどうほうじん　ゆうわ</v>
          </cell>
          <cell r="G231" t="str">
            <v>事務局/センター長</v>
          </cell>
          <cell r="H231" t="str">
            <v>栖原　雅美</v>
          </cell>
          <cell r="J231" t="str">
            <v>042-729-0422</v>
          </cell>
          <cell r="K231" t="str">
            <v>042-709-0533</v>
          </cell>
          <cell r="M231" t="str">
            <v>m-suhara@npo-yuwa.jp</v>
          </cell>
          <cell r="N231" t="str">
            <v>https://www.npo-yuwa.com./</v>
          </cell>
          <cell r="O231" t="str">
            <v>本年度より資格取得に対する助成金制度を運用開始しました。
資格取得により昇給もあります。</v>
          </cell>
          <cell r="P231" t="str">
            <v>介護職員</v>
          </cell>
          <cell r="Q231" t="str">
            <v>確認中</v>
          </cell>
          <cell r="R231" t="str">
            <v>デイサービスに伴う利用者様の介助業務(入浴、排泄、食事対応含む）
送迎の同乗対応もお願いします。</v>
          </cell>
          <cell r="S231" t="str">
            <v>デイサービス　湧和</v>
          </cell>
          <cell r="T231" t="str">
            <v>確認中</v>
          </cell>
          <cell r="U231" t="str">
            <v>非常勤パート</v>
          </cell>
          <cell r="V231" t="str">
            <v>東京都町田市本町田2102-1</v>
          </cell>
          <cell r="W231" t="str">
            <v>バス停、第三小前 徒歩10分</v>
          </cell>
          <cell r="X231" t="str">
            <v>1,050円</v>
          </cell>
          <cell r="Y231" t="str">
            <v>確認中</v>
          </cell>
          <cell r="Z231" t="str">
            <v>処遇改善加算金(社内規定により支給)</v>
          </cell>
          <cell r="AA231" t="str">
            <v>町田市外、実費</v>
          </cell>
          <cell r="AB231" t="str">
            <v>条件により</v>
          </cell>
          <cell r="AC231" t="str">
            <v>社内評価制度による</v>
          </cell>
          <cell r="AD231" t="str">
            <v>無し</v>
          </cell>
          <cell r="AE231" t="str">
            <v>確認中</v>
          </cell>
          <cell r="AF231" t="str">
            <v>時給</v>
          </cell>
          <cell r="AG231" t="str">
            <v>有期</v>
          </cell>
          <cell r="AH231" t="str">
            <v>1年</v>
          </cell>
          <cell r="AI231" t="str">
            <v>確認中</v>
          </cell>
          <cell r="AJ231" t="str">
            <v>確認中</v>
          </cell>
          <cell r="AK231" t="str">
            <v>有</v>
          </cell>
          <cell r="AL231" t="str">
            <v>3ヵ月</v>
          </cell>
          <cell r="AM231" t="str">
            <v>有</v>
          </cell>
          <cell r="AN231">
            <v>5</v>
          </cell>
          <cell r="AO231" t="str">
            <v>シフト制</v>
          </cell>
          <cell r="AP231" t="str">
            <v>（1）7：45～16：45
（2）8：15～17：15</v>
          </cell>
          <cell r="AQ231" t="str">
            <v>週２日～４日程度</v>
          </cell>
          <cell r="AR231" t="str">
            <v>資格不要
介護施設での経験あれば尚可</v>
          </cell>
          <cell r="AS231" t="str">
            <v>雇用保険・健康保険・厚生年金・労災保険</v>
          </cell>
          <cell r="AT231">
            <v>2</v>
          </cell>
          <cell r="AU231" t="str">
            <v>通所介護（デイサービス）</v>
          </cell>
          <cell r="AZ231" t="str">
            <v>60分</v>
          </cell>
          <cell r="BA231" t="str">
            <v>日曜、年末・年始（連続６日）</v>
          </cell>
          <cell r="BB231" t="str">
            <v>確認中</v>
          </cell>
          <cell r="BC231" t="str">
            <v>確認中</v>
          </cell>
        </row>
        <row r="232">
          <cell r="C232" t="str">
            <v>70-0324</v>
          </cell>
          <cell r="D232">
            <v>44125</v>
          </cell>
          <cell r="E232" t="str">
            <v>株式会社ツクイ</v>
          </cell>
          <cell r="F232" t="str">
            <v>かぶしきがいしゃツクイ</v>
          </cell>
          <cell r="G232" t="str">
            <v>運営管理部</v>
          </cell>
          <cell r="H232" t="str">
            <v>菊池　知也</v>
          </cell>
          <cell r="J232" t="str">
            <v>045-842-4181</v>
          </cell>
          <cell r="K232" t="str">
            <v>045-842-4224</v>
          </cell>
          <cell r="M232" t="str">
            <v>tmy_kikuchi@apps.tsukui.net</v>
          </cell>
          <cell r="N232" t="str">
            <v>https://www.tsukui.net/</v>
          </cell>
          <cell r="O232" t="str">
            <v>ＴＯＫＹＯ働きやすい福祉の職場宣言認定事業所です。
お客様の残存機能の維持、向上を図りながらお客様の叶えたい要望に対して、機能面から親身にアプローチできる方、またお客様と一緒になって思いを叶えていきたいと真剣に思える方、お待ちしています。</v>
          </cell>
          <cell r="P232" t="str">
            <v>管理栄養士</v>
          </cell>
          <cell r="Q232" t="str">
            <v>確認中</v>
          </cell>
          <cell r="R232" t="str">
            <v>お客様が楽しみにしているイベント食の献立作りや食材の発注・検査を行っていただきます。
また、朝食や昼食、おやつ作りから夕食作りの補助もしていただきます。</v>
          </cell>
          <cell r="S232" t="str">
            <v>ツクイ・サンシャイン町田東館</v>
          </cell>
          <cell r="T232" t="str">
            <v>確認中</v>
          </cell>
          <cell r="U232" t="str">
            <v>非常勤パート</v>
          </cell>
          <cell r="V232" t="str">
            <v>東京都町田市小山ヶ丘1-11-8</v>
          </cell>
          <cell r="W232" t="str">
            <v>京王相模原線「南大沢」駅、JR横浜線「相模原」駅より
定期無料シャトルバス運行中</v>
          </cell>
          <cell r="X232" t="str">
            <v>1,040～1,250円</v>
          </cell>
          <cell r="Y232" t="str">
            <v>確認中</v>
          </cell>
          <cell r="Z232" t="str">
            <v>土日祝日は時給＋100円
ひとり親手当　10,000円（月間50時間以上勤務の方）</v>
          </cell>
          <cell r="AA232" t="str">
            <v>実費5万円まで
※車通勤ＯＫ　上限31,600円</v>
          </cell>
          <cell r="AB232" t="str">
            <v>無し</v>
          </cell>
          <cell r="AC232" t="str">
            <v>確認中</v>
          </cell>
          <cell r="AD232" t="str">
            <v>無し</v>
          </cell>
          <cell r="AE232" t="str">
            <v>確認中</v>
          </cell>
          <cell r="AF232" t="str">
            <v>時給</v>
          </cell>
          <cell r="AG232" t="str">
            <v>有期</v>
          </cell>
          <cell r="AH232" t="str">
            <v>条件にて更新あり
初回契約期間は6ヶ月</v>
          </cell>
          <cell r="AI232" t="str">
            <v>確認中</v>
          </cell>
          <cell r="AJ232" t="str">
            <v>確認中</v>
          </cell>
          <cell r="AK232" t="str">
            <v>有</v>
          </cell>
          <cell r="AL232" t="str">
            <v>3～4ヵ月</v>
          </cell>
          <cell r="AM232" t="str">
            <v>無</v>
          </cell>
          <cell r="AN232" t="str">
            <v>無</v>
          </cell>
          <cell r="AO232" t="str">
            <v>シフト制</v>
          </cell>
          <cell r="AP232" t="str">
            <v>①6:00～15:00
②9:00～18:00
③11:30～20:30
※勤務時間は応相談可</v>
          </cell>
          <cell r="AQ232" t="str">
            <v>勤務日数、曜日は応相談</v>
          </cell>
          <cell r="AR232" t="str">
            <v>管理栄養士</v>
          </cell>
          <cell r="AS232" t="str">
            <v>雇用保険・健康保険・厚生年金・労災保険</v>
          </cell>
          <cell r="AT232">
            <v>1</v>
          </cell>
          <cell r="AU232" t="str">
            <v>特定施設入居者生活介護（有料老人ホーム）</v>
          </cell>
          <cell r="AZ232" t="str">
            <v>法定通り</v>
          </cell>
          <cell r="BA232" t="str">
            <v>シフト以外</v>
          </cell>
          <cell r="BB232" t="str">
            <v>確認中</v>
          </cell>
          <cell r="BC232" t="str">
            <v>確認中</v>
          </cell>
        </row>
        <row r="233">
          <cell r="C233" t="str">
            <v>70-0325</v>
          </cell>
          <cell r="D233">
            <v>44125</v>
          </cell>
          <cell r="E233" t="str">
            <v>株式会社ツクイ</v>
          </cell>
          <cell r="F233" t="str">
            <v>かぶしきがいしゃツクイ</v>
          </cell>
          <cell r="G233" t="str">
            <v>運営管理部</v>
          </cell>
          <cell r="H233" t="str">
            <v>菊池　知也</v>
          </cell>
          <cell r="J233" t="str">
            <v>045-842-4181</v>
          </cell>
          <cell r="K233" t="str">
            <v>045-842-4224</v>
          </cell>
          <cell r="M233" t="str">
            <v>tmy_kikuchi@apps.tsukui.net</v>
          </cell>
          <cell r="N233" t="str">
            <v>https://www.tsukui.net/</v>
          </cell>
          <cell r="O233" t="str">
            <v>ＴＯＫＹＯ働きやすい福祉の職場宣言認定事業所です。
お客様の残存機能の維持、向上を図りながらお客様の叶えたい要望に対して、機能面から親身にアプローチできる方、またお客様と一緒になって思いを叶えていきたいと真剣に思える方、お待ちしています。</v>
          </cell>
          <cell r="P233" t="str">
            <v>管理栄養士</v>
          </cell>
          <cell r="Q233" t="str">
            <v>確認中</v>
          </cell>
          <cell r="R233" t="str">
            <v>お客様が楽しみにしているイベント食の献立作りや食材の発注・検査を行っていただきます。
また、朝食や昼食、おやつ作りから夕食作りの補助もしていただきます。</v>
          </cell>
          <cell r="S233" t="str">
            <v>ツクイ・サンシャイン町田東館</v>
          </cell>
          <cell r="T233" t="str">
            <v>確認中</v>
          </cell>
          <cell r="U233" t="str">
            <v>正社員</v>
          </cell>
          <cell r="V233" t="str">
            <v>東京都町田市小山ヶ丘1-11-8</v>
          </cell>
          <cell r="W233" t="str">
            <v>京王相模原線「南大沢」駅、JR横浜線「相模原」駅より
定期無料シャトルバス運行中</v>
          </cell>
          <cell r="X233" t="str">
            <v>月給 198,250～277,250円</v>
          </cell>
          <cell r="Y233" t="str">
            <v>確認中</v>
          </cell>
          <cell r="Z233" t="str">
            <v>扶養手当 　配偶者　：10,000円 
18歳未満の子：5,000円／人 ・60歳以上の親：5,000円／人</v>
          </cell>
          <cell r="AA233" t="str">
            <v>実費5万円まで
※車通勤ＯＫ　上限31,600円</v>
          </cell>
          <cell r="AB233" t="str">
            <v>有り</v>
          </cell>
          <cell r="AC233" t="str">
            <v>年1回（7月）</v>
          </cell>
          <cell r="AD233" t="str">
            <v>有り</v>
          </cell>
          <cell r="AE233" t="str">
            <v>年2回（6・12月）</v>
          </cell>
          <cell r="AF233" t="str">
            <v>月給（手当等確認ください）</v>
          </cell>
          <cell r="AG233" t="str">
            <v>無期</v>
          </cell>
          <cell r="AH233" t="str">
            <v>無期</v>
          </cell>
          <cell r="AI233" t="str">
            <v>確認中</v>
          </cell>
          <cell r="AJ233" t="str">
            <v>確認中</v>
          </cell>
          <cell r="AK233" t="str">
            <v>有</v>
          </cell>
          <cell r="AL233" t="str">
            <v>3～4ヵ月</v>
          </cell>
          <cell r="AM233" t="str">
            <v>有</v>
          </cell>
          <cell r="AN233">
            <v>10</v>
          </cell>
          <cell r="AO233" t="str">
            <v>シフト制</v>
          </cell>
          <cell r="AP233" t="str">
            <v>①6:00～15:00
②9:00～18:00
③11:30～20:30
※シフト制</v>
          </cell>
          <cell r="AQ233" t="str">
            <v>月公休8～9日</v>
          </cell>
          <cell r="AR233" t="str">
            <v>管理栄養士
経験：管理栄養士としての経験３年以上</v>
          </cell>
          <cell r="AS233" t="str">
            <v>雇用保険・健康保険・厚生年金・労災保険</v>
          </cell>
          <cell r="AT233">
            <v>1</v>
          </cell>
          <cell r="AU233" t="str">
            <v>特定施設入居者生活介護（有料老人ホーム）</v>
          </cell>
          <cell r="AZ233" t="str">
            <v>法定通り</v>
          </cell>
          <cell r="BA233" t="str">
            <v>月公休9日（28日の月は8日）
 リフレッシュ休暇（月1日付与）</v>
          </cell>
          <cell r="BB233" t="str">
            <v>確認中</v>
          </cell>
          <cell r="BC233" t="str">
            <v>確認中</v>
          </cell>
        </row>
        <row r="234">
          <cell r="C234" t="str">
            <v>70-0337</v>
          </cell>
          <cell r="D234">
            <v>44152</v>
          </cell>
          <cell r="E234" t="str">
            <v>有限会社Ｇ</v>
          </cell>
          <cell r="F234" t="str">
            <v>ゆうげんがいしゃＧ</v>
          </cell>
          <cell r="G234" t="str">
            <v>事務</v>
          </cell>
          <cell r="H234" t="str">
            <v>刑部　清海</v>
          </cell>
          <cell r="J234" t="str">
            <v>042-794-2255</v>
          </cell>
          <cell r="K234" t="str">
            <v>042-794-2256</v>
          </cell>
          <cell r="M234" t="str">
            <v>helper@kirara-g.jp</v>
          </cell>
          <cell r="N234" t="str">
            <v>https://kirara-g.jp/day/</v>
          </cell>
          <cell r="O234" t="str">
            <v>初任者研修・実務者研修
＋当社研修制度あり
働きながらスキルアップ出来ます</v>
          </cell>
          <cell r="P234" t="str">
            <v>介護職（施設）</v>
          </cell>
          <cell r="Q234" t="str">
            <v>確認中</v>
          </cell>
          <cell r="R234" t="str">
            <v>高齢者にレクリエーションや
機能訓練等の支援を行います。</v>
          </cell>
          <cell r="S234" t="str">
            <v>きららデイリハでをつなごう</v>
          </cell>
          <cell r="T234" t="str">
            <v>確認中</v>
          </cell>
          <cell r="U234" t="str">
            <v>非常勤パート</v>
          </cell>
          <cell r="V234" t="str">
            <v>東京都町田市忠生1-5-3</v>
          </cell>
          <cell r="W234" t="str">
            <v>バス停留所「忠生2丁目」から下車徒歩2分</v>
          </cell>
          <cell r="X234" t="str">
            <v>1,020円～</v>
          </cell>
          <cell r="Y234" t="str">
            <v>確認中</v>
          </cell>
          <cell r="Z234" t="str">
            <v>報奨金制度あり</v>
          </cell>
          <cell r="AA234" t="str">
            <v>最大400円</v>
          </cell>
          <cell r="AB234" t="str">
            <v>有り</v>
          </cell>
          <cell r="AC234" t="str">
            <v>確認中</v>
          </cell>
          <cell r="AD234" t="str">
            <v>有り</v>
          </cell>
          <cell r="AE234" t="str">
            <v>介護職員処遇改善加算より算出</v>
          </cell>
          <cell r="AF234" t="str">
            <v>時給</v>
          </cell>
          <cell r="AG234" t="str">
            <v>有期</v>
          </cell>
          <cell r="AH234" t="str">
            <v>半年</v>
          </cell>
          <cell r="AI234" t="str">
            <v>確認中</v>
          </cell>
          <cell r="AJ234" t="str">
            <v>確認中</v>
          </cell>
          <cell r="AK234" t="str">
            <v>有</v>
          </cell>
          <cell r="AL234" t="str">
            <v>確認中</v>
          </cell>
          <cell r="AM234" t="str">
            <v>無</v>
          </cell>
          <cell r="AN234" t="str">
            <v>無</v>
          </cell>
          <cell r="AO234" t="str">
            <v>シフト制</v>
          </cell>
          <cell r="AP234" t="str">
            <v>①  8:30～17:30
②  8:30～12:30　
③  12:30～17:30　※応相談</v>
          </cell>
          <cell r="AQ234" t="str">
            <v>応相談</v>
          </cell>
          <cell r="AR234" t="str">
            <v>経験・学歴　不問
まちいきヘルパー、旧ヘルパー２級
または初任者研修終了</v>
          </cell>
          <cell r="AS234" t="str">
            <v>加入無</v>
          </cell>
          <cell r="AT234">
            <v>2</v>
          </cell>
          <cell r="AU234" t="str">
            <v>通所リハビリテーション（デイケア）</v>
          </cell>
          <cell r="AZ234" t="str">
            <v>就業時間による</v>
          </cell>
          <cell r="BA234" t="str">
            <v>雇用契約日以外</v>
          </cell>
          <cell r="BB234" t="str">
            <v>確認中</v>
          </cell>
          <cell r="BC234" t="str">
            <v>確認中</v>
          </cell>
        </row>
        <row r="235">
          <cell r="C235" t="str">
            <v>70-0338</v>
          </cell>
          <cell r="D235">
            <v>44152</v>
          </cell>
          <cell r="E235" t="str">
            <v>有限会社Ｇ</v>
          </cell>
          <cell r="F235" t="str">
            <v>ゆうげんがいしゃＧ</v>
          </cell>
          <cell r="G235" t="str">
            <v>事務</v>
          </cell>
          <cell r="H235" t="str">
            <v>刑部　清海</v>
          </cell>
          <cell r="J235" t="str">
            <v>042-794-2255</v>
          </cell>
          <cell r="K235" t="str">
            <v>042-794-2256</v>
          </cell>
          <cell r="M235" t="str">
            <v>helper@kirara-g.jp</v>
          </cell>
          <cell r="N235" t="str">
            <v>https://kirara-g.jp/dayjushin/</v>
          </cell>
          <cell r="O235" t="str">
            <v>初任者研修・実務者研修
＋当社研修制度あり
働きながらスキルアップ出来ます</v>
          </cell>
          <cell r="P235" t="str">
            <v>介護職（施設）</v>
          </cell>
          <cell r="Q235" t="str">
            <v>確認中</v>
          </cell>
          <cell r="R235" t="str">
            <v>障害者にレクリエーションや
機能訓練等の支援を行います。</v>
          </cell>
          <cell r="S235" t="str">
            <v>重症心身障がい児放課後等デイサービスきらら</v>
          </cell>
          <cell r="T235" t="str">
            <v>確認中</v>
          </cell>
          <cell r="U235" t="str">
            <v>非常勤パート</v>
          </cell>
          <cell r="V235" t="str">
            <v>東京都町田市木曽西5-20-10</v>
          </cell>
          <cell r="W235" t="str">
            <v>バス停留所「木曽」停留所下車徒歩3分</v>
          </cell>
          <cell r="X235" t="str">
            <v>1,020円～</v>
          </cell>
          <cell r="Y235" t="str">
            <v>確認中</v>
          </cell>
          <cell r="Z235" t="str">
            <v>報奨金制度あり</v>
          </cell>
          <cell r="AA235" t="str">
            <v>最大400円</v>
          </cell>
          <cell r="AB235" t="str">
            <v>有り</v>
          </cell>
          <cell r="AC235" t="str">
            <v>確認中</v>
          </cell>
          <cell r="AD235" t="str">
            <v>有り</v>
          </cell>
          <cell r="AE235" t="str">
            <v>介護職員処遇改善加算より算出</v>
          </cell>
          <cell r="AF235" t="str">
            <v>時給</v>
          </cell>
          <cell r="AG235" t="str">
            <v>有期</v>
          </cell>
          <cell r="AH235" t="str">
            <v>半年</v>
          </cell>
          <cell r="AI235" t="str">
            <v>確認中</v>
          </cell>
          <cell r="AJ235" t="str">
            <v>確認中</v>
          </cell>
          <cell r="AK235" t="str">
            <v>有</v>
          </cell>
          <cell r="AL235" t="str">
            <v>確認中</v>
          </cell>
          <cell r="AM235" t="str">
            <v>無</v>
          </cell>
          <cell r="AN235" t="str">
            <v>無</v>
          </cell>
          <cell r="AO235" t="str">
            <v>シフト制</v>
          </cell>
          <cell r="AP235" t="str">
            <v>10:00～19:00
時間内で調整</v>
          </cell>
          <cell r="AQ235" t="str">
            <v>応相談</v>
          </cell>
          <cell r="AR235" t="str">
            <v>経験・学歴　不問
まちいきヘルパー、旧ヘルパー２級
または初任者研修終了</v>
          </cell>
          <cell r="AS235" t="str">
            <v>加入無</v>
          </cell>
          <cell r="AT235">
            <v>2</v>
          </cell>
          <cell r="AU235" t="str">
            <v>通所介護（デイサービス）</v>
          </cell>
          <cell r="AZ235" t="str">
            <v>就業時間による</v>
          </cell>
          <cell r="BA235" t="str">
            <v>雇用契約日以外</v>
          </cell>
          <cell r="BB235" t="str">
            <v>確認中</v>
          </cell>
          <cell r="BC235" t="str">
            <v>確認中</v>
          </cell>
        </row>
        <row r="236">
          <cell r="C236" t="str">
            <v>70-0342</v>
          </cell>
          <cell r="D236">
            <v>44152</v>
          </cell>
          <cell r="E236" t="str">
            <v>特定非営利活動法人　みずきの会</v>
          </cell>
          <cell r="F236" t="str">
            <v>とくていひえいりかつどうほうじん　みずきのかい</v>
          </cell>
          <cell r="G236" t="str">
            <v>法人事務局</v>
          </cell>
          <cell r="H236" t="str">
            <v>藤原　幸雄</v>
          </cell>
          <cell r="J236" t="str">
            <v>042-789-3906</v>
          </cell>
          <cell r="K236" t="str">
            <v>042-789-3907</v>
          </cell>
          <cell r="M236" t="str">
            <v>mizuki-no-ie@poppy.on.ne.jp</v>
          </cell>
          <cell r="N236" t="str">
            <v>https://npo-mizuki.wixsite.com/home</v>
          </cell>
          <cell r="O236" t="str">
            <v>スタッフの年代も幅広く、協力し合いながら勤務の調整などもしておりますので、お子さんがいらっしゃる方、長い時間は難しいという方、日数が少なくてもご安心ください。未経験の方でもしっかりサポートいたします。</v>
          </cell>
          <cell r="P236" t="str">
            <v>運転・介護</v>
          </cell>
          <cell r="Q236" t="str">
            <v>確認中</v>
          </cell>
          <cell r="R236" t="str">
            <v>運転・介護</v>
          </cell>
          <cell r="S236" t="str">
            <v>みずきの家</v>
          </cell>
          <cell r="T236" t="str">
            <v>確認中</v>
          </cell>
          <cell r="U236" t="str">
            <v>非常勤パート</v>
          </cell>
          <cell r="V236" t="str">
            <v>東京都町田市本町田2797</v>
          </cell>
          <cell r="W236" t="str">
            <v>バス停（ひなた村）下車徒歩2分</v>
          </cell>
          <cell r="X236" t="str">
            <v>1,140円</v>
          </cell>
          <cell r="Y236" t="str">
            <v>確認中</v>
          </cell>
          <cell r="Z236" t="str">
            <v>処遇改善手当30円含む/時給</v>
          </cell>
          <cell r="AA236" t="str">
            <v>バス支給、駐車場あり（無料）</v>
          </cell>
          <cell r="AB236" t="str">
            <v>無し</v>
          </cell>
          <cell r="AC236" t="str">
            <v>法人規程による</v>
          </cell>
          <cell r="AD236" t="str">
            <v>条件により</v>
          </cell>
          <cell r="AE236" t="str">
            <v>年度末一時金あり</v>
          </cell>
          <cell r="AF236" t="str">
            <v>時給</v>
          </cell>
          <cell r="AG236" t="str">
            <v>有期</v>
          </cell>
          <cell r="AH236" t="str">
            <v>毎年度9/末まで（更新有）</v>
          </cell>
          <cell r="AI236" t="str">
            <v>確認中</v>
          </cell>
          <cell r="AJ236" t="str">
            <v>確認中</v>
          </cell>
          <cell r="AK236" t="str">
            <v>有</v>
          </cell>
          <cell r="AL236" t="str">
            <v>原則3カ月間</v>
          </cell>
          <cell r="AM236" t="str">
            <v>無</v>
          </cell>
          <cell r="AN236" t="str">
            <v>無</v>
          </cell>
          <cell r="AO236" t="str">
            <v>シフト制</v>
          </cell>
          <cell r="AP236" t="str">
            <v>応相談</v>
          </cell>
          <cell r="AQ236" t="str">
            <v>応相談</v>
          </cell>
          <cell r="AR236" t="str">
            <v>ご利用者が笑顔になれる時間を作ってくださる方、お一人お一人とじっくり向き合ってお仕事をしてくださる方をお待ちしています。</v>
          </cell>
          <cell r="AS236" t="str">
            <v>雇用保険・労災保険</v>
          </cell>
          <cell r="AT236">
            <v>2</v>
          </cell>
          <cell r="AU236" t="str">
            <v>地域密着型通所介護</v>
          </cell>
          <cell r="AZ236" t="str">
            <v>就業時間による</v>
          </cell>
          <cell r="BA236" t="str">
            <v>12/29～1/3、法人の定める日</v>
          </cell>
          <cell r="BB236" t="str">
            <v>確認中</v>
          </cell>
          <cell r="BC236" t="str">
            <v>確認中</v>
          </cell>
        </row>
        <row r="237">
          <cell r="C237" t="str">
            <v>70-0343</v>
          </cell>
          <cell r="D237">
            <v>44152</v>
          </cell>
          <cell r="E237" t="str">
            <v>社会福祉法人　福音会
ふくいんヘルパーステーション</v>
          </cell>
          <cell r="F237" t="str">
            <v>しゃかいふくしほうじん　ふくいんかい
ふくいんヘルパーステーション</v>
          </cell>
          <cell r="G237" t="str">
            <v>ふくいんヘルパーステーション</v>
          </cell>
          <cell r="H237" t="str">
            <v>千葉敦子</v>
          </cell>
          <cell r="J237" t="str">
            <v>042-734-0911</v>
          </cell>
          <cell r="K237" t="str">
            <v>042-797-7005</v>
          </cell>
          <cell r="M237" t="str">
            <v>helper@fukuinkai.or.jp</v>
          </cell>
          <cell r="N237" t="str">
            <v>https://www.fukuinkai.or.jp/</v>
          </cell>
          <cell r="O237" t="str">
            <v>直行直帰となります。
勤務時間、日数は希望の合わせます。
サービス提供責任者が、しっかりサポートいたします。</v>
          </cell>
          <cell r="P237" t="str">
            <v>介護職（訪問）</v>
          </cell>
          <cell r="Q237" t="str">
            <v>確認中</v>
          </cell>
          <cell r="R237" t="str">
            <v>訪問介護</v>
          </cell>
          <cell r="S237" t="str">
            <v>ふくいんヘルパーステーション</v>
          </cell>
          <cell r="T237" t="str">
            <v>確認中</v>
          </cell>
          <cell r="U237" t="str">
            <v>非常勤パート</v>
          </cell>
          <cell r="V237" t="str">
            <v>東京都町田市鶴川2-14-23</v>
          </cell>
          <cell r="W237" t="str">
            <v>小田急線　鶴川駅よりバス　センター前バス停から徒歩3分</v>
          </cell>
          <cell r="X237" t="str">
            <v>1524円～
サービス内容により異なります。</v>
          </cell>
          <cell r="Y237" t="str">
            <v>確認中</v>
          </cell>
          <cell r="Z237" t="str">
            <v>研修参加手当あり</v>
          </cell>
          <cell r="AA237" t="str">
            <v>規定支給</v>
          </cell>
          <cell r="AB237" t="str">
            <v>条件により</v>
          </cell>
          <cell r="AC237" t="str">
            <v>確認中</v>
          </cell>
          <cell r="AD237" t="str">
            <v>条件により</v>
          </cell>
          <cell r="AE237" t="str">
            <v>確認中</v>
          </cell>
          <cell r="AF237" t="str">
            <v>時給</v>
          </cell>
          <cell r="AG237" t="str">
            <v>有期</v>
          </cell>
          <cell r="AH237" t="str">
            <v>12ヵ月間</v>
          </cell>
          <cell r="AI237" t="str">
            <v>確認中</v>
          </cell>
          <cell r="AJ237" t="str">
            <v>確認中</v>
          </cell>
          <cell r="AK237" t="str">
            <v>有</v>
          </cell>
          <cell r="AL237" t="str">
            <v>入社4ケ月間</v>
          </cell>
          <cell r="AM237" t="str">
            <v>無</v>
          </cell>
          <cell r="AN237" t="str">
            <v>無</v>
          </cell>
          <cell r="AO237" t="str">
            <v>選択シフト制</v>
          </cell>
          <cell r="AP237" t="str">
            <v>応相談</v>
          </cell>
          <cell r="AQ237" t="str">
            <v>応相談</v>
          </cell>
          <cell r="AR237" t="str">
            <v>ヘルパー２級、介護職員初任者研修修了者歓迎です。</v>
          </cell>
          <cell r="AS237" t="str">
            <v>加入無</v>
          </cell>
          <cell r="AT237">
            <v>2</v>
          </cell>
          <cell r="AU237" t="str">
            <v>訪問介護（ホームヘルプサービス）</v>
          </cell>
          <cell r="AZ237" t="str">
            <v>なし</v>
          </cell>
          <cell r="BA237" t="str">
            <v>希望にあわせます。</v>
          </cell>
          <cell r="BB237" t="str">
            <v>確認中</v>
          </cell>
          <cell r="BC237" t="str">
            <v>確認中</v>
          </cell>
        </row>
        <row r="238">
          <cell r="C238" t="str">
            <v>70-0344</v>
          </cell>
          <cell r="D238">
            <v>44152</v>
          </cell>
          <cell r="E238" t="str">
            <v>社会福祉法人　福音会
ふくいんヘルパーステーション</v>
          </cell>
          <cell r="F238" t="str">
            <v>しゃかいふくしほうじん　ふくいんかい
ふくいんヘルパーステーション</v>
          </cell>
          <cell r="G238" t="str">
            <v>ふくいんヘルパーステーション木曽山崎</v>
          </cell>
          <cell r="H238" t="str">
            <v>小野ゆかり</v>
          </cell>
          <cell r="J238" t="str">
            <v>042-792-1052</v>
          </cell>
          <cell r="K238" t="str">
            <v>042-789-6079</v>
          </cell>
          <cell r="M238" t="str">
            <v>helper-kisoyama@fukuinkai.or.jp</v>
          </cell>
          <cell r="N238" t="str">
            <v>https://www.fukuinkai.or.jp/</v>
          </cell>
          <cell r="O238" t="str">
            <v>直行直帰となります。
勤務時間、日数は希望の合わせます。
サービス提供責任者が、しっかりサポートいたします。</v>
          </cell>
          <cell r="P238" t="str">
            <v>介護職（訪問）</v>
          </cell>
          <cell r="Q238" t="str">
            <v>確認中</v>
          </cell>
          <cell r="R238" t="str">
            <v>訪問介護</v>
          </cell>
          <cell r="S238" t="str">
            <v>ふくいんヘルパーステーション木曽山崎</v>
          </cell>
          <cell r="T238" t="str">
            <v>確認中</v>
          </cell>
          <cell r="U238" t="str">
            <v>非常勤パート</v>
          </cell>
          <cell r="V238" t="str">
            <v>東京都町田市山崎町2130</v>
          </cell>
          <cell r="W238" t="str">
            <v>JR横浜線・小田急線　町田駅より山崎団地センターバス停下車徒歩2分</v>
          </cell>
          <cell r="X238" t="str">
            <v>1524円～
サービス内容により異なります。</v>
          </cell>
          <cell r="Y238" t="str">
            <v>確認中</v>
          </cell>
          <cell r="Z238" t="str">
            <v>研修参加手当あり</v>
          </cell>
          <cell r="AA238" t="str">
            <v>規定支給</v>
          </cell>
          <cell r="AB238" t="str">
            <v>条件により</v>
          </cell>
          <cell r="AC238" t="str">
            <v>確認中</v>
          </cell>
          <cell r="AD238" t="str">
            <v>条件により</v>
          </cell>
          <cell r="AE238" t="str">
            <v>確認中</v>
          </cell>
          <cell r="AF238" t="str">
            <v>時給</v>
          </cell>
          <cell r="AG238" t="str">
            <v>有期</v>
          </cell>
          <cell r="AH238" t="str">
            <v>12ヵ月間</v>
          </cell>
          <cell r="AI238" t="str">
            <v>確認中</v>
          </cell>
          <cell r="AJ238" t="str">
            <v>確認中</v>
          </cell>
          <cell r="AK238" t="str">
            <v>有</v>
          </cell>
          <cell r="AL238" t="str">
            <v>入社4ケ月間</v>
          </cell>
          <cell r="AM238" t="str">
            <v>無</v>
          </cell>
          <cell r="AN238" t="str">
            <v>無</v>
          </cell>
          <cell r="AO238" t="str">
            <v>選択シフト制</v>
          </cell>
          <cell r="AP238" t="str">
            <v>応相談</v>
          </cell>
          <cell r="AQ238" t="str">
            <v>応相談</v>
          </cell>
          <cell r="AR238" t="str">
            <v>ヘルパー３級、介護職員初任者研修修了者歓迎です。</v>
          </cell>
          <cell r="AS238" t="str">
            <v>加入無</v>
          </cell>
          <cell r="AT238">
            <v>2</v>
          </cell>
          <cell r="AU238" t="str">
            <v>訪問介護（ホームヘルプサービス）</v>
          </cell>
          <cell r="AZ238" t="str">
            <v>なし</v>
          </cell>
          <cell r="BA238" t="str">
            <v>希望にあわせます。</v>
          </cell>
          <cell r="BB238" t="str">
            <v>確認中</v>
          </cell>
          <cell r="BC238" t="str">
            <v>確認中</v>
          </cell>
        </row>
        <row r="239">
          <cell r="C239" t="str">
            <v>50-0107</v>
          </cell>
          <cell r="D239">
            <v>44235</v>
          </cell>
          <cell r="E239" t="str">
            <v>社会福祉法人　天寿園会</v>
          </cell>
          <cell r="F239" t="str">
            <v>しゃかいふくしほうじん　てんじゅえんかい</v>
          </cell>
          <cell r="G239" t="str">
            <v>採用担当</v>
          </cell>
          <cell r="H239" t="str">
            <v>宗内　信二</v>
          </cell>
          <cell r="J239" t="str">
            <v>03-5941-9677</v>
          </cell>
          <cell r="K239" t="str">
            <v>03-5941-9588</v>
          </cell>
          <cell r="M239" t="str">
            <v>宗内信二' &lt;imuneuchi@icloud.com&gt;</v>
          </cell>
          <cell r="N239" t="str">
            <v>https://www.tenjuen.net/tsubaki/</v>
          </cell>
          <cell r="O239" t="str">
            <v>確認中</v>
          </cell>
          <cell r="P239" t="str">
            <v>介護職員</v>
          </cell>
          <cell r="Q239" t="str">
            <v>確認中</v>
          </cell>
          <cell r="R239" t="str">
            <v>介護職（従来型、ユニット型特別養護老人ホーム）入浴・食事・排泄等の介護全般</v>
          </cell>
          <cell r="S239" t="str">
            <v>特別養護老人ホーム　椿</v>
          </cell>
          <cell r="T239" t="str">
            <v>確認中</v>
          </cell>
          <cell r="U239" t="str">
            <v>正社員</v>
          </cell>
          <cell r="V239" t="str">
            <v>東京都町田市相原町２３１１－１</v>
          </cell>
          <cell r="W239" t="str">
            <v>JR横浜線相原駅よりバス（相原十字路下車徒歩約10分）</v>
          </cell>
          <cell r="X239" t="str">
            <v>192,300円〜258,100円</v>
          </cell>
          <cell r="Y239" t="str">
            <v>基本給184,200円〜250,000円,定額的に支払われる手当ベースアップ手当8,100円〜8,100円</v>
          </cell>
          <cell r="Z239" t="str">
            <v>夜勤手当（4回）12,000円　処遇改善手当35,000円</v>
          </cell>
          <cell r="AA239" t="str">
            <v>全額42,000円まで（車上限14,800円）</v>
          </cell>
          <cell r="AB239" t="str">
            <v>有り</v>
          </cell>
          <cell r="AC239" t="str">
            <v>-</v>
          </cell>
          <cell r="AD239" t="str">
            <v>有り</v>
          </cell>
          <cell r="AE239" t="str">
            <v>2ヶ月分</v>
          </cell>
          <cell r="AF239" t="str">
            <v>月給（手当等確認ください）</v>
          </cell>
          <cell r="AG239" t="str">
            <v>期間の定めなし</v>
          </cell>
          <cell r="AH239" t="str">
            <v>期間の定めなし</v>
          </cell>
          <cell r="AI239" t="str">
            <v>確認中</v>
          </cell>
          <cell r="AJ239" t="str">
            <v>可</v>
          </cell>
          <cell r="AK239" t="str">
            <v>有</v>
          </cell>
          <cell r="AL239" t="str">
            <v>3ヵ月</v>
          </cell>
          <cell r="AM239" t="str">
            <v>無</v>
          </cell>
          <cell r="AN239" t="str">
            <v>無</v>
          </cell>
          <cell r="AO239" t="str">
            <v>シフト制</v>
          </cell>
          <cell r="AP239" t="str">
            <v>①  7:00～16:00　②  8:30～17:30　③  10:00～19:00　④  17:00～10:00　シフト制</v>
          </cell>
          <cell r="AQ239" t="str">
            <v>4週8休</v>
          </cell>
          <cell r="AR239" t="str">
            <v>学歴：不問　資格：無資格でも可（介護福祉士尚可）</v>
          </cell>
          <cell r="AS239" t="str">
            <v>雇用保険・健康保険・厚生年金・労災保険</v>
          </cell>
          <cell r="AT239">
            <v>5</v>
          </cell>
          <cell r="AU239" t="str">
            <v>特別養護老人ホーム（特養）</v>
          </cell>
          <cell r="AZ239" t="str">
            <v>①②③：1時間　④：3時間</v>
          </cell>
          <cell r="BA239" t="str">
            <v>有給：6か月経過後、法定通り１０日付与　年間休日数105日</v>
          </cell>
          <cell r="BB239" t="str">
            <v>有（屋内「原則禁煙」）</v>
          </cell>
          <cell r="BC239" t="str">
            <v>屋内禁煙（屋外に喫煙所設置）</v>
          </cell>
        </row>
        <row r="240">
          <cell r="C240" t="str">
            <v>50-0179</v>
          </cell>
          <cell r="D240">
            <v>44235</v>
          </cell>
          <cell r="E240" t="str">
            <v>有限会社メイプルハンド</v>
          </cell>
          <cell r="F240" t="str">
            <v>ゆうげんがいしゃメイプルハンド</v>
          </cell>
          <cell r="G240" t="str">
            <v>事務センター</v>
          </cell>
          <cell r="H240" t="str">
            <v>川上</v>
          </cell>
          <cell r="J240" t="str">
            <v>042-768-7355</v>
          </cell>
          <cell r="K240" t="str">
            <v>042-768-7356</v>
          </cell>
          <cell r="M240" t="str">
            <v>momiji-jimu@maplehand.co.jp</v>
          </cell>
          <cell r="N240" t="str">
            <v>http://www.maplehand.co.jp/</v>
          </cell>
          <cell r="O240" t="str">
            <v>☆充実したプライベートがあることで、良い仕事ができる！と考えています。しっかりと休日がとれ、それぞれがプライベートと仕事を両立できる体制を整えています。
☆健康第一！幅広い年代の職員がいます。健康であれば年齢に関係なく働ける環境をご用意しております。
☆初心者の方大歓迎！スタッフの研修や育成についてもしっかりサポートしてますので、ご安心ください。
まずは職場の雰囲気を見に来てください。ご応募お待ちしております。
※選考においてはなるべくスピーディーに行います。
※面接日等は考慮しますので、ご相談ください。</v>
          </cell>
          <cell r="P240" t="str">
            <v>ケアマネジャー</v>
          </cell>
          <cell r="Q240" t="str">
            <v>確認中</v>
          </cell>
          <cell r="R240" t="str">
            <v>・利用者宅への訪問、ケアプラン作成
・認定調査
・各関係機関との連絡調整</v>
          </cell>
          <cell r="S240" t="str">
            <v>ケアステーションもみじのて</v>
          </cell>
          <cell r="T240" t="str">
            <v>確認中</v>
          </cell>
          <cell r="U240" t="str">
            <v>非常勤パート</v>
          </cell>
          <cell r="V240" t="str">
            <v>東京都町田市野津田町2662-1</v>
          </cell>
          <cell r="W240" t="str">
            <v>小田急小田原線 町田駅(（バス）国本学園バス停下車、徒歩約5分)　他</v>
          </cell>
          <cell r="X240" t="str">
            <v>1,300円</v>
          </cell>
          <cell r="Y240" t="str">
            <v>-</v>
          </cell>
          <cell r="Z240" t="str">
            <v>主任介護支援手当　　15000円</v>
          </cell>
          <cell r="AA240" t="str">
            <v>自動車通勤ＯＫ　バイク通勤ＯＫ　自転車通勤ＯＫ</v>
          </cell>
          <cell r="AB240" t="str">
            <v>無し</v>
          </cell>
          <cell r="AC240" t="str">
            <v>無し</v>
          </cell>
          <cell r="AD240" t="str">
            <v>無し</v>
          </cell>
          <cell r="AE240" t="str">
            <v>無し</v>
          </cell>
          <cell r="AF240" t="str">
            <v>時給</v>
          </cell>
          <cell r="AG240" t="str">
            <v>有期</v>
          </cell>
          <cell r="AH240" t="str">
            <v>1年ごとの更新</v>
          </cell>
          <cell r="AI240" t="str">
            <v>確認中</v>
          </cell>
          <cell r="AJ240" t="str">
            <v>可</v>
          </cell>
          <cell r="AK240" t="str">
            <v>有</v>
          </cell>
          <cell r="AL240" t="str">
            <v>3ヵ月</v>
          </cell>
          <cell r="AM240" t="str">
            <v>無</v>
          </cell>
          <cell r="AN240" t="str">
            <v>無</v>
          </cell>
          <cell r="AO240" t="str">
            <v>シフト制</v>
          </cell>
          <cell r="AP240" t="str">
            <v>9時00分〜18時00分</v>
          </cell>
          <cell r="AQ240" t="str">
            <v>週1～可　応相談</v>
          </cell>
          <cell r="AR240" t="str">
            <v>介護支援専門員</v>
          </cell>
          <cell r="AS240" t="str">
            <v>雇用保険・健康保険・厚生年金・労災保険</v>
          </cell>
          <cell r="AT240">
            <v>1</v>
          </cell>
          <cell r="AU240" t="str">
            <v>居宅介護支援</v>
          </cell>
          <cell r="AZ240" t="str">
            <v>60分</v>
          </cell>
          <cell r="BA240" t="str">
            <v>土曜・日曜・祝日</v>
          </cell>
          <cell r="BB240" t="str">
            <v>確認中</v>
          </cell>
          <cell r="BC240" t="str">
            <v>屋内禁煙（屋外に喫煙所設置）</v>
          </cell>
        </row>
        <row r="241">
          <cell r="C241" t="str">
            <v>70-0349</v>
          </cell>
          <cell r="D241">
            <v>44235</v>
          </cell>
          <cell r="E241" t="str">
            <v>アースサポート株式会社</v>
          </cell>
          <cell r="F241" t="str">
            <v>アースサポートかぶしきがいしゃ</v>
          </cell>
          <cell r="G241" t="str">
            <v>人事部</v>
          </cell>
          <cell r="H241" t="str">
            <v>金村 星佳</v>
          </cell>
          <cell r="J241" t="str">
            <v>03-3377-5100</v>
          </cell>
          <cell r="K241" t="str">
            <v>03-3377-6211</v>
          </cell>
          <cell r="M241" t="str">
            <v>worker@earthsupport.co.jp</v>
          </cell>
          <cell r="N241" t="str">
            <v>https://www.earthsupport.co.jp/</v>
          </cell>
          <cell r="O241" t="str">
            <v>訪問入浴は3名1組でお宅にお伺いするので、未経験の方でもご安心ください！入社してからも入社時研修や勉強会があります。20～40代の男性が活躍中です。介護に興味のある方、ぜひご応募下さい！</v>
          </cell>
          <cell r="P241" t="str">
            <v>訪問入浴オペレーター</v>
          </cell>
          <cell r="Q241" t="str">
            <v>確認中</v>
          </cell>
          <cell r="R241" t="str">
            <v xml:space="preserve"> 訪問入浴車を運転しお客様の自宅を訪問。入浴ヘルパー、看護師との3人1組で入浴サービスを行います。入浴車の運転、入浴備品の搬入出、入浴介助等をお願いします。</v>
          </cell>
          <cell r="S241" t="str">
            <v>アースサポート町田</v>
          </cell>
          <cell r="T241" t="str">
            <v>確認中</v>
          </cell>
          <cell r="U241" t="str">
            <v>正社員</v>
          </cell>
          <cell r="V241" t="str">
            <v>東京都町田市森野3丁目20番5号</v>
          </cell>
          <cell r="W241" t="str">
            <v>JR横浜線『町田駅』北口徒歩10分</v>
          </cell>
          <cell r="X241" t="str">
            <v>252,000円
※諸手当、固定残業代含む</v>
          </cell>
          <cell r="Y241" t="str">
            <v>-</v>
          </cell>
          <cell r="Z241" t="str">
            <v>固定残業代50,000円/34時間
（超過分は別途支給、給与欄に含む）
資格手当別途支給　3,000～10,000円（資格による）</v>
          </cell>
          <cell r="AA241" t="str">
            <v>実費支給（上限5万円/月）</v>
          </cell>
          <cell r="AB241" t="str">
            <v>有り</v>
          </cell>
          <cell r="AC241" t="str">
            <v>有り（年1回4月）0～10,000円</v>
          </cell>
          <cell r="AD241" t="str">
            <v>有り</v>
          </cell>
          <cell r="AE241" t="str">
            <v>年2回3カ月分</v>
          </cell>
          <cell r="AF241" t="str">
            <v>月給（手当等確認ください）</v>
          </cell>
          <cell r="AG241" t="str">
            <v>無期</v>
          </cell>
          <cell r="AH241" t="str">
            <v>無期</v>
          </cell>
          <cell r="AI241" t="str">
            <v>確認中</v>
          </cell>
          <cell r="AJ241" t="str">
            <v>不可</v>
          </cell>
          <cell r="AK241" t="str">
            <v>有</v>
          </cell>
          <cell r="AL241" t="str">
            <v>2ヶ月（同条件）</v>
          </cell>
          <cell r="AM241" t="str">
            <v>有</v>
          </cell>
          <cell r="AN241" t="str">
            <v>25時間</v>
          </cell>
          <cell r="AO241" t="str">
            <v>固定勤務</v>
          </cell>
          <cell r="AP241" t="str">
            <v>8:30～17:30</v>
          </cell>
          <cell r="AQ241" t="str">
            <v>シフト制（日曜定休）</v>
          </cell>
          <cell r="AR241" t="str">
            <v>要普通自動車免許
介護資格・経験不問</v>
          </cell>
          <cell r="AS241" t="str">
            <v>雇用保険・健康保険・厚生年金・労災保険</v>
          </cell>
          <cell r="AT241">
            <v>1</v>
          </cell>
          <cell r="AU241" t="str">
            <v>訪問入浴介助（巡回入浴）</v>
          </cell>
          <cell r="AZ241" t="str">
            <v>60分</v>
          </cell>
          <cell r="BA241" t="str">
            <v>月9日休み（2月のみ8日）
年間休日111日</v>
          </cell>
          <cell r="BB241" t="str">
            <v>有（屋内「原則禁煙」）</v>
          </cell>
          <cell r="BC241" t="str">
            <v>屋内禁煙（屋外に喫煙所設置）</v>
          </cell>
        </row>
        <row r="242">
          <cell r="C242" t="str">
            <v>70-0350</v>
          </cell>
          <cell r="D242">
            <v>44235</v>
          </cell>
          <cell r="E242" t="str">
            <v>アースサポート株式会社</v>
          </cell>
          <cell r="F242" t="str">
            <v>アースサポートかぶしきがいしゃ</v>
          </cell>
          <cell r="G242" t="str">
            <v>人事部</v>
          </cell>
          <cell r="H242" t="str">
            <v>金村 星佳</v>
          </cell>
          <cell r="J242" t="str">
            <v>03-3377-5100</v>
          </cell>
          <cell r="K242" t="str">
            <v>03-3377-6211</v>
          </cell>
          <cell r="M242" t="str">
            <v>worker@earthsupport.co.jp</v>
          </cell>
          <cell r="N242" t="str">
            <v>https://www.earthsupport.co.jp/</v>
          </cell>
          <cell r="O242" t="str">
            <v>訪問入浴は3名1組でお宅にお伺いするので、未経験の方でもご安心ください！入社してからも入社時研修や勉強会があります。20～40代の男性が活躍中です。介護に興味のある方、ぜひご応募下さい！</v>
          </cell>
          <cell r="P242" t="str">
            <v>訪問入浴オペレーター</v>
          </cell>
          <cell r="Q242" t="str">
            <v>確認中</v>
          </cell>
          <cell r="R242" t="str">
            <v xml:space="preserve"> 訪問入浴車を運転しお客様の自宅を訪問。入浴ヘルパー、看護師との3人1組で入浴サービスを行います。入浴車の運転、入浴備品の搬入出、入浴介助等をお願いします。</v>
          </cell>
          <cell r="S242" t="str">
            <v>アースサポート町田</v>
          </cell>
          <cell r="T242" t="str">
            <v>確認中</v>
          </cell>
          <cell r="U242" t="str">
            <v>非常勤パート</v>
          </cell>
          <cell r="V242" t="str">
            <v>東京都町田市森野3丁目20番5号</v>
          </cell>
          <cell r="W242" t="str">
            <v>JR横浜線『町田駅』北口徒歩10分</v>
          </cell>
          <cell r="X242" t="str">
            <v>10,750円
（日給）</v>
          </cell>
          <cell r="Y242" t="str">
            <v>-</v>
          </cell>
          <cell r="Z242" t="str">
            <v>時給に処遇手当含む</v>
          </cell>
          <cell r="AA242" t="str">
            <v>実費支給（上限5万円/月）</v>
          </cell>
          <cell r="AB242" t="str">
            <v>無し</v>
          </cell>
          <cell r="AC242" t="str">
            <v>無し</v>
          </cell>
          <cell r="AD242" t="str">
            <v>無し</v>
          </cell>
          <cell r="AE242" t="str">
            <v>無し</v>
          </cell>
          <cell r="AF242" t="str">
            <v>日給</v>
          </cell>
          <cell r="AG242" t="str">
            <v>有期</v>
          </cell>
          <cell r="AH242" t="str">
            <v>雇用期間1年（自動更新）</v>
          </cell>
          <cell r="AI242" t="str">
            <v>確認中</v>
          </cell>
          <cell r="AJ242" t="str">
            <v>不可</v>
          </cell>
          <cell r="AK242" t="str">
            <v>無</v>
          </cell>
          <cell r="AL242" t="str">
            <v>確認中</v>
          </cell>
          <cell r="AM242" t="str">
            <v>無</v>
          </cell>
          <cell r="AN242" t="str">
            <v>無</v>
          </cell>
          <cell r="AO242" t="str">
            <v>固定勤務</v>
          </cell>
          <cell r="AP242" t="str">
            <v>8:30～17:30</v>
          </cell>
          <cell r="AQ242" t="str">
            <v>シフト制
週１日~４日程度（応相談）</v>
          </cell>
          <cell r="AR242" t="str">
            <v>要普通自動車免許
介護資格・経験不問</v>
          </cell>
          <cell r="AS242" t="str">
            <v>雇用保険・健康保険・厚生年金・労災保険</v>
          </cell>
          <cell r="AT242">
            <v>1</v>
          </cell>
          <cell r="AU242" t="str">
            <v>訪問入浴介助（巡回入浴）</v>
          </cell>
          <cell r="AZ242" t="str">
            <v>60分</v>
          </cell>
          <cell r="BA242" t="str">
            <v>日曜定休</v>
          </cell>
          <cell r="BB242" t="str">
            <v>有（屋内「原則禁煙」）</v>
          </cell>
          <cell r="BC242" t="str">
            <v>屋内禁煙（屋外に喫煙所設置）</v>
          </cell>
        </row>
        <row r="243">
          <cell r="C243" t="str">
            <v>70-0352</v>
          </cell>
          <cell r="D243">
            <v>44235</v>
          </cell>
          <cell r="E243" t="str">
            <v>特定非営利活動法人　湧和</v>
          </cell>
          <cell r="F243" t="str">
            <v>とくていひえいりかつどうほうじん　ゆうわ</v>
          </cell>
          <cell r="G243" t="str">
            <v>事務局</v>
          </cell>
          <cell r="H243" t="str">
            <v>栖原 雅美</v>
          </cell>
          <cell r="J243" t="str">
            <v>042-729-0422</v>
          </cell>
          <cell r="K243" t="str">
            <v xml:space="preserve">042-709-0533 </v>
          </cell>
          <cell r="M243" t="str">
            <v>m-suhara@npo-yuwa.jp</v>
          </cell>
          <cell r="N243" t="str">
            <v>https://www.npo-yuwa.com/</v>
          </cell>
          <cell r="O243" t="str">
            <v>処遇改善加算への取り組みを通して介護職員への処遇の向上に取り組んでいます。</v>
          </cell>
          <cell r="P243" t="str">
            <v>訪問介護員
登録型ヘルパー</v>
          </cell>
          <cell r="Q243" t="str">
            <v>確認中</v>
          </cell>
          <cell r="R243" t="str">
            <v>訪問介護に伴う利用者様の介助業務(身体介護及び生活介護）</v>
          </cell>
          <cell r="S243" t="str">
            <v>湧和</v>
          </cell>
          <cell r="T243" t="str">
            <v>確認中</v>
          </cell>
          <cell r="U243" t="str">
            <v>非常勤パート</v>
          </cell>
          <cell r="V243" t="str">
            <v>東京都町田市本町田2102-1</v>
          </cell>
          <cell r="W243" t="str">
            <v>バス停、第三小前 徒歩10分</v>
          </cell>
          <cell r="X243" t="str">
            <v>生活介護　1,300円/時
身体介護　1,700円/時</v>
          </cell>
          <cell r="Y243" t="str">
            <v>-</v>
          </cell>
          <cell r="Z243" t="str">
            <v>その他、就業手当（～650円/時間、勤務内容による)
（日勤以外は別途手当支給）
移動手当　100円/1サービス当たり</v>
          </cell>
          <cell r="AA243" t="str">
            <v>町田市外、実費</v>
          </cell>
          <cell r="AB243" t="str">
            <v>条件により</v>
          </cell>
          <cell r="AC243" t="str">
            <v>社内評価制度による</v>
          </cell>
          <cell r="AD243" t="str">
            <v>条件により</v>
          </cell>
          <cell r="AE243" t="str">
            <v>業績により支給</v>
          </cell>
          <cell r="AF243" t="str">
            <v>時給</v>
          </cell>
          <cell r="AG243" t="str">
            <v>有期</v>
          </cell>
          <cell r="AH243" t="str">
            <v>1年</v>
          </cell>
          <cell r="AI243" t="str">
            <v>確認中</v>
          </cell>
          <cell r="AJ243" t="str">
            <v>可</v>
          </cell>
          <cell r="AK243" t="str">
            <v>有</v>
          </cell>
          <cell r="AL243" t="str">
            <v>3ヵ月</v>
          </cell>
          <cell r="AM243" t="str">
            <v>無</v>
          </cell>
          <cell r="AN243" t="str">
            <v>無</v>
          </cell>
          <cell r="AO243" t="str">
            <v>選択シフト制</v>
          </cell>
          <cell r="AP243" t="str">
            <v>予め勤務時間を設定して訪問介護をしていただきます</v>
          </cell>
          <cell r="AQ243" t="str">
            <v>週２日～5日程度</v>
          </cell>
          <cell r="AR243" t="str">
            <v>初任者研修（旧へルパー2級）以上</v>
          </cell>
          <cell r="AS243" t="str">
            <v>雇用保険・健康保険・厚生年金・労災保険</v>
          </cell>
          <cell r="AT243">
            <v>5</v>
          </cell>
          <cell r="AU243" t="str">
            <v>訪問介護（ホームヘルプサービス）</v>
          </cell>
          <cell r="AZ243" t="str">
            <v>法定通り</v>
          </cell>
          <cell r="BA243" t="str">
            <v>日曜、年末・年始（連続６日）</v>
          </cell>
          <cell r="BB243" t="str">
            <v>有（屋内「原則禁煙」）</v>
          </cell>
          <cell r="BC243" t="str">
            <v>屋内禁煙（屋外に喫煙所設置）</v>
          </cell>
        </row>
        <row r="244">
          <cell r="C244" t="str">
            <v>70-0177</v>
          </cell>
          <cell r="D244">
            <v>44235</v>
          </cell>
          <cell r="E244" t="str">
            <v>ＳＯＭＰＯケア株式会社</v>
          </cell>
          <cell r="F244" t="str">
            <v>ＳＯＭＰＯケアかぶしきがいしゃ</v>
          </cell>
          <cell r="G244" t="str">
            <v>東京本部</v>
          </cell>
          <cell r="H244" t="str">
            <v>尚樹延高／日疋睦子</v>
          </cell>
          <cell r="J244" t="str">
            <v>080-7676-9298</v>
          </cell>
          <cell r="K244" t="str">
            <v>03-6433-2219</v>
          </cell>
          <cell r="M244" t="str">
            <v>nobutaka.shoju@sompocare.com</v>
          </cell>
          <cell r="N244" t="str">
            <v>https://www.sompocare.com/</v>
          </cell>
          <cell r="O244" t="str">
            <v>確認中</v>
          </cell>
          <cell r="P244" t="str">
            <v>ケアスタッフ(介護）</v>
          </cell>
          <cell r="Q244" t="str">
            <v>確認中</v>
          </cell>
          <cell r="R244" t="str">
            <v>有料老人ホームでの介護のお仕事です。食事、排泄、入浴業務のみならず、充実した生活を送っていただくために、アクティビティや趣味活動のサポートも行っていただきます。</v>
          </cell>
          <cell r="S244" t="str">
            <v>ＳＯＭＰＯケア ラヴィーレ町田小山</v>
          </cell>
          <cell r="T244" t="str">
            <v>確認中</v>
          </cell>
          <cell r="U244" t="str">
            <v>非常勤パート</v>
          </cell>
          <cell r="V244" t="str">
            <v>東京都町田市小山町652</v>
          </cell>
          <cell r="W244" t="str">
            <v>「町田駅」「橋本駅」バス、「中村不動入口」下車1分</v>
          </cell>
          <cell r="X244" t="str">
            <v>1,050円</v>
          </cell>
          <cell r="Y244" t="str">
            <v>確認中</v>
          </cell>
          <cell r="Z244" t="str">
            <v>資格手当　介護福祉士　時給＋50円</v>
          </cell>
          <cell r="AA244" t="str">
            <v>毎月50,000円まで
車通勤可能</v>
          </cell>
          <cell r="AB244" t="str">
            <v>条件により</v>
          </cell>
          <cell r="AC244" t="str">
            <v>確認中</v>
          </cell>
          <cell r="AD244" t="str">
            <v>無し</v>
          </cell>
          <cell r="AE244" t="str">
            <v>確認中</v>
          </cell>
          <cell r="AF244" t="str">
            <v>時給</v>
          </cell>
          <cell r="AG244" t="str">
            <v>有期</v>
          </cell>
          <cell r="AH244" t="str">
            <v>条件にて更新</v>
          </cell>
          <cell r="AI244" t="str">
            <v>確認中</v>
          </cell>
          <cell r="AJ244" t="str">
            <v>確認中</v>
          </cell>
          <cell r="AK244" t="str">
            <v>有</v>
          </cell>
          <cell r="AL244" t="str">
            <v>6ヶ月</v>
          </cell>
          <cell r="AM244" t="str">
            <v>無</v>
          </cell>
          <cell r="AN244" t="str">
            <v>無</v>
          </cell>
          <cell r="AO244" t="str">
            <v>シフト制</v>
          </cell>
          <cell r="AP244" t="str">
            <v>7:00～20:00</v>
          </cell>
          <cell r="AQ244" t="str">
            <v>週2～5日、1日5～8時間</v>
          </cell>
          <cell r="AR244" t="str">
            <v>不問</v>
          </cell>
          <cell r="AS244" t="str">
            <v>雇用保険・健康保険・厚生年金・労災保険</v>
          </cell>
          <cell r="AT244">
            <v>2</v>
          </cell>
          <cell r="AU244" t="str">
            <v>特定施設入居者生活介護（有料老人ホーム）</v>
          </cell>
          <cell r="AZ244" t="str">
            <v>法定通り</v>
          </cell>
          <cell r="BA244" t="str">
            <v>シフト以外</v>
          </cell>
          <cell r="BB244" t="str">
            <v>確認中</v>
          </cell>
          <cell r="BC244" t="str">
            <v>確認中</v>
          </cell>
        </row>
        <row r="245">
          <cell r="C245" t="str">
            <v>70-0179</v>
          </cell>
          <cell r="D245">
            <v>44235</v>
          </cell>
          <cell r="E245" t="str">
            <v>ＳＯＭＰＯケア株式会社</v>
          </cell>
          <cell r="F245" t="str">
            <v>ＳＯＭＰＯケアかぶしきがいしゃ</v>
          </cell>
          <cell r="G245" t="str">
            <v>東京本部</v>
          </cell>
          <cell r="H245" t="str">
            <v>尚樹延高／日疋睦子</v>
          </cell>
          <cell r="J245" t="str">
            <v>080-7676-9298</v>
          </cell>
          <cell r="K245" t="str">
            <v>03-6433-2219</v>
          </cell>
          <cell r="M245" t="str">
            <v>nobutaka.shoju@sompocare.com</v>
          </cell>
          <cell r="N245" t="str">
            <v>https://www.sompocare.com/</v>
          </cell>
          <cell r="O245" t="str">
            <v>確認中</v>
          </cell>
          <cell r="P245" t="str">
            <v>ケアスタッフ(夜勤専従）</v>
          </cell>
          <cell r="Q245" t="str">
            <v>確認中</v>
          </cell>
          <cell r="R245" t="str">
            <v>有料老人ホームでの介護のお仕事です。食事、排泄、入浴業務のみならず、充実した生活を送っていただくために、アクティビティや趣味活動のサポートも行っていただきます。</v>
          </cell>
          <cell r="S245" t="str">
            <v>ＳＯＭＰＯケア ラヴィーレ町田小山</v>
          </cell>
          <cell r="T245" t="str">
            <v>確認中</v>
          </cell>
          <cell r="U245" t="str">
            <v>非常勤パート</v>
          </cell>
          <cell r="V245" t="str">
            <v>東京都町田市小山町652</v>
          </cell>
          <cell r="W245" t="str">
            <v>「町田駅」「橋本駅」バス、「中村不動入口」下車1分</v>
          </cell>
          <cell r="X245" t="str">
            <v>1,050円</v>
          </cell>
          <cell r="Y245" t="str">
            <v>確認中</v>
          </cell>
          <cell r="Z245" t="str">
            <v>資格手当　介護福祉士　時給＋50円
夜勤手当　5,000円／1回</v>
          </cell>
          <cell r="AA245" t="str">
            <v>毎月50,000円まで
車通勤可能</v>
          </cell>
          <cell r="AB245" t="str">
            <v>条件により</v>
          </cell>
          <cell r="AC245" t="str">
            <v>確認中</v>
          </cell>
          <cell r="AD245" t="str">
            <v>無し</v>
          </cell>
          <cell r="AE245" t="str">
            <v>確認中</v>
          </cell>
          <cell r="AF245" t="str">
            <v>時給</v>
          </cell>
          <cell r="AG245" t="str">
            <v>有期</v>
          </cell>
          <cell r="AH245" t="str">
            <v>条件にて更新</v>
          </cell>
          <cell r="AI245" t="str">
            <v>確認中</v>
          </cell>
          <cell r="AJ245" t="str">
            <v>確認中</v>
          </cell>
          <cell r="AK245" t="str">
            <v>有</v>
          </cell>
          <cell r="AL245" t="str">
            <v>6ヶ月</v>
          </cell>
          <cell r="AM245" t="str">
            <v>無</v>
          </cell>
          <cell r="AN245" t="str">
            <v>無</v>
          </cell>
          <cell r="AO245" t="str">
            <v>シフト制</v>
          </cell>
          <cell r="AP245" t="str">
            <v>17:00～翌10:00</v>
          </cell>
          <cell r="AQ245" t="str">
            <v>週2～、1日16時間</v>
          </cell>
          <cell r="AR245" t="str">
            <v>不問</v>
          </cell>
          <cell r="AS245" t="str">
            <v>雇用保険・健康保険・厚生年金・労災保険</v>
          </cell>
          <cell r="AT245">
            <v>2</v>
          </cell>
          <cell r="AU245" t="str">
            <v>特定施設入居者生活介護（有料老人ホーム）</v>
          </cell>
          <cell r="AZ245" t="str">
            <v>法定通り</v>
          </cell>
          <cell r="BA245" t="str">
            <v>シフト以外</v>
          </cell>
          <cell r="BB245" t="str">
            <v>確認中</v>
          </cell>
          <cell r="BC245" t="str">
            <v>確認中</v>
          </cell>
        </row>
        <row r="246">
          <cell r="C246" t="str">
            <v>70-0180</v>
          </cell>
          <cell r="D246">
            <v>44235</v>
          </cell>
          <cell r="E246" t="str">
            <v>ＳＯＭＰＯケア株式会社</v>
          </cell>
          <cell r="F246" t="str">
            <v>ＳＯＭＰＯケアかぶしきがいしゃ</v>
          </cell>
          <cell r="G246" t="str">
            <v>東京本部</v>
          </cell>
          <cell r="H246" t="str">
            <v>尚樹延高／日疋睦子</v>
          </cell>
          <cell r="J246" t="str">
            <v>080-7676-9298</v>
          </cell>
          <cell r="K246" t="str">
            <v>03-6433-2219</v>
          </cell>
          <cell r="M246" t="str">
            <v>nobutaka.shoju@sompocare.com</v>
          </cell>
          <cell r="N246" t="str">
            <v>https://www.sompocare.com/</v>
          </cell>
          <cell r="O246" t="str">
            <v>確認中</v>
          </cell>
          <cell r="P246" t="str">
            <v>ケアスタッフ(介護）</v>
          </cell>
          <cell r="Q246" t="str">
            <v>確認中</v>
          </cell>
          <cell r="R246" t="str">
            <v>有料老人ホームでの介護のお仕事です。食事、排泄、入浴業務のみならず、充実した生活を送っていただくために、アクティビティや趣味活動のサポートも行っていただきます。</v>
          </cell>
          <cell r="S246" t="str">
            <v>ＳＯＭＰＯケア ラヴィーレ町田小野路</v>
          </cell>
          <cell r="T246" t="str">
            <v>確認中</v>
          </cell>
          <cell r="U246" t="str">
            <v>非常勤パート</v>
          </cell>
          <cell r="V246" t="str">
            <v>東京都町田市小野路町1612</v>
          </cell>
          <cell r="W246" t="str">
            <v>小田急線「鶴川駅」バス12分</v>
          </cell>
          <cell r="X246" t="str">
            <v>1,050円</v>
          </cell>
          <cell r="Y246" t="str">
            <v>確認中</v>
          </cell>
          <cell r="Z246" t="str">
            <v>資格手当　介護福祉士　時給＋50円</v>
          </cell>
          <cell r="AA246" t="str">
            <v>毎月50,000円まで
車通勤可能</v>
          </cell>
          <cell r="AB246" t="str">
            <v>条件により</v>
          </cell>
          <cell r="AC246" t="str">
            <v>確認中</v>
          </cell>
          <cell r="AD246" t="str">
            <v>無し</v>
          </cell>
          <cell r="AE246" t="str">
            <v>確認中</v>
          </cell>
          <cell r="AF246" t="str">
            <v>時給</v>
          </cell>
          <cell r="AG246" t="str">
            <v>有期</v>
          </cell>
          <cell r="AH246" t="str">
            <v>条件にて更新</v>
          </cell>
          <cell r="AI246" t="str">
            <v>確認中</v>
          </cell>
          <cell r="AJ246" t="str">
            <v>確認中</v>
          </cell>
          <cell r="AK246" t="str">
            <v>有</v>
          </cell>
          <cell r="AL246" t="str">
            <v>6ヶ月</v>
          </cell>
          <cell r="AM246" t="str">
            <v>無</v>
          </cell>
          <cell r="AN246" t="str">
            <v>無</v>
          </cell>
          <cell r="AO246" t="str">
            <v>シフト制</v>
          </cell>
          <cell r="AP246" t="str">
            <v>7:00～20:00</v>
          </cell>
          <cell r="AQ246" t="str">
            <v>週3～5日、1日6～8時間</v>
          </cell>
          <cell r="AR246" t="str">
            <v>不問</v>
          </cell>
          <cell r="AS246" t="str">
            <v>雇用保険・健康保険・厚生年金・労災保険</v>
          </cell>
          <cell r="AT246">
            <v>2</v>
          </cell>
          <cell r="AU246" t="str">
            <v>特定施設入居者生活介護（有料老人ホーム）</v>
          </cell>
          <cell r="AZ246" t="str">
            <v>法定通り</v>
          </cell>
          <cell r="BA246" t="str">
            <v>シフト以外</v>
          </cell>
          <cell r="BB246" t="str">
            <v>確認中</v>
          </cell>
          <cell r="BC246" t="str">
            <v>確認中</v>
          </cell>
        </row>
        <row r="247">
          <cell r="C247" t="str">
            <v>70-0183</v>
          </cell>
          <cell r="D247">
            <v>44235</v>
          </cell>
          <cell r="E247" t="str">
            <v>ＳＯＭＰＯケア株式会社</v>
          </cell>
          <cell r="F247" t="str">
            <v>ＳＯＭＰＯケアかぶしきがいしゃ</v>
          </cell>
          <cell r="G247" t="str">
            <v>東京本部</v>
          </cell>
          <cell r="J247" t="str">
            <v>080-7676-9298</v>
          </cell>
          <cell r="K247" t="str">
            <v>03-6433-2219</v>
          </cell>
          <cell r="M247" t="str">
            <v>nobutaka.shoju@sompocare.com</v>
          </cell>
          <cell r="N247" t="str">
            <v>https://www.sompocare.com/</v>
          </cell>
          <cell r="O247" t="str">
            <v>確認中</v>
          </cell>
          <cell r="P247" t="str">
            <v>ケアスタッフ(夜勤専従）</v>
          </cell>
          <cell r="Q247" t="str">
            <v>確認中</v>
          </cell>
          <cell r="R247" t="str">
            <v>有料老人ホームでの介護のお仕事です。食事、排泄、入浴業務のみならず、充実した生活を送っていただくために、アクティビティや趣味活動のサポートも行っていただきます。</v>
          </cell>
          <cell r="S247" t="str">
            <v>ＳＯＭＰＯケア ラヴィーレ南町田</v>
          </cell>
          <cell r="T247" t="str">
            <v>確認中</v>
          </cell>
          <cell r="U247" t="str">
            <v>非常勤パート</v>
          </cell>
          <cell r="V247" t="str">
            <v>東京都町田市金森4-7-30</v>
          </cell>
          <cell r="W247" t="str">
            <v>「町田駅」バス13分、「南農協前」下車2分</v>
          </cell>
          <cell r="X247" t="str">
            <v>1,050円</v>
          </cell>
          <cell r="Y247" t="str">
            <v>確認中</v>
          </cell>
          <cell r="Z247" t="str">
            <v>資格手当　介護福祉士　時給＋50円
夜勤手当　5,000円／1回</v>
          </cell>
          <cell r="AA247" t="str">
            <v>毎月50,000円まで</v>
          </cell>
          <cell r="AB247" t="str">
            <v>条件により</v>
          </cell>
          <cell r="AC247" t="str">
            <v>確認中</v>
          </cell>
          <cell r="AD247" t="str">
            <v>無し</v>
          </cell>
          <cell r="AE247" t="str">
            <v>確認中</v>
          </cell>
          <cell r="AF247" t="str">
            <v>時給</v>
          </cell>
          <cell r="AG247" t="str">
            <v>有期</v>
          </cell>
          <cell r="AH247" t="str">
            <v>条件にて更新</v>
          </cell>
          <cell r="AI247" t="str">
            <v>確認中</v>
          </cell>
          <cell r="AJ247" t="str">
            <v>確認中</v>
          </cell>
          <cell r="AK247" t="str">
            <v>有</v>
          </cell>
          <cell r="AL247" t="str">
            <v>6ヶ月</v>
          </cell>
          <cell r="AM247" t="str">
            <v>無</v>
          </cell>
          <cell r="AN247" t="str">
            <v>無</v>
          </cell>
          <cell r="AO247" t="str">
            <v>シフト制</v>
          </cell>
          <cell r="AP247" t="str">
            <v>17:00～翌10:00</v>
          </cell>
          <cell r="AQ247" t="str">
            <v>週2日～、1日16時間</v>
          </cell>
          <cell r="AR247" t="str">
            <v>不問</v>
          </cell>
          <cell r="AS247" t="str">
            <v>雇用保険・健康保険・厚生年金・労災保険</v>
          </cell>
          <cell r="AT247">
            <v>2</v>
          </cell>
          <cell r="AU247" t="str">
            <v>特定施設入居者生活介護（有料老人ホーム）</v>
          </cell>
          <cell r="AZ247" t="str">
            <v>法定通り</v>
          </cell>
          <cell r="BA247" t="str">
            <v>シフト以外</v>
          </cell>
          <cell r="BB247" t="str">
            <v>確認中</v>
          </cell>
          <cell r="BC247" t="str">
            <v>確認中</v>
          </cell>
        </row>
        <row r="248">
          <cell r="C248" t="str">
            <v>70-0205</v>
          </cell>
          <cell r="D248">
            <v>44235</v>
          </cell>
          <cell r="E248" t="str">
            <v>ＳＯＭＰＯケア株式会社</v>
          </cell>
          <cell r="F248" t="str">
            <v>ＳＯＭＰＯケアかぶしきがいしゃ</v>
          </cell>
          <cell r="G248" t="str">
            <v>東京本部</v>
          </cell>
          <cell r="H248" t="str">
            <v>尚樹延高／日疋睦子</v>
          </cell>
          <cell r="J248" t="str">
            <v>080-7676-9298</v>
          </cell>
          <cell r="K248" t="str">
            <v>03-6433-2219</v>
          </cell>
          <cell r="M248" t="str">
            <v>nobutaka.shoju@sompocare.com</v>
          </cell>
          <cell r="N248" t="str">
            <v>https://www.sompocare.com/</v>
          </cell>
          <cell r="O248" t="str">
            <v>確認中</v>
          </cell>
          <cell r="P248" t="str">
            <v>ケアスタッフ(夜勤専従）</v>
          </cell>
          <cell r="Q248" t="str">
            <v>確認中</v>
          </cell>
          <cell r="R248" t="str">
            <v>有料老人ホームでの介護のお仕事です。食事、排泄、入浴業務のみならず、充実した生活を送っていただくために、アクティビティや趣味活動のサポートも行っていただきます。</v>
          </cell>
          <cell r="S248" t="str">
            <v>ＳＯＭＰＯケア ラヴィーレ町田小野路</v>
          </cell>
          <cell r="T248" t="str">
            <v>確認中</v>
          </cell>
          <cell r="U248" t="str">
            <v>非常勤パート</v>
          </cell>
          <cell r="V248" t="str">
            <v>東京都町田市小野路町1612</v>
          </cell>
          <cell r="W248" t="str">
            <v>小田急線「鶴川駅」バス12分</v>
          </cell>
          <cell r="X248" t="str">
            <v>1,050円</v>
          </cell>
          <cell r="Y248" t="str">
            <v>確認中</v>
          </cell>
          <cell r="Z248" t="str">
            <v>資格手当　介護福祉士　時給＋50円
夜勤手当　5,000円／1回</v>
          </cell>
          <cell r="AA248" t="str">
            <v>毎月50,000円まで</v>
          </cell>
          <cell r="AB248" t="str">
            <v>条件により</v>
          </cell>
          <cell r="AC248" t="str">
            <v>確認中</v>
          </cell>
          <cell r="AD248" t="str">
            <v>無し</v>
          </cell>
          <cell r="AE248" t="str">
            <v>確認中</v>
          </cell>
          <cell r="AF248" t="str">
            <v>時給</v>
          </cell>
          <cell r="AG248" t="str">
            <v>有期</v>
          </cell>
          <cell r="AH248" t="str">
            <v>条件にて更新</v>
          </cell>
          <cell r="AI248" t="str">
            <v>確認中</v>
          </cell>
          <cell r="AJ248" t="str">
            <v>確認中</v>
          </cell>
          <cell r="AK248" t="str">
            <v>有</v>
          </cell>
          <cell r="AL248" t="str">
            <v>6ヶ月</v>
          </cell>
          <cell r="AM248" t="str">
            <v>無</v>
          </cell>
          <cell r="AN248" t="str">
            <v>無</v>
          </cell>
          <cell r="AO248" t="str">
            <v>シフト制</v>
          </cell>
          <cell r="AP248" t="str">
            <v>17:00～10:00</v>
          </cell>
          <cell r="AQ248" t="str">
            <v>週2日～、1日16時間</v>
          </cell>
          <cell r="AR248" t="str">
            <v>不問</v>
          </cell>
          <cell r="AS248" t="str">
            <v>雇用保険・健康保険・厚生年金・労災保険</v>
          </cell>
          <cell r="AT248">
            <v>2</v>
          </cell>
          <cell r="AU248" t="str">
            <v>特定施設入居者生活介護（有料老人ホーム）</v>
          </cell>
          <cell r="AZ248" t="str">
            <v>法定通り</v>
          </cell>
          <cell r="BA248" t="str">
            <v>シフト以外</v>
          </cell>
          <cell r="BB248" t="str">
            <v>確認中</v>
          </cell>
          <cell r="BC248" t="str">
            <v>確認中</v>
          </cell>
        </row>
        <row r="249">
          <cell r="C249" t="str">
            <v>70-0323</v>
          </cell>
          <cell r="D249">
            <v>44235</v>
          </cell>
          <cell r="E249" t="str">
            <v>株式会社ツクイ</v>
          </cell>
          <cell r="F249" t="str">
            <v>かぶしきがいしゃツクイ</v>
          </cell>
          <cell r="G249" t="str">
            <v>運営管理部</v>
          </cell>
          <cell r="H249" t="str">
            <v>菊池　知也</v>
          </cell>
          <cell r="J249" t="str">
            <v>045-842-4181</v>
          </cell>
          <cell r="K249" t="str">
            <v>045-842-4224</v>
          </cell>
          <cell r="M249" t="str">
            <v>tmy_kikuchi@apps.tsukui.net</v>
          </cell>
          <cell r="N249" t="str">
            <v>https://www.tsukui.net/</v>
          </cell>
          <cell r="O249" t="str">
            <v>ＴＯＫＹＯ働きやすい福祉の職場宣言認定事業所です。
お客さまの通院の送迎やご家族の面会などにおける送迎業務のため、窓口的な存在でもあります。接遇やマナー何よりも安全運転を心がけて業務にあたれる方をお待ちしています。</v>
          </cell>
          <cell r="P249" t="str">
            <v>ケアドライバー</v>
          </cell>
          <cell r="Q249" t="str">
            <v>確認中</v>
          </cell>
          <cell r="R249" t="str">
            <v>・お客様の送迎業務
・専用車両の運転、各種点検、車いす移動時等の介護補助
・その他送迎表の作成、車両清掃作業
※空いた時間に館内外の環境整備、清掃等の業務等あり</v>
          </cell>
          <cell r="S249" t="str">
            <v>ツクイ・サンシャイン町田東館</v>
          </cell>
          <cell r="T249" t="str">
            <v>確認中</v>
          </cell>
          <cell r="U249" t="str">
            <v>非常勤パート</v>
          </cell>
          <cell r="V249" t="str">
            <v>東京都町田市小山ヶ丘1-11-8</v>
          </cell>
          <cell r="W249" t="str">
            <v>京王相模原線「南大沢」駅、JR横浜線「相模原」駅より
定期無料シャトルバス運行中</v>
          </cell>
          <cell r="X249" t="str">
            <v>1,015円～</v>
          </cell>
          <cell r="Y249" t="str">
            <v>確認中</v>
          </cell>
          <cell r="Z249" t="str">
            <v>土日祝日は時給＋100円
ひとり親手当　10,000円（月間50時間以上勤務の方）</v>
          </cell>
          <cell r="AA249" t="str">
            <v>実費5万円まで
※車通勤ＯＫ　上限31,600円</v>
          </cell>
          <cell r="AB249" t="str">
            <v>無し</v>
          </cell>
          <cell r="AC249" t="str">
            <v>確認中</v>
          </cell>
          <cell r="AD249" t="str">
            <v>無し</v>
          </cell>
          <cell r="AE249" t="str">
            <v>確認中</v>
          </cell>
          <cell r="AF249" t="str">
            <v>時給</v>
          </cell>
          <cell r="AG249" t="str">
            <v>有期</v>
          </cell>
          <cell r="AH249" t="str">
            <v>条件にて更新あり
初回契約期間は6ヶ月</v>
          </cell>
          <cell r="AI249" t="str">
            <v>確認中</v>
          </cell>
          <cell r="AJ249" t="str">
            <v>確認中</v>
          </cell>
          <cell r="AK249" t="str">
            <v>有</v>
          </cell>
          <cell r="AL249" t="str">
            <v>3～4ヵ月</v>
          </cell>
          <cell r="AM249" t="str">
            <v>無</v>
          </cell>
          <cell r="AN249" t="str">
            <v>無</v>
          </cell>
          <cell r="AO249" t="str">
            <v>シフト制</v>
          </cell>
          <cell r="AP249" t="str">
            <v>①  6:00～15:00
②  8:30～17:30
※勤務時間は応相談可</v>
          </cell>
          <cell r="AQ249" t="str">
            <v>勤務日数、曜日は応相談</v>
          </cell>
          <cell r="AR249" t="str">
            <v>普通自動車運転免許(AT限定可)</v>
          </cell>
          <cell r="AS249" t="str">
            <v>雇用保険・健康保険・厚生年金・労災保険</v>
          </cell>
          <cell r="AT249">
            <v>1</v>
          </cell>
          <cell r="AU249" t="str">
            <v>特定施設入居者生活介護（有料老人ホーム）</v>
          </cell>
          <cell r="AZ249" t="str">
            <v>法定通り</v>
          </cell>
          <cell r="BA249" t="str">
            <v>シフト以外</v>
          </cell>
          <cell r="BB249" t="str">
            <v>確認中</v>
          </cell>
          <cell r="BC249" t="str">
            <v>確認中</v>
          </cell>
        </row>
        <row r="250">
          <cell r="C250" t="str">
            <v>70-0326</v>
          </cell>
          <cell r="D250">
            <v>44235</v>
          </cell>
          <cell r="E250" t="str">
            <v>株式会社ツクイ</v>
          </cell>
          <cell r="F250" t="str">
            <v>かぶしきがいしゃツクイ</v>
          </cell>
          <cell r="G250" t="str">
            <v>運営管理部</v>
          </cell>
          <cell r="H250" t="str">
            <v>菊池　知也</v>
          </cell>
          <cell r="J250" t="str">
            <v>045-842-4181</v>
          </cell>
          <cell r="K250" t="str">
            <v>045-842-4224</v>
          </cell>
          <cell r="M250" t="str">
            <v>tmy_kikuchi@apps.tsukui.net</v>
          </cell>
          <cell r="N250" t="str">
            <v>https://www.tsukui.net/</v>
          </cell>
          <cell r="O250" t="str">
            <v>当社の施設の中では唯一の日曜日定休のデイサービスです。
介護の仕事はしたいけれど、日曜日はしっかりとお休みしたいという方、まずはお気軽にご相談ください。
未経験の方も歓迎です。ゆっくりお教えします。</v>
          </cell>
          <cell r="P250" t="str">
            <v>ケアクルー（介護職）</v>
          </cell>
          <cell r="Q250" t="str">
            <v>確認中</v>
          </cell>
          <cell r="R250" t="str">
            <v>・お客様に対する食事や入浴、排せつ等の介助
・レクリエーションの企画、実施
・他スタッフと連携してのケア業務全般
・各種記録業務
・送迎　など</v>
          </cell>
          <cell r="S250" t="str">
            <v>ツクイ・デイサービス高ヶ坂</v>
          </cell>
          <cell r="T250" t="str">
            <v>確認中</v>
          </cell>
          <cell r="U250" t="str">
            <v>非常勤パート</v>
          </cell>
          <cell r="V250" t="str">
            <v>東京都町田市高ヶ坂7-26-8</v>
          </cell>
          <cell r="W250" t="str">
            <v>JR横浜線「成瀬」駅より徒歩約15分</v>
          </cell>
          <cell r="X250" t="str">
            <v>1,145～1,230円</v>
          </cell>
          <cell r="Y250" t="str">
            <v>確認中</v>
          </cell>
          <cell r="Z250" t="str">
            <v>土日祝日は時給＋100円
ひとり親手当　10,000円（月間50時間以上勤務の方）</v>
          </cell>
          <cell r="AA250" t="str">
            <v>実費5万円まで
※車通勤ＯＫ　上限31,600円</v>
          </cell>
          <cell r="AB250" t="str">
            <v>無し</v>
          </cell>
          <cell r="AC250" t="str">
            <v>確認中</v>
          </cell>
          <cell r="AD250" t="str">
            <v>無し</v>
          </cell>
          <cell r="AE250" t="str">
            <v>確認中</v>
          </cell>
          <cell r="AF250" t="str">
            <v>時給</v>
          </cell>
          <cell r="AG250" t="str">
            <v>有期</v>
          </cell>
          <cell r="AH250" t="str">
            <v>条件にて更新あり
初回契約期間は6ヶ月</v>
          </cell>
          <cell r="AI250" t="str">
            <v>確認中</v>
          </cell>
          <cell r="AJ250" t="str">
            <v>確認中</v>
          </cell>
          <cell r="AK250" t="str">
            <v>有</v>
          </cell>
          <cell r="AL250" t="str">
            <v>3～4ヵ月</v>
          </cell>
          <cell r="AM250" t="str">
            <v>有</v>
          </cell>
          <cell r="AN250">
            <v>5</v>
          </cell>
          <cell r="AO250" t="str">
            <v>シフト制</v>
          </cell>
          <cell r="AP250" t="str">
            <v>①  8:30～17:30
②  8:30～13:00
※①～②で選択可</v>
          </cell>
          <cell r="AQ250" t="str">
            <v>勤務日数、曜日は応相談</v>
          </cell>
          <cell r="AR250" t="str">
            <v>不問</v>
          </cell>
          <cell r="AS250" t="str">
            <v>雇用保険・健康保険・厚生年金・労災保険</v>
          </cell>
          <cell r="AT250">
            <v>2</v>
          </cell>
          <cell r="AU250" t="str">
            <v>通所介護（デイサービス）</v>
          </cell>
          <cell r="AZ250" t="str">
            <v>法定通り</v>
          </cell>
          <cell r="BA250" t="str">
            <v>シフト以外</v>
          </cell>
          <cell r="BB250" t="str">
            <v>確認中</v>
          </cell>
          <cell r="BC250" t="str">
            <v>確認中</v>
          </cell>
        </row>
        <row r="251">
          <cell r="C251" t="str">
            <v>70-0346</v>
          </cell>
          <cell r="D251">
            <v>44235</v>
          </cell>
          <cell r="E251" t="str">
            <v>社会福祉法人　福音会</v>
          </cell>
          <cell r="F251" t="str">
            <v>しゃかいふくしほうじん　ふくいんかい</v>
          </cell>
          <cell r="G251" t="str">
            <v>人財コ－ディネーター</v>
          </cell>
          <cell r="H251" t="str">
            <v>小林　和子</v>
          </cell>
          <cell r="J251" t="str">
            <v>042-736-7411</v>
          </cell>
          <cell r="K251" t="str">
            <v>042-734-0742</v>
          </cell>
          <cell r="M251" t="str">
            <v>k.kobayashi@fukuinkai.or.jp</v>
          </cell>
          <cell r="N251" t="str">
            <v>https://www.fukuinkai.or.jp/machida/01.html</v>
          </cell>
          <cell r="O251" t="str">
            <v>確認中</v>
          </cell>
          <cell r="P251" t="str">
            <v>調理スタッフ</v>
          </cell>
          <cell r="Q251" t="str">
            <v>確認中</v>
          </cell>
          <cell r="R251" t="str">
            <v>小学校の中にあるディサービスにて利用者・職員の昼食準備（25食程）調理盛り付け・配膳片付け・厨房掃除</v>
          </cell>
          <cell r="S251" t="str">
            <v>ディサービス鶴川</v>
          </cell>
          <cell r="T251" t="str">
            <v>確認中</v>
          </cell>
          <cell r="U251" t="str">
            <v>非常勤パート</v>
          </cell>
          <cell r="V251" t="str">
            <v>東京都町田市鶴川3-22　鶴川第四小学校内</v>
          </cell>
          <cell r="W251" t="str">
            <v>鶴川団地行き「国士館大学前」下車１分</v>
          </cell>
          <cell r="X251" t="str">
            <v>1,013円～
（最低賃金改定の為 確認中）</v>
          </cell>
          <cell r="Y251" t="str">
            <v>確認中</v>
          </cell>
          <cell r="Z251" t="str">
            <v>確認中</v>
          </cell>
          <cell r="AA251" t="str">
            <v>全額（上限100,000円）
車通勤可(職員駐車場 有料あり）</v>
          </cell>
          <cell r="AB251" t="str">
            <v>条件により</v>
          </cell>
          <cell r="AC251" t="str">
            <v>0.00～5.00％</v>
          </cell>
          <cell r="AD251" t="str">
            <v>無し</v>
          </cell>
          <cell r="AE251" t="str">
            <v>確認中</v>
          </cell>
          <cell r="AF251" t="str">
            <v>時給</v>
          </cell>
          <cell r="AG251" t="str">
            <v>有期</v>
          </cell>
          <cell r="AH251" t="str">
            <v>～令和３年３月31日</v>
          </cell>
          <cell r="AI251" t="str">
            <v>確認中</v>
          </cell>
          <cell r="AJ251" t="str">
            <v>確認中</v>
          </cell>
          <cell r="AK251" t="str">
            <v>有</v>
          </cell>
          <cell r="AL251" t="str">
            <v>４ヵ月</v>
          </cell>
          <cell r="AM251" t="str">
            <v>無</v>
          </cell>
          <cell r="AN251" t="str">
            <v>無</v>
          </cell>
          <cell r="AO251" t="str">
            <v>シフト制</v>
          </cell>
          <cell r="AP251" t="str">
            <v>8:30～14:30</v>
          </cell>
          <cell r="AQ251" t="str">
            <v>週２日以上</v>
          </cell>
          <cell r="AR251" t="str">
            <v>学歴：不問
資格：なし</v>
          </cell>
          <cell r="AS251" t="str">
            <v>雇用保険・健康保険・厚生年金・労災保険</v>
          </cell>
          <cell r="AT251">
            <v>2</v>
          </cell>
          <cell r="AU251" t="str">
            <v>通所介護（デイサービス）</v>
          </cell>
          <cell r="AZ251" t="str">
            <v>60分</v>
          </cell>
          <cell r="BA251" t="str">
            <v>応相談</v>
          </cell>
          <cell r="BB251" t="str">
            <v>確認中</v>
          </cell>
          <cell r="BC251" t="str">
            <v>確認中</v>
          </cell>
        </row>
        <row r="252">
          <cell r="C252" t="str">
            <v>70-0347</v>
          </cell>
          <cell r="D252">
            <v>44235</v>
          </cell>
          <cell r="E252" t="str">
            <v>特定非営利活動法人アビリティクラブたすけあい町田たすけあいワーカーズ</v>
          </cell>
          <cell r="F252" t="str">
            <v>とくていひえいりかつどうほうじんアビリティクラブたすけあいまちだたすけあいワーカーズ</v>
          </cell>
          <cell r="G252" t="str">
            <v>理事長</v>
          </cell>
          <cell r="H252" t="str">
            <v>川口敦子</v>
          </cell>
          <cell r="J252" t="str">
            <v>042-729-1130</v>
          </cell>
          <cell r="K252" t="str">
            <v>042-850-8714</v>
          </cell>
          <cell r="M252" t="str">
            <v>actmachi@cello.ocn.ne.jp</v>
          </cell>
          <cell r="N252" t="str">
            <v>https://actmachi.sakura.ne.jp/</v>
          </cell>
          <cell r="O252" t="str">
            <v>確認中</v>
          </cell>
          <cell r="P252" t="str">
            <v>住宅スタッフ</v>
          </cell>
          <cell r="Q252" t="str">
            <v>確認中</v>
          </cell>
          <cell r="R252" t="str">
            <v>AM　安否確認　体操　食事提供
PM　共用部清掃　食事提供
夜勤　巡回　食事提供
その他　緊急時対応等</v>
          </cell>
          <cell r="S252" t="str">
            <v>サービス付き高齢者向け住宅センテナル町田</v>
          </cell>
          <cell r="T252" t="str">
            <v>確認中</v>
          </cell>
          <cell r="U252" t="str">
            <v>非常勤パート</v>
          </cell>
          <cell r="V252" t="str">
            <v>東京都町田市旭町1-23-2</v>
          </cell>
          <cell r="W252" t="str">
            <v>町田駅よりバス10分徒歩6分</v>
          </cell>
          <cell r="X252" t="str">
            <v>1,013円
（最低賃金改定の為 確認中）</v>
          </cell>
          <cell r="Y252" t="str">
            <v>確認中</v>
          </cell>
          <cell r="Z252" t="str">
            <v>確認中</v>
          </cell>
          <cell r="AA252" t="str">
            <v>規定支給</v>
          </cell>
          <cell r="AB252" t="str">
            <v>無し</v>
          </cell>
          <cell r="AC252" t="str">
            <v>確認中</v>
          </cell>
          <cell r="AD252" t="str">
            <v>無し</v>
          </cell>
          <cell r="AE252" t="str">
            <v>確認中</v>
          </cell>
          <cell r="AF252" t="str">
            <v>時給</v>
          </cell>
          <cell r="AG252" t="str">
            <v>無期</v>
          </cell>
          <cell r="AH252" t="str">
            <v>無期</v>
          </cell>
          <cell r="AI252" t="str">
            <v>確認中</v>
          </cell>
          <cell r="AJ252" t="str">
            <v>確認中</v>
          </cell>
          <cell r="AK252" t="str">
            <v>有</v>
          </cell>
          <cell r="AL252" t="str">
            <v>3ヵ月</v>
          </cell>
          <cell r="AM252" t="str">
            <v>無</v>
          </cell>
          <cell r="AN252" t="str">
            <v>無</v>
          </cell>
          <cell r="AO252" t="str">
            <v>シフト制</v>
          </cell>
          <cell r="AP252" t="str">
            <v>AM 7:30-12:45
PM 12:30-18:00
夜勤 17:15-翌8:00
短時間対応不可</v>
          </cell>
          <cell r="AQ252" t="str">
            <v>応相談
週1回でも可</v>
          </cell>
          <cell r="AR252" t="str">
            <v>介護に関する資格があれば尚可</v>
          </cell>
          <cell r="AS252" t="str">
            <v>加入無</v>
          </cell>
          <cell r="AT252">
            <v>2</v>
          </cell>
          <cell r="AU252" t="str">
            <v>サービス付き高齢者住宅（サ高住）</v>
          </cell>
          <cell r="AZ252" t="str">
            <v>規程による　　</v>
          </cell>
          <cell r="BA252" t="str">
            <v>シフトによる</v>
          </cell>
          <cell r="BB252" t="str">
            <v>確認中</v>
          </cell>
          <cell r="BC252" t="str">
            <v>確認中</v>
          </cell>
        </row>
        <row r="253">
          <cell r="C253" t="str">
            <v>70-0351</v>
          </cell>
          <cell r="D253">
            <v>44235</v>
          </cell>
          <cell r="E253" t="str">
            <v>特定非営利活動法人アビリティクラブたすけあい町田たすけあいワーカーズ</v>
          </cell>
          <cell r="F253" t="str">
            <v>とくていひえいりかつどうほうじんアビリティクラブたすけあいまちだたすけあいワーカーズ</v>
          </cell>
          <cell r="G253" t="str">
            <v>理事長</v>
          </cell>
          <cell r="H253" t="str">
            <v>川口敦子</v>
          </cell>
          <cell r="J253" t="str">
            <v>042-729-1130</v>
          </cell>
          <cell r="K253" t="str">
            <v>042-850-8714</v>
          </cell>
          <cell r="M253" t="str">
            <v>actmachi@cello.ocn.ne.jp</v>
          </cell>
          <cell r="N253" t="str">
            <v>https://actmachi.sakura.ne.jp/</v>
          </cell>
          <cell r="O253" t="str">
            <v>事業所の職員は明るく元気です。職員の定着率は良く、働きやすい職場です。</v>
          </cell>
          <cell r="P253" t="str">
            <v>日常生活の支援</v>
          </cell>
          <cell r="Q253" t="str">
            <v>確認中</v>
          </cell>
          <cell r="R253" t="str">
            <v>小規模多機能型居宅介護施設での
日常生活全般の支援
入浴介助、食事介助、排せつ介助他
レクリエーション活動の支援、送迎</v>
          </cell>
          <cell r="S253" t="str">
            <v>小規模多機能型居宅介護たすけあい小川</v>
          </cell>
          <cell r="T253" t="str">
            <v>確認中</v>
          </cell>
          <cell r="U253" t="str">
            <v>非常勤パート</v>
          </cell>
          <cell r="V253" t="str">
            <v>東京都町田市小川3-2-3</v>
          </cell>
          <cell r="W253" t="str">
            <v>JR町田駅・小田急町田駅からバス15分</v>
          </cell>
          <cell r="X253" t="str">
            <v>1,013円～1,050円
（最低賃金改定の為 確認中）</v>
          </cell>
          <cell r="Y253" t="str">
            <v>確認中</v>
          </cell>
          <cell r="Z253" t="str">
            <v>処遇改善加算手当50円/時間
介護福祉士有資格者50円/時間</v>
          </cell>
          <cell r="AA253" t="str">
            <v>規定支給</v>
          </cell>
          <cell r="AB253" t="str">
            <v>無し</v>
          </cell>
          <cell r="AC253" t="str">
            <v>確認中</v>
          </cell>
          <cell r="AD253" t="str">
            <v>無し</v>
          </cell>
          <cell r="AE253" t="str">
            <v>処遇改善加算による一時金あり</v>
          </cell>
          <cell r="AF253" t="str">
            <v>時給</v>
          </cell>
          <cell r="AG253" t="str">
            <v>無期</v>
          </cell>
          <cell r="AH253" t="str">
            <v>無期</v>
          </cell>
          <cell r="AI253" t="str">
            <v>確認中</v>
          </cell>
          <cell r="AJ253" t="str">
            <v>確認中</v>
          </cell>
          <cell r="AK253" t="str">
            <v>有</v>
          </cell>
          <cell r="AL253" t="str">
            <v>3ヵ月</v>
          </cell>
          <cell r="AM253" t="str">
            <v>無</v>
          </cell>
          <cell r="AN253" t="str">
            <v>無</v>
          </cell>
          <cell r="AO253" t="str">
            <v>シフト制</v>
          </cell>
          <cell r="AP253" t="str">
            <v>相談可</v>
          </cell>
          <cell r="AQ253" t="str">
            <v>応相談</v>
          </cell>
          <cell r="AR253" t="str">
            <v>ヘルパー２級以上
普通自動車免許</v>
          </cell>
          <cell r="AS253" t="str">
            <v>労災保険</v>
          </cell>
          <cell r="AT253">
            <v>2</v>
          </cell>
          <cell r="AU253" t="str">
            <v>小規模多機能型居宅介護（介護）</v>
          </cell>
          <cell r="AZ253" t="str">
            <v>法定通り</v>
          </cell>
          <cell r="BA253" t="str">
            <v>シフトによる</v>
          </cell>
          <cell r="BB253" t="str">
            <v>確認中</v>
          </cell>
          <cell r="BC253" t="str">
            <v>確認中</v>
          </cell>
        </row>
        <row r="254">
          <cell r="C254" t="str">
            <v>70-0353</v>
          </cell>
          <cell r="D254">
            <v>44235</v>
          </cell>
          <cell r="E254" t="str">
            <v>社会福祉法人　芙蓉会</v>
          </cell>
          <cell r="F254" t="str">
            <v>しゃかいふくしほうじん　ふようかい</v>
          </cell>
          <cell r="G254" t="str">
            <v>総務課</v>
          </cell>
          <cell r="H254" t="str">
            <v>中西明日香・浦下隆司</v>
          </cell>
          <cell r="J254" t="str">
            <v>042-796-2736</v>
          </cell>
          <cell r="K254" t="str">
            <v>042-796-2734</v>
          </cell>
          <cell r="M254" t="str">
            <v>jimu@fuyouen.jp</v>
          </cell>
          <cell r="N254" t="str">
            <v>https://fuyouen.jp/</v>
          </cell>
          <cell r="O254" t="str">
            <v>厨房は直営で、ご自身が作られた食事を美味しく召し上がっていただけるやりがいのあるお仕事です。</v>
          </cell>
          <cell r="P254" t="str">
            <v>調理員</v>
          </cell>
          <cell r="Q254" t="str">
            <v>確認中</v>
          </cell>
          <cell r="R254" t="str">
            <v>◆施設の入居者様に「安全で美味しい食事の調理」を担当していただきます。調理は早番2名、遅番1名の他に５名の調理補助職員と、栄養士２名が家庭的な雰囲気の中で仕事しています。</v>
          </cell>
          <cell r="S254" t="str">
            <v>特別養護老人ホーム芙蓉園</v>
          </cell>
          <cell r="T254" t="str">
            <v>確認中</v>
          </cell>
          <cell r="U254" t="str">
            <v>正社員</v>
          </cell>
          <cell r="V254" t="str">
            <v>東京都町田市南町田5-16-1</v>
          </cell>
          <cell r="W254" t="str">
            <v>東急田園都市線　南町田ｸﾞﾗﾝﾍﾞﾘｰﾊﾟｰｸ駅　徒歩7分</v>
          </cell>
          <cell r="X254" t="str">
            <v>144,150円～185,400円　※別途手当有
（最低賃金改定の為 確認中）</v>
          </cell>
          <cell r="Y254" t="str">
            <v>確認中</v>
          </cell>
          <cell r="Z254" t="str">
            <v>＊住宅手当　＊扶養手当　＊特殊業務手当
＊経験加算級あり（基本給にプラス）
＊特定処遇手当あり</v>
          </cell>
          <cell r="AA254" t="str">
            <v>支給（上限50,000円迄）
車通勤可</v>
          </cell>
          <cell r="AB254" t="str">
            <v>条件により</v>
          </cell>
          <cell r="AC254" t="str">
            <v>年１回</v>
          </cell>
          <cell r="AD254" t="str">
            <v>条件により</v>
          </cell>
          <cell r="AE254" t="str">
            <v>年２回
昨年実績3.8ヵ月</v>
          </cell>
          <cell r="AF254" t="str">
            <v>月給（手当等確認ください）</v>
          </cell>
          <cell r="AG254" t="str">
            <v>無期</v>
          </cell>
          <cell r="AH254" t="str">
            <v>無期</v>
          </cell>
          <cell r="AI254" t="str">
            <v>確認中</v>
          </cell>
          <cell r="AJ254" t="str">
            <v>確認中</v>
          </cell>
          <cell r="AK254" t="str">
            <v>有</v>
          </cell>
          <cell r="AL254" t="str">
            <v>3か月（労働条件は変わりありません）</v>
          </cell>
          <cell r="AM254" t="str">
            <v>有</v>
          </cell>
          <cell r="AN254" t="str">
            <v>確認中</v>
          </cell>
          <cell r="AO254" t="str">
            <v>シフト制</v>
          </cell>
          <cell r="AP254" t="str">
            <v>早番  5:45～14:45（休憩60分）
遅番  10:00～19:00（休憩60分）　シフト制</v>
          </cell>
          <cell r="AQ254" t="str">
            <v>週５日（シフト制）</v>
          </cell>
          <cell r="AR254" t="str">
            <v>経験を活かしステップアップしたい方、
　経験者の方、歓迎します！</v>
          </cell>
          <cell r="AS254" t="str">
            <v>雇用保険・健康保険・厚生年金・労災保険</v>
          </cell>
          <cell r="AT254">
            <v>1</v>
          </cell>
          <cell r="AU254" t="str">
            <v>特別養護老人ホーム（特養）</v>
          </cell>
          <cell r="AZ254" t="str">
            <v>早番/日勤/遅番　６０分</v>
          </cell>
          <cell r="BA254" t="str">
            <v>週休２日（シフト制）年間休日１１８日</v>
          </cell>
          <cell r="BB254" t="str">
            <v>確認中</v>
          </cell>
          <cell r="BC254" t="str">
            <v>確認中</v>
          </cell>
        </row>
        <row r="255">
          <cell r="C255" t="str">
            <v>70-0354</v>
          </cell>
          <cell r="D255">
            <v>44256</v>
          </cell>
          <cell r="E255" t="str">
            <v>株式会社ファーストリバーメディカルコンサルティング</v>
          </cell>
          <cell r="F255" t="str">
            <v>かぶしきがいしゃファーストリバーメディカルコンサルティング</v>
          </cell>
          <cell r="G255" t="str">
            <v>施設代表</v>
          </cell>
          <cell r="H255" t="str">
            <v>石川秀一</v>
          </cell>
          <cell r="J255" t="str">
            <v>044-981-6440</v>
          </cell>
          <cell r="K255" t="str">
            <v>044-981-6441</v>
          </cell>
          <cell r="M255" t="str">
            <v>shuichi7770@gmail.com</v>
          </cell>
          <cell r="N255" t="str">
            <v>確認中</v>
          </cell>
          <cell r="O255" t="str">
            <v>常勤職員以外にアルバイト　パート勤務可能。60歳以上の方も可能です。現在72歳の方も勤務中です。</v>
          </cell>
          <cell r="P255" t="str">
            <v>介護職員</v>
          </cell>
          <cell r="Q255" t="str">
            <v>確認中</v>
          </cell>
          <cell r="R255" t="str">
            <v>高齢者グループホーム内での介護全般</v>
          </cell>
          <cell r="S255" t="str">
            <v>ファーストリビング町田三輪</v>
          </cell>
          <cell r="T255" t="str">
            <v>確認中</v>
          </cell>
          <cell r="U255" t="str">
            <v>正社員</v>
          </cell>
          <cell r="V255" t="str">
            <v>東京都町田市三輪町501-2</v>
          </cell>
          <cell r="W255" t="str">
            <v>小田急線　柿生駅</v>
          </cell>
          <cell r="X255" t="str">
            <v>190,000円以上（手当含む）
試用期間時給1,150円以上</v>
          </cell>
          <cell r="Y255" t="str">
            <v>-</v>
          </cell>
          <cell r="Z255" t="str">
            <v>夜勤手当</v>
          </cell>
          <cell r="AA255" t="str">
            <v>全額支給</v>
          </cell>
          <cell r="AB255" t="str">
            <v>条件により</v>
          </cell>
          <cell r="AC255" t="str">
            <v>5月</v>
          </cell>
          <cell r="AD255" t="str">
            <v>条件により</v>
          </cell>
          <cell r="AE255" t="str">
            <v>夏季　冬季手当あり</v>
          </cell>
          <cell r="AF255" t="str">
            <v>月給（手当等確認ください）</v>
          </cell>
          <cell r="AG255" t="str">
            <v>無期</v>
          </cell>
          <cell r="AH255" t="str">
            <v>無期</v>
          </cell>
          <cell r="AI255" t="str">
            <v>確認中</v>
          </cell>
          <cell r="AJ255" t="str">
            <v>可</v>
          </cell>
          <cell r="AK255" t="str">
            <v>有</v>
          </cell>
          <cell r="AL255" t="str">
            <v>3ヵ月</v>
          </cell>
          <cell r="AM255" t="str">
            <v>有</v>
          </cell>
          <cell r="AN255" t="str">
            <v>-</v>
          </cell>
          <cell r="AO255" t="str">
            <v>シフト制</v>
          </cell>
          <cell r="AP255" t="str">
            <v>早番7:00～15:15
日勤8:30～16:15
遅番11:45～20:00
夜勤16 :00～翌9:00</v>
          </cell>
          <cell r="AQ255" t="str">
            <v>週5日</v>
          </cell>
          <cell r="AR255" t="str">
            <v>未経験　無資格
学歴不問
年齢60歳以上可能</v>
          </cell>
          <cell r="AS255" t="str">
            <v>雇用保険・健康保険・厚生年金・労災保険</v>
          </cell>
          <cell r="AT255">
            <v>2</v>
          </cell>
          <cell r="AU255" t="str">
            <v>認知症対応型共同生活介護（グループホーム）</v>
          </cell>
          <cell r="AZ255" t="str">
            <v>法定通り</v>
          </cell>
          <cell r="BA255" t="str">
            <v>週休2日　有給有</v>
          </cell>
          <cell r="BB255" t="str">
            <v>有（屋内「原則禁煙」）</v>
          </cell>
          <cell r="BC255" t="str">
            <v>屋内禁煙（屋外に喫煙所設置）</v>
          </cell>
        </row>
        <row r="256">
          <cell r="C256" t="str">
            <v>70-0137</v>
          </cell>
          <cell r="D256">
            <v>44256</v>
          </cell>
          <cell r="E256" t="str">
            <v>社会福祉法人　芙蓉会</v>
          </cell>
          <cell r="F256" t="str">
            <v>しゃかいふくしほうじん　ふようかい</v>
          </cell>
          <cell r="G256" t="str">
            <v>総務課</v>
          </cell>
          <cell r="H256" t="str">
            <v>浦下隆司</v>
          </cell>
          <cell r="J256" t="str">
            <v>042-796-2736</v>
          </cell>
          <cell r="K256" t="str">
            <v>042-796-2734</v>
          </cell>
          <cell r="M256" t="str">
            <v>t.urashita@fuyouen.jp</v>
          </cell>
          <cell r="N256" t="str">
            <v>https://fuyouen.jp/</v>
          </cell>
          <cell r="O256" t="str">
            <v>洗濯、乾燥、居室掃除などの仕事が主となります。
70才の方も元気に働いています。</v>
          </cell>
          <cell r="P256" t="str">
            <v>洗濯業務</v>
          </cell>
          <cell r="Q256" t="str">
            <v>確認中</v>
          </cell>
          <cell r="R256" t="str">
            <v>リネン交換、居室清掃、食堂準備、トイレ清掃、ごみ収集、洗濯業務</v>
          </cell>
          <cell r="S256" t="str">
            <v>総合福祉ホーム芙蓉園</v>
          </cell>
          <cell r="T256" t="str">
            <v>確認中</v>
          </cell>
          <cell r="U256" t="str">
            <v>非常勤パート</v>
          </cell>
          <cell r="V256" t="str">
            <v>東京都町田市南町田5-16-1</v>
          </cell>
          <cell r="W256" t="str">
            <v>東急田園都市線　南町田駅　徒歩7分</v>
          </cell>
          <cell r="X256" t="str">
            <v>1,013円
（最低賃金改定の為 確認中）</v>
          </cell>
          <cell r="Y256" t="str">
            <v>確認中</v>
          </cell>
          <cell r="Z256" t="str">
            <v>確認中</v>
          </cell>
          <cell r="AA256" t="str">
            <v>実費</v>
          </cell>
          <cell r="AB256" t="str">
            <v>有り</v>
          </cell>
          <cell r="AC256" t="str">
            <v>確認中</v>
          </cell>
          <cell r="AD256" t="str">
            <v>有り</v>
          </cell>
          <cell r="AE256" t="str">
            <v>寸志あり</v>
          </cell>
          <cell r="AF256" t="str">
            <v>時給</v>
          </cell>
          <cell r="AG256" t="str">
            <v>確認中</v>
          </cell>
          <cell r="AH256" t="str">
            <v>確認中</v>
          </cell>
          <cell r="AI256" t="str">
            <v>確認中</v>
          </cell>
          <cell r="AJ256" t="str">
            <v>確認中</v>
          </cell>
          <cell r="AK256" t="str">
            <v>有</v>
          </cell>
          <cell r="AL256" t="str">
            <v>3ヵ月</v>
          </cell>
          <cell r="AM256" t="str">
            <v>無</v>
          </cell>
          <cell r="AN256" t="str">
            <v>無</v>
          </cell>
          <cell r="AO256" t="str">
            <v>確認中</v>
          </cell>
          <cell r="AP256" t="str">
            <v>8：30～17：30の間、4H以上</v>
          </cell>
          <cell r="AQ256" t="str">
            <v>3～5日以上　</v>
          </cell>
          <cell r="AR256" t="str">
            <v>資格：不問</v>
          </cell>
          <cell r="AS256" t="str">
            <v>雇用保険・労災保険</v>
          </cell>
          <cell r="AT256">
            <v>1</v>
          </cell>
          <cell r="AU256" t="str">
            <v>特別養護老人ホーム（特養）</v>
          </cell>
          <cell r="AZ256" t="str">
            <v>60分</v>
          </cell>
          <cell r="BA256" t="str">
            <v>雇用契約日数以外休み</v>
          </cell>
          <cell r="BB256" t="str">
            <v>確認中</v>
          </cell>
          <cell r="BC256" t="str">
            <v>確認中</v>
          </cell>
        </row>
        <row r="257">
          <cell r="C257" t="str">
            <v>70-0356</v>
          </cell>
          <cell r="D257">
            <v>44288</v>
          </cell>
          <cell r="E257" t="str">
            <v>株式会社創生事業団エルダーホームケア町田</v>
          </cell>
          <cell r="F257" t="str">
            <v>かぶしきがいしゃそうせいじぎょうだんエルダーホームケアまちだ</v>
          </cell>
          <cell r="G257" t="str">
            <v>施設長</v>
          </cell>
          <cell r="H257" t="str">
            <v>平田兼一</v>
          </cell>
          <cell r="J257" t="str">
            <v>042-739-5501</v>
          </cell>
          <cell r="K257" t="str">
            <v>042-739-5502</v>
          </cell>
          <cell r="M257" t="str">
            <v>k.hirata@goodtimehome.com</v>
          </cell>
          <cell r="N257" t="str">
            <v>http://www.elder-homecare.co.jp/home/popup/eh_machida.html</v>
          </cell>
          <cell r="O257" t="str">
            <v>確認中</v>
          </cell>
          <cell r="P257" t="str">
            <v>介護職員</v>
          </cell>
          <cell r="Q257" t="str">
            <v>確認中</v>
          </cell>
          <cell r="R257" t="str">
            <v>起床・就寝介助、食事・口腔ケア・排泄介助・入浴・誘導・清掃・洗濯・見守り等、一般的な介護をメインに行い、ご利用者様と会話を楽しんでいただいたり、レクリエーションを行います。※夜勤専門の方は、起床・就寝介助、食事・口腔ケア、排泄介助、夜間見守りをお願いしています。</v>
          </cell>
          <cell r="S257" t="str">
            <v>エルダーホームケア町田</v>
          </cell>
          <cell r="T257" t="str">
            <v>確認中</v>
          </cell>
          <cell r="U257" t="str">
            <v>非常勤パート</v>
          </cell>
          <cell r="V257" t="str">
            <v>東京都町田市木曽東1-33-16</v>
          </cell>
          <cell r="W257" t="str">
            <v>JR横浜線　古淵駅　徒歩12分　（車通勤不可）</v>
          </cell>
          <cell r="X257" t="str">
            <v>時給：1,200円　夜勤専門介護職員　1回1夜勤20,000円</v>
          </cell>
          <cell r="Y257" t="str">
            <v>-</v>
          </cell>
          <cell r="Z257" t="str">
            <v>手当等なし</v>
          </cell>
          <cell r="AA257" t="str">
            <v>上限5万円まで支給</v>
          </cell>
          <cell r="AB257" t="str">
            <v>有り</v>
          </cell>
          <cell r="AC257" t="str">
            <v>-</v>
          </cell>
          <cell r="AD257" t="str">
            <v>無し</v>
          </cell>
          <cell r="AE257" t="str">
            <v>無し</v>
          </cell>
          <cell r="AF257" t="str">
            <v>時給</v>
          </cell>
          <cell r="AG257" t="str">
            <v>有期</v>
          </cell>
          <cell r="AH257" t="str">
            <v>1年毎の更新</v>
          </cell>
          <cell r="AI257" t="str">
            <v>確認中</v>
          </cell>
          <cell r="AJ257" t="str">
            <v>可</v>
          </cell>
          <cell r="AK257" t="str">
            <v>有</v>
          </cell>
          <cell r="AL257" t="str">
            <v>入社3カ月間</v>
          </cell>
          <cell r="AM257" t="str">
            <v>無</v>
          </cell>
          <cell r="AN257" t="str">
            <v>無</v>
          </cell>
          <cell r="AO257" t="str">
            <v>シフト制</v>
          </cell>
          <cell r="AP257" t="str">
            <v>①7：00～16：00　②10：00～19：00　③16：30～翌9：30（2ｈ休憩）</v>
          </cell>
          <cell r="AQ257" t="str">
            <v>週2～4日　※夜勤希望者は月8～10日出勤できる方</v>
          </cell>
          <cell r="AR257" t="str">
            <v>夜勤者においては介護資格保有者を希望します。</v>
          </cell>
          <cell r="AS257" t="str">
            <v>雇用保険・労災保険</v>
          </cell>
          <cell r="AT257" t="str">
            <v>2名　夜勤専門職員2名</v>
          </cell>
          <cell r="AU257" t="str">
            <v>介護付有料老人ホーム</v>
          </cell>
          <cell r="AZ257" t="str">
            <v>法廷通り</v>
          </cell>
          <cell r="BA257" t="str">
            <v>シフト制</v>
          </cell>
          <cell r="BB257" t="str">
            <v>有（屋内「原則禁煙」）</v>
          </cell>
          <cell r="BC257" t="str">
            <v>屋内禁煙（屋外に喫煙所設置）</v>
          </cell>
        </row>
        <row r="258">
          <cell r="C258" t="str">
            <v>70-0357</v>
          </cell>
          <cell r="D258">
            <v>44289</v>
          </cell>
          <cell r="E258" t="str">
            <v>株式会社創生事業団エルダーホームケア町田</v>
          </cell>
          <cell r="F258" t="str">
            <v>かぶしきがいしゃそうせいじぎょうだんエルダーホームケアまちだ</v>
          </cell>
          <cell r="G258" t="str">
            <v>施設長</v>
          </cell>
          <cell r="H258" t="str">
            <v>平田兼一</v>
          </cell>
          <cell r="J258" t="str">
            <v>042-739-5501</v>
          </cell>
          <cell r="K258" t="str">
            <v>042-739-5502</v>
          </cell>
          <cell r="M258" t="str">
            <v>k.hirata@goodtimehome.com</v>
          </cell>
          <cell r="N258" t="str">
            <v>http://www.elder-homecare.co.jp/home/popup/eh_machida.html</v>
          </cell>
          <cell r="O258" t="str">
            <v>確認中</v>
          </cell>
          <cell r="P258" t="str">
            <v>介護職員</v>
          </cell>
          <cell r="Q258" t="str">
            <v>確認中</v>
          </cell>
          <cell r="R258" t="str">
            <v>起床・就寝介助、食事・口腔ケア・排泄介助・入浴・誘導・清掃・洗濯・見守り等、一般的な介護をメインに行い、ご利用者様と会話を楽しんでいただいたり、レクリエーションを行います。※夜勤専門の方は、起床・就寝介助、食事・口腔ケア、排泄介助、夜間見守りをお願いしています。</v>
          </cell>
          <cell r="S258" t="str">
            <v>エルダーホームケア町田</v>
          </cell>
          <cell r="T258" t="str">
            <v>確認中</v>
          </cell>
          <cell r="U258" t="str">
            <v>非常勤パート</v>
          </cell>
          <cell r="V258" t="str">
            <v>東京都町田市木曽東1-33-17</v>
          </cell>
          <cell r="W258" t="str">
            <v>JR横浜線　古淵駅　徒歩13分　（車通勤不可）</v>
          </cell>
          <cell r="X258" t="str">
            <v>時給：1,200円～　夜勤専門介護職員　1回1夜勤20,001円</v>
          </cell>
          <cell r="Y258" t="str">
            <v>確認中</v>
          </cell>
          <cell r="Z258" t="str">
            <v>要相談</v>
          </cell>
          <cell r="AA258" t="str">
            <v>上限6万円まで支給</v>
          </cell>
          <cell r="AB258" t="str">
            <v>有り</v>
          </cell>
          <cell r="AC258" t="str">
            <v>確認中</v>
          </cell>
          <cell r="AD258" t="str">
            <v>確認中</v>
          </cell>
          <cell r="AE258" t="str">
            <v>確認中</v>
          </cell>
          <cell r="AF258" t="str">
            <v>時給</v>
          </cell>
          <cell r="AG258" t="str">
            <v>有期</v>
          </cell>
          <cell r="AH258" t="str">
            <v>2年毎の更新</v>
          </cell>
          <cell r="AI258" t="str">
            <v>確認中</v>
          </cell>
          <cell r="AJ258" t="str">
            <v>確認中</v>
          </cell>
          <cell r="AK258" t="str">
            <v>有</v>
          </cell>
          <cell r="AL258" t="str">
            <v>入社4カ月間</v>
          </cell>
          <cell r="AM258" t="str">
            <v>無</v>
          </cell>
          <cell r="AN258" t="str">
            <v>無</v>
          </cell>
          <cell r="AO258" t="str">
            <v>シフト制</v>
          </cell>
          <cell r="AP258" t="str">
            <v>①7：00～16：00　②10：00～19：00　③16：30～翌9：30（3ｈ休憩）</v>
          </cell>
          <cell r="AQ258" t="str">
            <v>週2～4日　※夜勤希望者は月8～11日出勤できる方</v>
          </cell>
          <cell r="AR258" t="str">
            <v>夜勤者においては介護資格保有者を希望します。</v>
          </cell>
          <cell r="AS258" t="str">
            <v>雇用保険・労災保険</v>
          </cell>
          <cell r="AT258" t="str">
            <v>2名　夜勤専門職員3名</v>
          </cell>
          <cell r="AU258" t="str">
            <v>介護付有料老人ホーム</v>
          </cell>
          <cell r="AZ258" t="str">
            <v>法廷通り</v>
          </cell>
          <cell r="BA258" t="str">
            <v>シフト制</v>
          </cell>
          <cell r="BB258" t="str">
            <v>確認中</v>
          </cell>
          <cell r="BC258" t="str">
            <v>確認中</v>
          </cell>
        </row>
        <row r="259">
          <cell r="C259" t="str">
            <v>70-0269</v>
          </cell>
          <cell r="D259">
            <v>44298</v>
          </cell>
          <cell r="E259" t="str">
            <v>株式会社　創生事業団</v>
          </cell>
          <cell r="F259" t="str">
            <v>かぶしきがいしゃ　そうせいじぎょうだん</v>
          </cell>
          <cell r="G259" t="str">
            <v>施設長</v>
          </cell>
          <cell r="H259" t="str">
            <v>平田兼一</v>
          </cell>
          <cell r="J259" t="str">
            <v>042-739-5501</v>
          </cell>
          <cell r="K259" t="str">
            <v>042-739-5502</v>
          </cell>
          <cell r="M259" t="str">
            <v>elder.machida@goodtimehome.com</v>
          </cell>
          <cell r="N259" t="str">
            <v>http://www.elder-homecare.co.jp/home/popup/eh_machida.html</v>
          </cell>
          <cell r="O259" t="str">
            <v>ワンクックのため、
調理補助の方でも十分な経験者として
仕事ができます。</v>
          </cell>
          <cell r="P259" t="str">
            <v>厨房</v>
          </cell>
          <cell r="Q259" t="str">
            <v>確認中</v>
          </cell>
          <cell r="R259" t="str">
            <v>調理補助
ご飯とみそ汁の調理、調理済み食品の温めと配膳。</v>
          </cell>
          <cell r="S259" t="str">
            <v>エルダーホームケア町田</v>
          </cell>
          <cell r="T259" t="str">
            <v>確認中</v>
          </cell>
          <cell r="U259" t="str">
            <v>非常勤パート</v>
          </cell>
          <cell r="V259" t="str">
            <v>東京都町田市木曽東1-33-16</v>
          </cell>
          <cell r="W259" t="str">
            <v>古淵駅　徒歩１０分</v>
          </cell>
          <cell r="X259" t="str">
            <v>1,020円
（最低賃金改定の為 確認中）</v>
          </cell>
          <cell r="Y259" t="str">
            <v>確認中</v>
          </cell>
          <cell r="Z259" t="str">
            <v>確認中</v>
          </cell>
          <cell r="AA259" t="str">
            <v>規定支給　車通勤不可</v>
          </cell>
          <cell r="AB259" t="str">
            <v>無し</v>
          </cell>
          <cell r="AC259" t="str">
            <v>但し勤務評定結果を反映させ昇給する場合がある</v>
          </cell>
          <cell r="AD259" t="str">
            <v>無し</v>
          </cell>
          <cell r="AE259" t="str">
            <v>確認中</v>
          </cell>
          <cell r="AF259" t="str">
            <v>時給</v>
          </cell>
          <cell r="AG259" t="str">
            <v>無期</v>
          </cell>
          <cell r="AH259" t="str">
            <v>無期</v>
          </cell>
          <cell r="AI259" t="str">
            <v>確認中</v>
          </cell>
          <cell r="AJ259" t="str">
            <v>確認中</v>
          </cell>
          <cell r="AK259" t="str">
            <v>有</v>
          </cell>
          <cell r="AL259" t="str">
            <v>3ヵ月</v>
          </cell>
          <cell r="AM259" t="str">
            <v>無</v>
          </cell>
          <cell r="AN259" t="str">
            <v>無</v>
          </cell>
          <cell r="AO259" t="str">
            <v>シフト制</v>
          </cell>
          <cell r="AP259" t="str">
            <v>①5:30-09:00
②14:30-19:00</v>
          </cell>
          <cell r="AQ259" t="str">
            <v>10日/月　相談可</v>
          </cell>
          <cell r="AR259" t="str">
            <v>未経験可
※経験者は優遇</v>
          </cell>
          <cell r="AS259" t="str">
            <v>加入無</v>
          </cell>
          <cell r="AT259">
            <v>1</v>
          </cell>
          <cell r="AU259" t="str">
            <v>特定施設入居者生活介護（有料老人ホーム）</v>
          </cell>
          <cell r="AZ259" t="str">
            <v>確認中</v>
          </cell>
          <cell r="BA259" t="str">
            <v>連続勤務最大3日まで</v>
          </cell>
          <cell r="BB259" t="str">
            <v>確認中</v>
          </cell>
          <cell r="BC259" t="str">
            <v>確認中</v>
          </cell>
        </row>
        <row r="260">
          <cell r="C260" t="str">
            <v>50-0180</v>
          </cell>
          <cell r="D260">
            <v>44305</v>
          </cell>
          <cell r="E260" t="str">
            <v>社会福祉法人福音会</v>
          </cell>
          <cell r="F260" t="str">
            <v>しゃかいふくしほうじん　ふくいんかい</v>
          </cell>
          <cell r="G260" t="str">
            <v>ケアセンター木曽山崎</v>
          </cell>
          <cell r="H260" t="str">
            <v>鈴木　泰弘</v>
          </cell>
          <cell r="J260" t="str">
            <v>042-791-8552</v>
          </cell>
          <cell r="K260" t="str">
            <v>042-791-8553</v>
          </cell>
          <cell r="M260" t="str">
            <v>kisoyama@fukuinkai.or.jp</v>
          </cell>
          <cell r="N260" t="str">
            <v xml:space="preserve"> https://www.fukuinkai.or.jp/machida/08.html</v>
          </cell>
          <cell r="O260" t="str">
            <v>認知症を有する方への在宅支援に熱心な方を求みます。</v>
          </cell>
          <cell r="P260" t="str">
            <v>ケアワーカー</v>
          </cell>
          <cell r="Q260" t="str">
            <v>確認中</v>
          </cell>
          <cell r="R260" t="str">
            <v>送迎車への添乗・食事介助・排泄介助・入浴介助・更衣介助・その他、身体介護</v>
          </cell>
          <cell r="S260" t="str">
            <v>ケアセンター木曽山崎</v>
          </cell>
          <cell r="T260" t="str">
            <v>確認中</v>
          </cell>
          <cell r="U260" t="str">
            <v>非常勤パート</v>
          </cell>
          <cell r="V260" t="str">
            <v>東京都町田市山崎町2200番地</v>
          </cell>
          <cell r="W260" t="str">
            <v>山崎団地センターから徒歩３分</v>
          </cell>
          <cell r="X260" t="str">
            <v>1,150円～</v>
          </cell>
          <cell r="Y260" t="str">
            <v>確認中</v>
          </cell>
          <cell r="Z260" t="str">
            <v>介護福祉士手当　介護職手当　処遇改善特別加算額 等</v>
          </cell>
          <cell r="AA260" t="str">
            <v xml:space="preserve"> 交通費支給・車通勤可・バイク通勤可</v>
          </cell>
          <cell r="AB260" t="str">
            <v>有り</v>
          </cell>
          <cell r="AC260" t="str">
            <v>年1回</v>
          </cell>
          <cell r="AD260" t="str">
            <v>無し</v>
          </cell>
          <cell r="AE260" t="str">
            <v>確認中</v>
          </cell>
          <cell r="AF260" t="str">
            <v>時給</v>
          </cell>
          <cell r="AG260" t="str">
            <v>有期</v>
          </cell>
          <cell r="AH260" t="str">
            <v xml:space="preserve"> 1年間（更新あり）</v>
          </cell>
          <cell r="AI260" t="str">
            <v>確認中</v>
          </cell>
          <cell r="AJ260" t="str">
            <v>確認中</v>
          </cell>
          <cell r="AK260" t="str">
            <v>有</v>
          </cell>
          <cell r="AL260" t="str">
            <v>3ヵ月</v>
          </cell>
          <cell r="AM260" t="str">
            <v>有</v>
          </cell>
          <cell r="AN260" t="str">
            <v>2～4</v>
          </cell>
          <cell r="AO260" t="str">
            <v>固定</v>
          </cell>
          <cell r="AP260" t="str">
            <v>8:30～17:30</v>
          </cell>
          <cell r="AQ260" t="str">
            <v>週4日～週5日（　応相談　）</v>
          </cell>
          <cell r="AR260" t="str">
            <v>介護福祉士</v>
          </cell>
          <cell r="AS260" t="str">
            <v>雇用保険・健康保険・厚生年金・労災保険</v>
          </cell>
          <cell r="AT260">
            <v>2</v>
          </cell>
          <cell r="AU260" t="str">
            <v>通所介護（デイサービス）</v>
          </cell>
          <cell r="AZ260" t="str">
            <v>60分</v>
          </cell>
          <cell r="BA260" t="str">
            <v>日曜・年末年始</v>
          </cell>
          <cell r="BB260" t="str">
            <v>確認中</v>
          </cell>
          <cell r="BC260" t="str">
            <v>確認中</v>
          </cell>
        </row>
        <row r="261">
          <cell r="C261" t="str">
            <v>70-0367</v>
          </cell>
          <cell r="D261">
            <v>44333</v>
          </cell>
          <cell r="E261" t="str">
            <v>セコムフォート多摩株式会社</v>
          </cell>
          <cell r="F261" t="str">
            <v>セコムフォートたまかぶしきがいしゃ</v>
          </cell>
          <cell r="G261" t="str">
            <v>総務室</v>
          </cell>
          <cell r="H261" t="str">
            <v>若林</v>
          </cell>
          <cell r="J261" t="str">
            <v>042-797-6474</v>
          </cell>
          <cell r="K261" t="str">
            <v>042-797-6476</v>
          </cell>
          <cell r="M261" t="str">
            <v>wakabayashi@royal-tama.co.jp</v>
          </cell>
          <cell r="N261" t="str">
            <v>https://www.royal-tama.co.jp/</v>
          </cell>
          <cell r="O261" t="str">
            <v>＊入社時有給休暇３日付与
＊資格取得制度や研修制度も充実しており、キャリアアップ・自己実現が図れます。
＊福利厚生（保養所有）も充実
＊永年勤続表彰制度あり：勤務年数により連続休暇と表彰金がもらえます。</v>
          </cell>
          <cell r="P261" t="str">
            <v>介護職スタッフ　夜勤あり</v>
          </cell>
          <cell r="Q261" t="str">
            <v>確認中</v>
          </cell>
          <cell r="R261" t="str">
            <v>有料老人ホーム（１５０名）のケアサービススタッフ_x000D_
ご入居者に対する介護サービス_x000D_
　　　　　　　　　　　　　　　　　　　　　　　　　　　_x000D_
＊男女の入浴・トイレ介助あり。</v>
          </cell>
          <cell r="S261" t="str">
            <v>コンフォートロイヤルライフ多摩</v>
          </cell>
          <cell r="T261" t="str">
            <v>確認中</v>
          </cell>
          <cell r="U261" t="str">
            <v>正社員</v>
          </cell>
          <cell r="V261" t="str">
            <v>東京都町田市下小山田町1461</v>
          </cell>
          <cell r="W261" t="str">
            <v>最寄駅：多摩センター駅よりシャトルバス８分（無料）</v>
          </cell>
          <cell r="X261" t="str">
            <v>215,000円　＊夜勤5回分の夜勤手当45,000円含む</v>
          </cell>
          <cell r="Y261" t="str">
            <v>確認中</v>
          </cell>
          <cell r="Z261" t="str">
            <v>・家族手当１００００円　　　　　　　　　＊配偶者の場合_x000D_
・住宅手当１００００円　　　　　　　　　＊賃貸借契約者に限る_x000D_
＊介護福祉士資格保有者は＋１２０００円　＊内2,000円分は介護福祉士手当</v>
          </cell>
          <cell r="AA261" t="str">
            <v>あり</v>
          </cell>
          <cell r="AB261" t="str">
            <v>有り</v>
          </cell>
          <cell r="AC261" t="str">
            <v>1月あたり1,500円〜3,500円（前年度実績）</v>
          </cell>
          <cell r="AD261" t="str">
            <v>有り：年2回</v>
          </cell>
          <cell r="AE261" t="str">
            <v>計 3.20ヶ月分（前年度実績）</v>
          </cell>
          <cell r="AF261" t="str">
            <v>月給（手当等確認ください）</v>
          </cell>
          <cell r="AG261" t="str">
            <v>無期</v>
          </cell>
          <cell r="AH261" t="str">
            <v>無期</v>
          </cell>
          <cell r="AI261" t="str">
            <v>確認中</v>
          </cell>
          <cell r="AJ261" t="str">
            <v>確認中</v>
          </cell>
          <cell r="AK261" t="str">
            <v>有</v>
          </cell>
          <cell r="AL261" t="str">
            <v>入社3ヶ月</v>
          </cell>
          <cell r="AM261" t="str">
            <v>有</v>
          </cell>
          <cell r="AN261" t="str">
            <v>5時間</v>
          </cell>
          <cell r="AO261" t="str">
            <v>シフト制</v>
          </cell>
          <cell r="AP261" t="str">
            <v>7:30〜16:00　8:45〜17:15
9:00〜17:30　11:00〜19:30
16:00〜翌9:30　＊早番又は遅番が週１回</v>
          </cell>
          <cell r="AQ261" t="str">
            <v>20.4日／月</v>
          </cell>
          <cell r="AR261" t="str">
            <v>介護職員初任者研修修了（ヘルパー２級）以上</v>
          </cell>
          <cell r="AS261" t="str">
            <v>雇用保険・健康保険・厚生年金・労災保険</v>
          </cell>
          <cell r="AT261">
            <v>1</v>
          </cell>
          <cell r="AU261" t="str">
            <v>特定施設入居者生活介護（有料老人ホーム）</v>
          </cell>
          <cell r="AZ261" t="str">
            <v>法定通り</v>
          </cell>
          <cell r="BA261" t="str">
            <v>10日／月</v>
          </cell>
          <cell r="BB261" t="str">
            <v>確認中</v>
          </cell>
          <cell r="BC261" t="str">
            <v>確認中</v>
          </cell>
        </row>
        <row r="262">
          <cell r="C262" t="str">
            <v>70-0368</v>
          </cell>
          <cell r="D262">
            <v>44334</v>
          </cell>
          <cell r="E262" t="str">
            <v>セコムフォート多摩株式会社</v>
          </cell>
          <cell r="F262" t="str">
            <v>セコムフォートたまかぶしきがいしゃ</v>
          </cell>
          <cell r="G262" t="str">
            <v>総務室</v>
          </cell>
          <cell r="H262" t="str">
            <v>若林</v>
          </cell>
          <cell r="J262" t="str">
            <v>042-797-6474</v>
          </cell>
          <cell r="K262" t="str">
            <v>042-797-6476</v>
          </cell>
          <cell r="M262" t="str">
            <v>wakabayashi@royal-tama.co.jp</v>
          </cell>
          <cell r="N262" t="str">
            <v>https://www.royal-tama.co.jp/</v>
          </cell>
          <cell r="O262" t="str">
            <v>＊資格取得制度や研修制度も充実しており、キャリアアップ・自己実現が図れます。
＊夜勤入りの夕食、夜勤明けの朝食無料</v>
          </cell>
          <cell r="P262" t="str">
            <v>介護職スタッフ（パート）　夜勤専従</v>
          </cell>
          <cell r="Q262" t="str">
            <v>確認中</v>
          </cell>
          <cell r="R262" t="str">
            <v>＊有料老人ホーム（１５０名）のケアサービススタッフ_x000D_
＊ご入居者に対する介護サービス_x000D_
＊トイレ介助あり</v>
          </cell>
          <cell r="S262" t="str">
            <v>コンフォートロイヤルライフ多摩</v>
          </cell>
          <cell r="T262" t="str">
            <v>確認中</v>
          </cell>
          <cell r="U262" t="str">
            <v>非常勤パート</v>
          </cell>
          <cell r="V262" t="str">
            <v>東京都町田市下小山田町1461</v>
          </cell>
          <cell r="W262" t="str">
            <v>最寄駅：多摩センター駅よりシャトルバス８分（無料）</v>
          </cell>
          <cell r="X262" t="str">
            <v>時給1,100円（初任者研修）、時給1,200円（介護福祉士）</v>
          </cell>
          <cell r="Y262" t="str">
            <v>確認中</v>
          </cell>
          <cell r="Z262" t="str">
            <v>夜勤手当　９,０００円_x000D_
＊１夜勤　_x000D_
　介護福祉士　２７,０００円_x000D_
　初任者研修　２５,５００円</v>
          </cell>
          <cell r="AA262" t="str">
            <v>あり</v>
          </cell>
          <cell r="AB262" t="str">
            <v>無し</v>
          </cell>
          <cell r="AC262" t="str">
            <v>なし</v>
          </cell>
          <cell r="AD262" t="str">
            <v>無し</v>
          </cell>
          <cell r="AE262" t="str">
            <v>なし</v>
          </cell>
          <cell r="AF262" t="str">
            <v>時給：時給1,100円（初任者研修）、時給1,200円（介護福祉士）</v>
          </cell>
          <cell r="AG262" t="str">
            <v>有期</v>
          </cell>
          <cell r="AH262" t="str">
            <v>３ヶ月</v>
          </cell>
          <cell r="AI262" t="str">
            <v>確認中</v>
          </cell>
          <cell r="AJ262" t="str">
            <v>確認中</v>
          </cell>
          <cell r="AK262" t="str">
            <v>有</v>
          </cell>
          <cell r="AL262" t="str">
            <v>入社3ヶ月</v>
          </cell>
          <cell r="AM262" t="str">
            <v>有</v>
          </cell>
          <cell r="AN262" t="str">
            <v>確認中</v>
          </cell>
          <cell r="AO262" t="str">
            <v>シフト制</v>
          </cell>
          <cell r="AP262" t="str">
            <v>16時00分〜翌9時30分</v>
          </cell>
          <cell r="AQ262" t="str">
            <v>月8回前後　要相談</v>
          </cell>
          <cell r="AR262" t="str">
            <v>介護初任者研修修了（ヘルパー２級）以上_x000D_
介護業務の経験ある方</v>
          </cell>
          <cell r="AS262" t="str">
            <v>雇用保険・健康保険・厚生年金・労災保険</v>
          </cell>
          <cell r="AT262">
            <v>1</v>
          </cell>
          <cell r="AU262" t="str">
            <v>特定施設入居者生活介護（有料老人ホーム）</v>
          </cell>
          <cell r="AZ262" t="str">
            <v>法定通り</v>
          </cell>
          <cell r="BA262" t="str">
            <v>シフト以外</v>
          </cell>
          <cell r="BB262" t="str">
            <v>確認中</v>
          </cell>
          <cell r="BC262" t="str">
            <v>確認中</v>
          </cell>
        </row>
        <row r="263">
          <cell r="C263" t="str">
            <v>1319-002538-3</v>
          </cell>
          <cell r="D263">
            <v>44336</v>
          </cell>
          <cell r="E263" t="str">
            <v>株式会社　ライフサポートめぐみ</v>
          </cell>
          <cell r="F263" t="str">
            <v>かぶしきがいしゃ　ライフサポートめぐみ</v>
          </cell>
          <cell r="N263" t="str">
            <v>https://www.megumi-net.gr.jp/</v>
          </cell>
          <cell r="O263" t="str">
            <v>●●詳細は最下部のハローワークインターネットサービス求人票URLクリックにて確認してください●●</v>
          </cell>
          <cell r="P263" t="str">
            <v>家庭生活支援サービス</v>
          </cell>
          <cell r="Q263" t="str">
            <v>確認中</v>
          </cell>
          <cell r="R263" t="str">
            <v>●●詳細は最下部のハローワークインターネットサービス求人票URLクリックにて確認してください●●</v>
          </cell>
          <cell r="S263" t="str">
            <v>ライフサポートめぐみ</v>
          </cell>
          <cell r="T263" t="str">
            <v>確認中</v>
          </cell>
          <cell r="U263" t="str">
            <v>非常勤パート</v>
          </cell>
          <cell r="V263" t="str">
            <v>東京都町田市原町田５－８－９</v>
          </cell>
          <cell r="W263" t="str">
            <v>●●詳細は最下部のハローワークインターネットサービス求人票URLクリックにて確認してください●●</v>
          </cell>
          <cell r="X263" t="str">
            <v>1,500円〜1,800円</v>
          </cell>
          <cell r="Y263" t="str">
            <v>確認中</v>
          </cell>
          <cell r="Z263" t="str">
            <v>●●詳細は最下部のハローワークインターネットサービス求人票URLクリックにて確認してください●●</v>
          </cell>
          <cell r="AB263" t="str">
            <v>確認中</v>
          </cell>
          <cell r="AC263" t="str">
            <v>確認中</v>
          </cell>
          <cell r="AD263" t="str">
            <v>確認中</v>
          </cell>
          <cell r="AE263" t="str">
            <v>確認中</v>
          </cell>
          <cell r="AF263" t="str">
            <v>時給</v>
          </cell>
          <cell r="AG263" t="str">
            <v>確認中</v>
          </cell>
          <cell r="AH263" t="str">
            <v>確認中</v>
          </cell>
          <cell r="AI263" t="str">
            <v>確認中</v>
          </cell>
          <cell r="AJ263" t="str">
            <v>確認中</v>
          </cell>
          <cell r="AK263" t="str">
            <v>確認中</v>
          </cell>
          <cell r="AL263" t="str">
            <v>確認中</v>
          </cell>
          <cell r="AM263" t="str">
            <v>確認中</v>
          </cell>
          <cell r="AN263" t="str">
            <v>確認中</v>
          </cell>
          <cell r="AO263" t="str">
            <v>確認中</v>
          </cell>
          <cell r="AP263" t="str">
            <v>ハローワークインターネットサービス求人票確認ください</v>
          </cell>
          <cell r="AQ263" t="str">
            <v>●●詳細は最下部のハローワークインターネットサービス求人票URLクリックにて確認してください●●</v>
          </cell>
          <cell r="AR263" t="str">
            <v>●●詳細は最下部のハローワークインターネットサービス求人票URLクリックにて確認してください●●</v>
          </cell>
          <cell r="AS263" t="str">
            <v>確認中</v>
          </cell>
          <cell r="AT263" t="str">
            <v>●●詳細は最下部のハローワークインターネットサービス求人票URLクリックにて確認してください●●</v>
          </cell>
          <cell r="AU263" t="str">
            <v>その他</v>
          </cell>
          <cell r="AZ263" t="str">
            <v>確認中</v>
          </cell>
          <cell r="BA263" t="str">
            <v>確認中</v>
          </cell>
          <cell r="BB263" t="str">
            <v>確認中</v>
          </cell>
          <cell r="BC263" t="str">
            <v>確認中</v>
          </cell>
        </row>
        <row r="264">
          <cell r="C264" t="str">
            <v>13190-03883011</v>
          </cell>
          <cell r="D264">
            <v>44336</v>
          </cell>
          <cell r="E264" t="str">
            <v>ＨＩＴＯＷＡケアサービス株式会社</v>
          </cell>
          <cell r="F264" t="str">
            <v>ＨＩＴＯＷＡケアサービスかぶしきがいしゃ</v>
          </cell>
          <cell r="N264" t="str">
            <v>http://www.irs.jp</v>
          </cell>
          <cell r="O264" t="str">
            <v>●●詳細は最下部のハローワークインターネットサービス求人票URLクリックにて確認してください●●</v>
          </cell>
          <cell r="P264" t="str">
            <v>介護職</v>
          </cell>
          <cell r="Q264" t="str">
            <v>確認中</v>
          </cell>
          <cell r="R264" t="str">
            <v>●●詳細は最下部のハローワークインターネットサービス求人票URLクリックにて確認してください●●</v>
          </cell>
          <cell r="S264" t="str">
            <v>有料老人ホーム　イリーゼ町田図師の丘</v>
          </cell>
          <cell r="T264" t="str">
            <v>確認中</v>
          </cell>
          <cell r="U264" t="str">
            <v>正社員</v>
          </cell>
          <cell r="V264" t="str">
            <v>東京都町田市図師町１８９６－１</v>
          </cell>
          <cell r="W264" t="str">
            <v>●●詳細は最下部のハローワークインターネットサービス求人票URLクリックにて確認してください●●</v>
          </cell>
          <cell r="X264" t="str">
            <v>218,500円〜289,000円</v>
          </cell>
          <cell r="Y264" t="str">
            <v>確認中</v>
          </cell>
          <cell r="Z264" t="str">
            <v>●●詳細は最下部のハローワークインターネットサービス求人票URLクリックにて確認してください●●</v>
          </cell>
          <cell r="AB264" t="str">
            <v>確認中</v>
          </cell>
          <cell r="AC264" t="str">
            <v>確認中</v>
          </cell>
          <cell r="AD264" t="str">
            <v>確認中</v>
          </cell>
          <cell r="AE264" t="str">
            <v>確認中</v>
          </cell>
          <cell r="AF264" t="str">
            <v>月給（手当等確認ください）</v>
          </cell>
          <cell r="AG264" t="str">
            <v>確認中</v>
          </cell>
          <cell r="AH264" t="str">
            <v>確認中</v>
          </cell>
          <cell r="AI264" t="str">
            <v>確認中</v>
          </cell>
          <cell r="AJ264" t="str">
            <v>確認中</v>
          </cell>
          <cell r="AK264" t="str">
            <v>確認中</v>
          </cell>
          <cell r="AL264" t="str">
            <v>確認中</v>
          </cell>
          <cell r="AM264" t="str">
            <v>確認中</v>
          </cell>
          <cell r="AN264" t="str">
            <v>確認中</v>
          </cell>
          <cell r="AO264" t="str">
            <v>確認中</v>
          </cell>
          <cell r="AP264" t="str">
            <v>ハローワークインターネットサービス求人票確認ください</v>
          </cell>
          <cell r="AQ264" t="str">
            <v>●●詳細は最下部のハローワークインターネットサービス求人票URLクリックにて確認してください●●</v>
          </cell>
          <cell r="AR264" t="str">
            <v>●●詳細は最下部のハローワークインターネットサービス求人票URLクリックにて確認してください●●</v>
          </cell>
          <cell r="AS264" t="str">
            <v>確認中</v>
          </cell>
          <cell r="AT264" t="str">
            <v>●●詳細は最下部のハローワークインターネットサービス求人票URLクリックにて確認してください●●</v>
          </cell>
          <cell r="AU264" t="str">
            <v>介護付有料老人ホーム</v>
          </cell>
          <cell r="AZ264" t="str">
            <v>確認中</v>
          </cell>
          <cell r="BA264" t="str">
            <v>確認中</v>
          </cell>
          <cell r="BB264" t="str">
            <v>確認中</v>
          </cell>
          <cell r="BC264" t="str">
            <v>確認中</v>
          </cell>
        </row>
        <row r="265">
          <cell r="C265" t="str">
            <v>13190-03886911</v>
          </cell>
          <cell r="D265">
            <v>44336</v>
          </cell>
          <cell r="E265" t="str">
            <v>株式会社　ライフサポートめぐみ</v>
          </cell>
          <cell r="F265" t="str">
            <v>かぶしきがいしゃ　ライフサポートめぐみ</v>
          </cell>
          <cell r="N265" t="str">
            <v>https://www.megumi-net.gr.jp/</v>
          </cell>
          <cell r="O265" t="str">
            <v>●●詳細は最下部のハローワークインターネットサービス求人票URLクリックにて確認してください●●</v>
          </cell>
          <cell r="P265" t="str">
            <v>訪問介護</v>
          </cell>
          <cell r="Q265" t="str">
            <v>確認中</v>
          </cell>
          <cell r="R265" t="str">
            <v>●●詳細は最下部のハローワークインターネットサービス求人票URLクリックにて確認してください●●</v>
          </cell>
          <cell r="S265" t="str">
            <v>ライフサポートめぐみ</v>
          </cell>
          <cell r="T265" t="str">
            <v>確認中</v>
          </cell>
          <cell r="U265" t="str">
            <v>常勤パート（フルタイム）</v>
          </cell>
          <cell r="V265" t="str">
            <v>東京都町田市原町田５－８－９</v>
          </cell>
          <cell r="W265" t="str">
            <v>●●詳細は最下部のハローワークインターネットサービス求人票URLクリックにて確認してください●●</v>
          </cell>
          <cell r="X265" t="str">
            <v>220,000円〜330,000円</v>
          </cell>
          <cell r="Y265" t="str">
            <v>確認中</v>
          </cell>
          <cell r="Z265" t="str">
            <v>●●詳細は最下部のハローワークインターネットサービス求人票URLクリックにて確認してください●●</v>
          </cell>
          <cell r="AB265" t="str">
            <v>確認中</v>
          </cell>
          <cell r="AC265" t="str">
            <v>確認中</v>
          </cell>
          <cell r="AD265" t="str">
            <v>確認中</v>
          </cell>
          <cell r="AE265" t="str">
            <v>確認中</v>
          </cell>
          <cell r="AF265" t="str">
            <v>月給（手当等確認ください）</v>
          </cell>
          <cell r="AG265" t="str">
            <v>確認中</v>
          </cell>
          <cell r="AH265" t="str">
            <v>確認中</v>
          </cell>
          <cell r="AI265" t="str">
            <v>確認中</v>
          </cell>
          <cell r="AJ265" t="str">
            <v>確認中</v>
          </cell>
          <cell r="AK265" t="str">
            <v>確認中</v>
          </cell>
          <cell r="AL265" t="str">
            <v>確認中</v>
          </cell>
          <cell r="AM265" t="str">
            <v>確認中</v>
          </cell>
          <cell r="AN265" t="str">
            <v>確認中</v>
          </cell>
          <cell r="AO265" t="str">
            <v>確認中</v>
          </cell>
          <cell r="AP265" t="str">
            <v>ハローワークインターネットサービス求人票確認ください</v>
          </cell>
          <cell r="AQ265" t="str">
            <v>●●詳細は最下部のハローワークインターネットサービス求人票URLクリックにて確認してください●●</v>
          </cell>
          <cell r="AR265" t="str">
            <v>●●詳細は最下部のハローワークインターネットサービス求人票URLクリックにて確認してください●●</v>
          </cell>
          <cell r="AS265" t="str">
            <v>確認中</v>
          </cell>
          <cell r="AT265" t="str">
            <v>●●詳細は最下部のハローワークインターネットサービス求人票URLクリックにて確認してください●●</v>
          </cell>
          <cell r="AU265" t="str">
            <v>訪問介護（ホームヘルプサービス）</v>
          </cell>
          <cell r="AZ265" t="str">
            <v>確認中</v>
          </cell>
          <cell r="BA265" t="str">
            <v>確認中</v>
          </cell>
          <cell r="BB265" t="str">
            <v>確認中</v>
          </cell>
          <cell r="BC265" t="str">
            <v>確認中</v>
          </cell>
        </row>
        <row r="266">
          <cell r="C266" t="str">
            <v>13190-03887111</v>
          </cell>
          <cell r="D266">
            <v>44336</v>
          </cell>
          <cell r="E266" t="str">
            <v>株式会社　ライフサポートめぐみ</v>
          </cell>
          <cell r="F266" t="str">
            <v>かぶしきがいしゃ　ライフサポートめぐみ</v>
          </cell>
          <cell r="N266" t="str">
            <v>https://www.megumi-net.gr.jp/</v>
          </cell>
          <cell r="O266" t="str">
            <v>●●詳細は最下部のハローワークインターネットサービス求人票URLクリックにて確認してください●●</v>
          </cell>
          <cell r="P266" t="str">
            <v>デイサービスの生活相談員及び介護職員</v>
          </cell>
          <cell r="Q266" t="str">
            <v>確認中</v>
          </cell>
          <cell r="R266" t="str">
            <v>●●詳細は最下部のハローワークインターネットサービス求人票URLクリックにて確認してください●●</v>
          </cell>
          <cell r="S266" t="str">
            <v>ライフサポートめぐみ</v>
          </cell>
          <cell r="T266" t="str">
            <v>確認中</v>
          </cell>
          <cell r="U266" t="str">
            <v>非常勤パート</v>
          </cell>
          <cell r="V266" t="str">
            <v>東京都町田市高ヶ坂3-1-1</v>
          </cell>
          <cell r="W266" t="str">
            <v>●●詳細は最下部のハローワークインターネットサービス求人票URLクリックにて確認してください●●</v>
          </cell>
          <cell r="X266" t="str">
            <v>1,200円〜1,400円</v>
          </cell>
          <cell r="Y266" t="str">
            <v>確認中</v>
          </cell>
          <cell r="Z266" t="str">
            <v>●●詳細は最下部のハローワークインターネットサービス求人票URLクリックにて確認してください●●</v>
          </cell>
          <cell r="AB266" t="str">
            <v>確認中</v>
          </cell>
          <cell r="AC266" t="str">
            <v>確認中</v>
          </cell>
          <cell r="AD266" t="str">
            <v>確認中</v>
          </cell>
          <cell r="AE266" t="str">
            <v>確認中</v>
          </cell>
          <cell r="AF266" t="str">
            <v>時給</v>
          </cell>
          <cell r="AG266" t="str">
            <v>確認中</v>
          </cell>
          <cell r="AH266" t="str">
            <v>確認中</v>
          </cell>
          <cell r="AI266" t="str">
            <v>確認中</v>
          </cell>
          <cell r="AJ266" t="str">
            <v>確認中</v>
          </cell>
          <cell r="AK266" t="str">
            <v>確認中</v>
          </cell>
          <cell r="AL266" t="str">
            <v>確認中</v>
          </cell>
          <cell r="AM266" t="str">
            <v>確認中</v>
          </cell>
          <cell r="AN266" t="str">
            <v>確認中</v>
          </cell>
          <cell r="AO266" t="str">
            <v>確認中</v>
          </cell>
          <cell r="AP266" t="str">
            <v>ハローワークインターネットサービス求人票確認ください</v>
          </cell>
          <cell r="AQ266" t="str">
            <v>●●詳細は最下部のハローワークインターネットサービス求人票URLクリックにて確認してください●●</v>
          </cell>
          <cell r="AR266" t="str">
            <v>●●詳細は最下部のハローワークインターネットサービス求人票URLクリックにて確認してください●●</v>
          </cell>
          <cell r="AS266" t="str">
            <v>確認中</v>
          </cell>
          <cell r="AT266" t="str">
            <v>●●詳細は最下部のハローワークインターネットサービス求人票URLクリックにて確認してください●●</v>
          </cell>
          <cell r="AU266" t="str">
            <v>地域密着型通所介護</v>
          </cell>
          <cell r="AZ266" t="str">
            <v>確認中</v>
          </cell>
          <cell r="BA266" t="str">
            <v>確認中</v>
          </cell>
          <cell r="BB266" t="str">
            <v>確認中</v>
          </cell>
          <cell r="BC266" t="str">
            <v>確認中</v>
          </cell>
        </row>
        <row r="267">
          <cell r="C267" t="str">
            <v>13190-03888711</v>
          </cell>
          <cell r="D267">
            <v>44336</v>
          </cell>
          <cell r="E267" t="str">
            <v>社会福祉法人　福音会</v>
          </cell>
          <cell r="F267" t="str">
            <v>しゃかいふくしほうじん　ふくいんかい</v>
          </cell>
          <cell r="N267" t="str">
            <v>http://www.fukuinkai.or.jp/</v>
          </cell>
          <cell r="O267" t="str">
            <v>●●詳細は最下部のハローワークインターネットサービス求人票URLクリックにて確認してください●●</v>
          </cell>
          <cell r="P267" t="str">
            <v>ケアワーカー（介護職員）</v>
          </cell>
          <cell r="Q267" t="str">
            <v>確認中</v>
          </cell>
          <cell r="R267" t="str">
            <v>●●詳細は最下部のハローワークインターネットサービス求人票URLクリックにて確認してください●●</v>
          </cell>
          <cell r="S267" t="str">
            <v>福音の家</v>
          </cell>
          <cell r="T267" t="str">
            <v>確認中</v>
          </cell>
          <cell r="U267" t="str">
            <v>正社員</v>
          </cell>
          <cell r="V267" t="str">
            <v>東京都町田市野津田町１９３２番地</v>
          </cell>
          <cell r="W267" t="str">
            <v>●●詳細は最下部のハローワークインターネットサービス求人票URLクリックにて確認してください●●</v>
          </cell>
          <cell r="X267" t="str">
            <v>195,000円〜265,000円</v>
          </cell>
          <cell r="Y267" t="str">
            <v>確認中</v>
          </cell>
          <cell r="Z267" t="str">
            <v>●●詳細は最下部のハローワークインターネットサービス求人票URLクリックにて確認してください●●</v>
          </cell>
          <cell r="AB267" t="str">
            <v>確認中</v>
          </cell>
          <cell r="AC267" t="str">
            <v>確認中</v>
          </cell>
          <cell r="AD267" t="str">
            <v>確認中</v>
          </cell>
          <cell r="AE267" t="str">
            <v>確認中</v>
          </cell>
          <cell r="AF267" t="str">
            <v>月給（手当等確認ください）</v>
          </cell>
          <cell r="AG267" t="str">
            <v>確認中</v>
          </cell>
          <cell r="AH267" t="str">
            <v>確認中</v>
          </cell>
          <cell r="AI267" t="str">
            <v>確認中</v>
          </cell>
          <cell r="AJ267" t="str">
            <v>確認中</v>
          </cell>
          <cell r="AK267" t="str">
            <v>確認中</v>
          </cell>
          <cell r="AL267" t="str">
            <v>確認中</v>
          </cell>
          <cell r="AM267" t="str">
            <v>確認中</v>
          </cell>
          <cell r="AN267" t="str">
            <v>確認中</v>
          </cell>
          <cell r="AO267" t="str">
            <v>確認中</v>
          </cell>
          <cell r="AP267" t="str">
            <v>ハローワークインターネットサービス求人票確認ください</v>
          </cell>
          <cell r="AQ267" t="str">
            <v>●●詳細は最下部のハローワークインターネットサービス求人票URLクリックにて確認してください●●</v>
          </cell>
          <cell r="AR267" t="str">
            <v>●●詳細は最下部のハローワークインターネットサービス求人票URLクリックにて確認してください●●</v>
          </cell>
          <cell r="AS267" t="str">
            <v>確認中</v>
          </cell>
          <cell r="AT267" t="str">
            <v>●●詳細は最下部のハローワークインターネットサービス求人票URLクリックにて確認してください●●</v>
          </cell>
          <cell r="AU267" t="str">
            <v>特別養護老人ホーム（特養）</v>
          </cell>
          <cell r="AZ267" t="str">
            <v>確認中</v>
          </cell>
          <cell r="BA267" t="str">
            <v>確認中</v>
          </cell>
          <cell r="BB267" t="str">
            <v>確認中</v>
          </cell>
          <cell r="BC267" t="str">
            <v>確認中</v>
          </cell>
        </row>
        <row r="268">
          <cell r="C268" t="str">
            <v>13190-03890411</v>
          </cell>
          <cell r="D268">
            <v>44336</v>
          </cell>
          <cell r="E268" t="str">
            <v>社会福祉法人　福音会</v>
          </cell>
          <cell r="F268" t="str">
            <v>しゃかいふくしほうじん　ふくいんかい</v>
          </cell>
          <cell r="N268" t="str">
            <v>http://www.fukuinkai.or.jp/</v>
          </cell>
          <cell r="O268" t="str">
            <v>●●詳細は最下部のハローワークインターネットサービス求人票URLクリックにて確認してください●●</v>
          </cell>
          <cell r="P268" t="str">
            <v>ケアワーカー（介護職員）</v>
          </cell>
          <cell r="Q268" t="str">
            <v>確認中</v>
          </cell>
          <cell r="R268" t="str">
            <v>●●詳細は最下部のハローワークインターネットサービス求人票URLクリックにて確認してください●●</v>
          </cell>
          <cell r="S268" t="str">
            <v>福音の家</v>
          </cell>
          <cell r="T268" t="str">
            <v>確認中</v>
          </cell>
          <cell r="U268" t="str">
            <v>非常勤パート</v>
          </cell>
          <cell r="V268" t="str">
            <v>東京都町田市野津田町１９３２番地</v>
          </cell>
          <cell r="W268" t="str">
            <v>●●詳細は最下部のハローワークインターネットサービス求人票URLクリックにて確認してください●●</v>
          </cell>
          <cell r="X268" t="str">
            <v>1,013円〜1,050円</v>
          </cell>
          <cell r="Y268" t="str">
            <v>確認中</v>
          </cell>
          <cell r="Z268" t="str">
            <v>●●詳細は最下部のハローワークインターネットサービス求人票URLクリックにて確認してください●●</v>
          </cell>
          <cell r="AB268" t="str">
            <v>確認中</v>
          </cell>
          <cell r="AC268" t="str">
            <v>確認中</v>
          </cell>
          <cell r="AD268" t="str">
            <v>確認中</v>
          </cell>
          <cell r="AE268" t="str">
            <v>確認中</v>
          </cell>
          <cell r="AF268" t="str">
            <v>時給</v>
          </cell>
          <cell r="AG268" t="str">
            <v>確認中</v>
          </cell>
          <cell r="AH268" t="str">
            <v>確認中</v>
          </cell>
          <cell r="AI268" t="str">
            <v>確認中</v>
          </cell>
          <cell r="AJ268" t="str">
            <v>確認中</v>
          </cell>
          <cell r="AK268" t="str">
            <v>確認中</v>
          </cell>
          <cell r="AL268" t="str">
            <v>確認中</v>
          </cell>
          <cell r="AM268" t="str">
            <v>確認中</v>
          </cell>
          <cell r="AN268" t="str">
            <v>確認中</v>
          </cell>
          <cell r="AO268" t="str">
            <v>確認中</v>
          </cell>
          <cell r="AP268" t="str">
            <v>ハローワークインターネットサービス求人票確認ください</v>
          </cell>
          <cell r="AQ268" t="str">
            <v>●●詳細は最下部のハローワークインターネットサービス求人票URLクリックにて確認してください●●</v>
          </cell>
          <cell r="AR268" t="str">
            <v>●●詳細は最下部のハローワークインターネットサービス求人票URLクリックにて確認してください●●</v>
          </cell>
          <cell r="AS268" t="str">
            <v>確認中</v>
          </cell>
          <cell r="AT268" t="str">
            <v>●●詳細は最下部のハローワークインターネットサービス求人票URLクリックにて確認してください●●</v>
          </cell>
          <cell r="AU268" t="str">
            <v>特別養護老人ホーム（特養）</v>
          </cell>
          <cell r="AZ268" t="str">
            <v>確認中</v>
          </cell>
          <cell r="BA268" t="str">
            <v>確認中</v>
          </cell>
          <cell r="BB268" t="str">
            <v>確認中</v>
          </cell>
          <cell r="BC268" t="str">
            <v>確認中</v>
          </cell>
        </row>
        <row r="269">
          <cell r="C269" t="str">
            <v>13190-03891011</v>
          </cell>
          <cell r="D269">
            <v>44336</v>
          </cell>
          <cell r="E269" t="str">
            <v>社会福祉法人　福音会</v>
          </cell>
          <cell r="F269" t="str">
            <v>しゃかいふくしほうじん　ふくいんかい</v>
          </cell>
          <cell r="N269" t="str">
            <v>http://www.fukuinkai.or.jp/</v>
          </cell>
          <cell r="O269" t="str">
            <v>●●詳細は最下部のハローワークインターネットサービス求人票URLクリックにて確認してください●●</v>
          </cell>
          <cell r="P269" t="str">
            <v>厨房（調理補助）リーダー</v>
          </cell>
          <cell r="Q269" t="str">
            <v>確認中</v>
          </cell>
          <cell r="R269" t="str">
            <v>●●詳細は最下部のハローワークインターネットサービス求人票URLクリックにて確認してください●●</v>
          </cell>
          <cell r="S269" t="str">
            <v>福音の家</v>
          </cell>
          <cell r="T269" t="str">
            <v>確認中</v>
          </cell>
          <cell r="U269" t="str">
            <v>契約社員</v>
          </cell>
          <cell r="V269" t="str">
            <v>東京都町田市野津田町１９３２番地</v>
          </cell>
          <cell r="W269" t="str">
            <v>●●詳細は最下部のハローワークインターネットサービス求人票URLクリックにて確認してください●●</v>
          </cell>
          <cell r="X269" t="str">
            <v>180,000円〜180,000円</v>
          </cell>
          <cell r="Y269" t="str">
            <v>確認中</v>
          </cell>
          <cell r="Z269" t="str">
            <v>●●詳細は最下部のハローワークインターネットサービス求人票URLクリックにて確認してください●●</v>
          </cell>
          <cell r="AB269" t="str">
            <v>確認中</v>
          </cell>
          <cell r="AC269" t="str">
            <v>確認中</v>
          </cell>
          <cell r="AD269" t="str">
            <v>確認中</v>
          </cell>
          <cell r="AE269" t="str">
            <v>確認中</v>
          </cell>
          <cell r="AF269" t="str">
            <v>月給（手当等確認ください）</v>
          </cell>
          <cell r="AG269" t="str">
            <v>確認中</v>
          </cell>
          <cell r="AH269" t="str">
            <v>確認中</v>
          </cell>
          <cell r="AI269" t="str">
            <v>確認中</v>
          </cell>
          <cell r="AJ269" t="str">
            <v>確認中</v>
          </cell>
          <cell r="AK269" t="str">
            <v>確認中</v>
          </cell>
          <cell r="AL269" t="str">
            <v>確認中</v>
          </cell>
          <cell r="AM269" t="str">
            <v>確認中</v>
          </cell>
          <cell r="AN269" t="str">
            <v>確認中</v>
          </cell>
          <cell r="AO269" t="str">
            <v>確認中</v>
          </cell>
          <cell r="AP269" t="str">
            <v>ハローワークインターネットサービス求人票確認ください</v>
          </cell>
          <cell r="AQ269" t="str">
            <v>●●詳細は最下部のハローワークインターネットサービス求人票URLクリックにて確認してください●●</v>
          </cell>
          <cell r="AR269" t="str">
            <v>●●詳細は最下部のハローワークインターネットサービス求人票URLクリックにて確認してください●●</v>
          </cell>
          <cell r="AS269" t="str">
            <v>確認中</v>
          </cell>
          <cell r="AT269" t="str">
            <v>●●詳細は最下部のハローワークインターネットサービス求人票URLクリックにて確認してください●●</v>
          </cell>
          <cell r="AU269" t="str">
            <v>特別養護老人ホーム（特養）</v>
          </cell>
          <cell r="AZ269" t="str">
            <v>確認中</v>
          </cell>
          <cell r="BA269" t="str">
            <v>確認中</v>
          </cell>
          <cell r="BB269" t="str">
            <v>確認中</v>
          </cell>
          <cell r="BC269" t="str">
            <v>確認中</v>
          </cell>
        </row>
        <row r="270">
          <cell r="C270" t="str">
            <v>13190-03893611</v>
          </cell>
          <cell r="D270">
            <v>44336</v>
          </cell>
          <cell r="E270" t="str">
            <v>医療法人社団芙蓉会　ふよう病院</v>
          </cell>
          <cell r="F270" t="str">
            <v>いりょうほうじんしゃだんふようかい　ふようびょういん</v>
          </cell>
          <cell r="N270" t="str">
            <v>https://www.fuyou.or.jp/</v>
          </cell>
          <cell r="O270" t="str">
            <v>●●詳細は最下部のハローワークインターネットサービス求人票URLクリックにて確認してください●●</v>
          </cell>
          <cell r="P270" t="str">
            <v>ケアワーカー</v>
          </cell>
          <cell r="Q270" t="str">
            <v>確認中</v>
          </cell>
          <cell r="R270" t="str">
            <v>●●詳細は最下部のハローワークインターネットサービス求人票URLクリックにて確認してください●●</v>
          </cell>
          <cell r="S270" t="str">
            <v>グループホームあおぞら</v>
          </cell>
          <cell r="T270" t="str">
            <v>確認中</v>
          </cell>
          <cell r="U270" t="str">
            <v>正社員</v>
          </cell>
          <cell r="V270" t="str">
            <v>東京都町田市南町田３－４３－１</v>
          </cell>
          <cell r="W270" t="str">
            <v>●●詳細は最下部のハローワークインターネットサービス求人票URLクリックにて確認してください●●</v>
          </cell>
          <cell r="X270" t="str">
            <v>170,000円〜175,000円</v>
          </cell>
          <cell r="Y270" t="str">
            <v>確認中</v>
          </cell>
          <cell r="Z270" t="str">
            <v>●●詳細は最下部のハローワークインターネットサービス求人票URLクリックにて確認してください●●</v>
          </cell>
          <cell r="AB270" t="str">
            <v>確認中</v>
          </cell>
          <cell r="AC270" t="str">
            <v>確認中</v>
          </cell>
          <cell r="AD270" t="str">
            <v>確認中</v>
          </cell>
          <cell r="AE270" t="str">
            <v>確認中</v>
          </cell>
          <cell r="AF270" t="str">
            <v>月給（手当等確認ください）</v>
          </cell>
          <cell r="AG270" t="str">
            <v>確認中</v>
          </cell>
          <cell r="AH270" t="str">
            <v>確認中</v>
          </cell>
          <cell r="AI270" t="str">
            <v>確認中</v>
          </cell>
          <cell r="AJ270" t="str">
            <v>確認中</v>
          </cell>
          <cell r="AK270" t="str">
            <v>確認中</v>
          </cell>
          <cell r="AL270" t="str">
            <v>確認中</v>
          </cell>
          <cell r="AM270" t="str">
            <v>確認中</v>
          </cell>
          <cell r="AN270" t="str">
            <v>確認中</v>
          </cell>
          <cell r="AO270" t="str">
            <v>確認中</v>
          </cell>
          <cell r="AP270" t="str">
            <v>ハローワークインターネットサービス求人票確認ください</v>
          </cell>
          <cell r="AQ270" t="str">
            <v>●●詳細は最下部のハローワークインターネットサービス求人票URLクリックにて確認してください●●</v>
          </cell>
          <cell r="AR270" t="str">
            <v>●●詳細は最下部のハローワークインターネットサービス求人票URLクリックにて確認してください●●</v>
          </cell>
          <cell r="AS270" t="str">
            <v>確認中</v>
          </cell>
          <cell r="AT270" t="str">
            <v>●●詳細は最下部のハローワークインターネットサービス求人票URLクリックにて確認してください●●</v>
          </cell>
          <cell r="AU270" t="str">
            <v>認知症対応型共同生活介護（グループホーム）</v>
          </cell>
          <cell r="AZ270" t="str">
            <v>確認中</v>
          </cell>
          <cell r="BA270" t="str">
            <v>確認中</v>
          </cell>
          <cell r="BB270" t="str">
            <v>確認中</v>
          </cell>
          <cell r="BC270" t="str">
            <v>確認中</v>
          </cell>
        </row>
        <row r="271">
          <cell r="C271" t="str">
            <v>13190-03895111</v>
          </cell>
          <cell r="D271">
            <v>44336</v>
          </cell>
          <cell r="E271" t="str">
            <v>医療法人社団芙蓉会　ふよう病院</v>
          </cell>
          <cell r="F271" t="str">
            <v>いりょうほうじんしゃだんふようかい　ふようびょういん</v>
          </cell>
          <cell r="N271" t="str">
            <v>https://www.fuyou.or.jp/</v>
          </cell>
          <cell r="O271" t="str">
            <v>●●詳細は最下部のハローワークインターネットサービス求人票URLクリックにて確認してください●●</v>
          </cell>
          <cell r="P271" t="str">
            <v>ケアワーカー</v>
          </cell>
          <cell r="Q271" t="str">
            <v>確認中</v>
          </cell>
          <cell r="R271" t="str">
            <v>●●詳細は最下部のハローワークインターネットサービス求人票URLクリックにて確認してください●●</v>
          </cell>
          <cell r="S271" t="str">
            <v>ディサービスふれあいルーム</v>
          </cell>
          <cell r="T271" t="str">
            <v>確認中</v>
          </cell>
          <cell r="U271" t="str">
            <v>正社員</v>
          </cell>
          <cell r="V271" t="str">
            <v>東京都町田市南町田３－４３－１</v>
          </cell>
          <cell r="W271" t="str">
            <v>●●詳細は最下部のハローワークインターネットサービス求人票URLクリックにて確認してください●●</v>
          </cell>
          <cell r="X271" t="str">
            <v>170,000円〜175,000円</v>
          </cell>
          <cell r="Y271" t="str">
            <v>確認中</v>
          </cell>
          <cell r="Z271" t="str">
            <v>●●詳細は最下部のハローワークインターネットサービス求人票URLクリックにて確認してください●●</v>
          </cell>
          <cell r="AB271" t="str">
            <v>確認中</v>
          </cell>
          <cell r="AC271" t="str">
            <v>確認中</v>
          </cell>
          <cell r="AD271" t="str">
            <v>確認中</v>
          </cell>
          <cell r="AE271" t="str">
            <v>確認中</v>
          </cell>
          <cell r="AF271" t="str">
            <v>月給（手当等確認ください）</v>
          </cell>
          <cell r="AG271" t="str">
            <v>確認中</v>
          </cell>
          <cell r="AH271" t="str">
            <v>確認中</v>
          </cell>
          <cell r="AI271" t="str">
            <v>確認中</v>
          </cell>
          <cell r="AJ271" t="str">
            <v>確認中</v>
          </cell>
          <cell r="AK271" t="str">
            <v>確認中</v>
          </cell>
          <cell r="AL271" t="str">
            <v>確認中</v>
          </cell>
          <cell r="AM271" t="str">
            <v>確認中</v>
          </cell>
          <cell r="AN271" t="str">
            <v>確認中</v>
          </cell>
          <cell r="AO271" t="str">
            <v>確認中</v>
          </cell>
          <cell r="AP271" t="str">
            <v>ハローワークインターネットサービス求人票確認ください</v>
          </cell>
          <cell r="AQ271" t="str">
            <v>●●詳細は最下部のハローワークインターネットサービス求人票URLクリックにて確認してください●●</v>
          </cell>
          <cell r="AR271" t="str">
            <v>●●詳細は最下部のハローワークインターネットサービス求人票URLクリックにて確認してください●●</v>
          </cell>
          <cell r="AS271" t="str">
            <v>確認中</v>
          </cell>
          <cell r="AT271" t="str">
            <v>●●詳細は最下部のハローワークインターネットサービス求人票URLクリックにて確認してください●●</v>
          </cell>
          <cell r="AU271" t="str">
            <v>認知症対応型デイサービス</v>
          </cell>
          <cell r="AZ271" t="str">
            <v>確認中</v>
          </cell>
          <cell r="BA271" t="str">
            <v>確認中</v>
          </cell>
          <cell r="BB271" t="str">
            <v>確認中</v>
          </cell>
          <cell r="BC271" t="str">
            <v>確認中</v>
          </cell>
        </row>
        <row r="272">
          <cell r="C272" t="str">
            <v>13190-03896711</v>
          </cell>
          <cell r="D272">
            <v>44336</v>
          </cell>
          <cell r="E272" t="str">
            <v>株式会社ベガシステム</v>
          </cell>
          <cell r="F272" t="str">
            <v>かぶしきがいしゃベガシステム</v>
          </cell>
          <cell r="N272" t="str">
            <v>http://www.vega-net.co.jp</v>
          </cell>
          <cell r="O272" t="str">
            <v>●●詳細は最下部のハローワークインターネットサービス求人票URLクリックにて確認してください●●</v>
          </cell>
          <cell r="P272" t="str">
            <v>訪問看護（ステーション管理者候補）</v>
          </cell>
          <cell r="Q272" t="str">
            <v>確認中</v>
          </cell>
          <cell r="R272" t="str">
            <v>●●詳細は最下部のハローワークインターネットサービス求人票URLクリックにて確認してください●●</v>
          </cell>
          <cell r="S272" t="str">
            <v>ビーケア訪問看護リハビリステーション</v>
          </cell>
          <cell r="T272" t="str">
            <v>確認中</v>
          </cell>
          <cell r="U272" t="str">
            <v>正社員</v>
          </cell>
          <cell r="V272" t="str">
            <v>東京都町田市鶴間１－１４－１　ロイヤルメゾン南町田１　２０１号室</v>
          </cell>
          <cell r="W272" t="str">
            <v>●●詳細は最下部のハローワークインターネットサービス求人票URLクリックにて確認してください●●</v>
          </cell>
          <cell r="X272" t="str">
            <v>260,000円〜450,000円</v>
          </cell>
          <cell r="Y272" t="str">
            <v>確認中</v>
          </cell>
          <cell r="Z272" t="str">
            <v>●●詳細は最下部のハローワークインターネットサービス求人票URLクリックにて確認してください●●</v>
          </cell>
          <cell r="AB272" t="str">
            <v>確認中</v>
          </cell>
          <cell r="AC272" t="str">
            <v>確認中</v>
          </cell>
          <cell r="AD272" t="str">
            <v>確認中</v>
          </cell>
          <cell r="AE272" t="str">
            <v>確認中</v>
          </cell>
          <cell r="AF272" t="str">
            <v>月給（手当等確認ください）</v>
          </cell>
          <cell r="AG272" t="str">
            <v>確認中</v>
          </cell>
          <cell r="AH272" t="str">
            <v>確認中</v>
          </cell>
          <cell r="AI272" t="str">
            <v>確認中</v>
          </cell>
          <cell r="AJ272" t="str">
            <v>確認中</v>
          </cell>
          <cell r="AK272" t="str">
            <v>確認中</v>
          </cell>
          <cell r="AL272" t="str">
            <v>確認中</v>
          </cell>
          <cell r="AM272" t="str">
            <v>確認中</v>
          </cell>
          <cell r="AN272" t="str">
            <v>確認中</v>
          </cell>
          <cell r="AO272" t="str">
            <v>確認中</v>
          </cell>
          <cell r="AP272" t="str">
            <v>ハローワークインターネットサービス求人票確認ください</v>
          </cell>
          <cell r="AQ272" t="str">
            <v>●●詳細は最下部のハローワークインターネットサービス求人票URLクリックにて確認してください●●</v>
          </cell>
          <cell r="AR272" t="str">
            <v>●●詳細は最下部のハローワークインターネットサービス求人票URLクリックにて確認してください●●</v>
          </cell>
          <cell r="AS272" t="str">
            <v>確認中</v>
          </cell>
          <cell r="AT272" t="str">
            <v>●●詳細は最下部のハローワークインターネットサービス求人票URLクリックにて確認してください●●</v>
          </cell>
          <cell r="AU272" t="str">
            <v>訪問看護</v>
          </cell>
          <cell r="AZ272" t="str">
            <v>確認中</v>
          </cell>
          <cell r="BA272" t="str">
            <v>確認中</v>
          </cell>
          <cell r="BB272" t="str">
            <v>確認中</v>
          </cell>
          <cell r="BC272" t="str">
            <v>確認中</v>
          </cell>
        </row>
        <row r="273">
          <cell r="C273" t="str">
            <v>13190-03897811</v>
          </cell>
          <cell r="D273">
            <v>44336</v>
          </cell>
          <cell r="E273" t="str">
            <v>社会福祉法人友愛十字会</v>
          </cell>
          <cell r="F273" t="str">
            <v>しゃかいふくしほうじん　ゆうあいじゅうじかい</v>
          </cell>
          <cell r="N273" t="str">
            <v>http://www.yuai.or.jp</v>
          </cell>
          <cell r="O273" t="str">
            <v>●●詳細は最下部のハローワークインターネットサービス求人票URLクリックにて確認してください●●</v>
          </cell>
          <cell r="P273" t="str">
            <v>介護職員／移転オープン施設</v>
          </cell>
          <cell r="Q273" t="str">
            <v>確認中</v>
          </cell>
          <cell r="R273" t="str">
            <v>●●詳細は最下部のハローワークインターネットサービス求人票URLクリックにて確認してください●●</v>
          </cell>
          <cell r="S273" t="str">
            <v>友愛荘</v>
          </cell>
          <cell r="T273" t="str">
            <v>確認中</v>
          </cell>
          <cell r="U273" t="str">
            <v>正社員</v>
          </cell>
          <cell r="V273" t="str">
            <v>東京都町田市南大谷１６５１－１</v>
          </cell>
          <cell r="W273" t="str">
            <v>●●詳細は最下部のハローワークインターネットサービス求人票URLクリックにて確認してください●●</v>
          </cell>
          <cell r="X273" t="str">
            <v>231,300円〜270,000円</v>
          </cell>
          <cell r="Y273" t="str">
            <v>確認中</v>
          </cell>
          <cell r="Z273" t="str">
            <v>●●詳細は最下部のハローワークインターネットサービス求人票URLクリックにて確認してください●●</v>
          </cell>
          <cell r="AB273" t="str">
            <v>確認中</v>
          </cell>
          <cell r="AC273" t="str">
            <v>確認中</v>
          </cell>
          <cell r="AD273" t="str">
            <v>確認中</v>
          </cell>
          <cell r="AE273" t="str">
            <v>確認中</v>
          </cell>
          <cell r="AF273" t="str">
            <v>月給（手当等確認ください）</v>
          </cell>
          <cell r="AG273" t="str">
            <v>確認中</v>
          </cell>
          <cell r="AH273" t="str">
            <v>確認中</v>
          </cell>
          <cell r="AI273" t="str">
            <v>確認中</v>
          </cell>
          <cell r="AJ273" t="str">
            <v>確認中</v>
          </cell>
          <cell r="AK273" t="str">
            <v>確認中</v>
          </cell>
          <cell r="AL273" t="str">
            <v>確認中</v>
          </cell>
          <cell r="AM273" t="str">
            <v>確認中</v>
          </cell>
          <cell r="AN273" t="str">
            <v>確認中</v>
          </cell>
          <cell r="AO273" t="str">
            <v>確認中</v>
          </cell>
          <cell r="AP273" t="str">
            <v>ハローワークインターネットサービス求人票確認ください</v>
          </cell>
          <cell r="AQ273" t="str">
            <v>●●詳細は最下部のハローワークインターネットサービス求人票URLクリックにて確認してください●●</v>
          </cell>
          <cell r="AR273" t="str">
            <v>●●詳細は最下部のハローワークインターネットサービス求人票URLクリックにて確認してください●●</v>
          </cell>
          <cell r="AS273" t="str">
            <v>確認中</v>
          </cell>
          <cell r="AT273" t="str">
            <v>●●詳細は最下部のハローワークインターネットサービス求人票URLクリックにて確認してください●●</v>
          </cell>
          <cell r="AU273" t="str">
            <v>特別養護老人ホーム（特養）</v>
          </cell>
          <cell r="AZ273" t="str">
            <v>確認中</v>
          </cell>
          <cell r="BA273" t="str">
            <v>確認中</v>
          </cell>
          <cell r="BB273" t="str">
            <v>確認中</v>
          </cell>
          <cell r="BC273" t="str">
            <v>確認中</v>
          </cell>
        </row>
        <row r="274">
          <cell r="C274" t="str">
            <v>13190-03898211</v>
          </cell>
          <cell r="D274">
            <v>44336</v>
          </cell>
          <cell r="E274" t="str">
            <v>社会福祉法人友愛十字会</v>
          </cell>
          <cell r="F274" t="str">
            <v>しゃかいふくしほうじん　ゆうあいじゅうじかい</v>
          </cell>
          <cell r="N274" t="str">
            <v>http://www.yuai.or.jp</v>
          </cell>
          <cell r="O274" t="str">
            <v>●●詳細は最下部のハローワークインターネットサービス求人票URLクリックにて確認してください●●</v>
          </cell>
          <cell r="P274" t="str">
            <v>介護職員</v>
          </cell>
          <cell r="Q274" t="str">
            <v>確認中</v>
          </cell>
          <cell r="R274" t="str">
            <v>●●詳細は最下部のハローワークインターネットサービス求人票URLクリックにて確認してください●●</v>
          </cell>
          <cell r="S274" t="str">
            <v>友愛荘</v>
          </cell>
          <cell r="T274" t="str">
            <v>確認中</v>
          </cell>
          <cell r="U274" t="str">
            <v>非常勤パート</v>
          </cell>
          <cell r="V274" t="str">
            <v>東京都町田市南大谷１６５１－１</v>
          </cell>
          <cell r="W274" t="str">
            <v>●●詳細は最下部のハローワークインターネットサービス求人票URLクリックにて確認してください●●</v>
          </cell>
          <cell r="X274" t="str">
            <v>1,280円〜1,330円</v>
          </cell>
          <cell r="Y274" t="str">
            <v>確認中</v>
          </cell>
          <cell r="Z274" t="str">
            <v>●●詳細は最下部のハローワークインターネットサービス求人票URLクリックにて確認してください●●</v>
          </cell>
          <cell r="AB274" t="str">
            <v>確認中</v>
          </cell>
          <cell r="AC274" t="str">
            <v>確認中</v>
          </cell>
          <cell r="AD274" t="str">
            <v>確認中</v>
          </cell>
          <cell r="AE274" t="str">
            <v>確認中</v>
          </cell>
          <cell r="AF274" t="str">
            <v>時給</v>
          </cell>
          <cell r="AG274" t="str">
            <v>確認中</v>
          </cell>
          <cell r="AH274" t="str">
            <v>確認中</v>
          </cell>
          <cell r="AI274" t="str">
            <v>確認中</v>
          </cell>
          <cell r="AJ274" t="str">
            <v>確認中</v>
          </cell>
          <cell r="AK274" t="str">
            <v>確認中</v>
          </cell>
          <cell r="AL274" t="str">
            <v>確認中</v>
          </cell>
          <cell r="AM274" t="str">
            <v>確認中</v>
          </cell>
          <cell r="AN274" t="str">
            <v>確認中</v>
          </cell>
          <cell r="AO274" t="str">
            <v>確認中</v>
          </cell>
          <cell r="AP274" t="str">
            <v>ハローワークインターネットサービス求人票確認ください</v>
          </cell>
          <cell r="AQ274" t="str">
            <v>●●詳細は最下部のハローワークインターネットサービス求人票URLクリックにて確認してください●●</v>
          </cell>
          <cell r="AR274" t="str">
            <v>●●詳細は最下部のハローワークインターネットサービス求人票URLクリックにて確認してください●●</v>
          </cell>
          <cell r="AS274" t="str">
            <v>確認中</v>
          </cell>
          <cell r="AT274" t="str">
            <v>●●詳細は最下部のハローワークインターネットサービス求人票URLクリックにて確認してください●●</v>
          </cell>
          <cell r="AU274" t="str">
            <v>特別養護老人ホーム（特養）</v>
          </cell>
          <cell r="AZ274" t="str">
            <v>確認中</v>
          </cell>
          <cell r="BA274" t="str">
            <v>確認中</v>
          </cell>
          <cell r="BB274" t="str">
            <v>確認中</v>
          </cell>
          <cell r="BC274" t="str">
            <v>確認中</v>
          </cell>
        </row>
        <row r="275">
          <cell r="C275" t="str">
            <v>13190-03900511</v>
          </cell>
          <cell r="D275">
            <v>44336</v>
          </cell>
          <cell r="E275" t="str">
            <v>社会福祉法人友愛十字会</v>
          </cell>
          <cell r="F275" t="str">
            <v>しゃかいふくしほうじん　ゆうあいじゅうじかい</v>
          </cell>
          <cell r="N275" t="str">
            <v>http://www.yuai.or.jp</v>
          </cell>
          <cell r="O275" t="str">
            <v>●●詳細は最下部のハローワークインターネットサービス求人票URLクリックにて確認してください●●</v>
          </cell>
          <cell r="P275" t="str">
            <v>介護支援専門員（ケアマネージャー）</v>
          </cell>
          <cell r="Q275" t="str">
            <v>確認中</v>
          </cell>
          <cell r="R275" t="str">
            <v>●●詳細は最下部のハローワークインターネットサービス求人票URLクリックにて確認してください●●</v>
          </cell>
          <cell r="S275" t="str">
            <v>友愛荘</v>
          </cell>
          <cell r="T275" t="str">
            <v>確認中</v>
          </cell>
          <cell r="U275" t="str">
            <v>正社員</v>
          </cell>
          <cell r="V275" t="str">
            <v>東京都町田市南大谷１６５１－１</v>
          </cell>
          <cell r="W275" t="str">
            <v>●●詳細は最下部のハローワークインターネットサービス求人票URLクリックにて確認してください●●</v>
          </cell>
          <cell r="X275" t="str">
            <v>185,300円〜258,000円</v>
          </cell>
          <cell r="Y275" t="str">
            <v>確認中</v>
          </cell>
          <cell r="Z275" t="str">
            <v>●●詳細は最下部のハローワークインターネットサービス求人票URLクリックにて確認してください●●</v>
          </cell>
          <cell r="AB275" t="str">
            <v>確認中</v>
          </cell>
          <cell r="AC275" t="str">
            <v>確認中</v>
          </cell>
          <cell r="AD275" t="str">
            <v>確認中</v>
          </cell>
          <cell r="AE275" t="str">
            <v>確認中</v>
          </cell>
          <cell r="AF275" t="str">
            <v>月給（手当等確認ください）</v>
          </cell>
          <cell r="AG275" t="str">
            <v>確認中</v>
          </cell>
          <cell r="AH275" t="str">
            <v>確認中</v>
          </cell>
          <cell r="AI275" t="str">
            <v>確認中</v>
          </cell>
          <cell r="AJ275" t="str">
            <v>確認中</v>
          </cell>
          <cell r="AK275" t="str">
            <v>確認中</v>
          </cell>
          <cell r="AL275" t="str">
            <v>確認中</v>
          </cell>
          <cell r="AM275" t="str">
            <v>確認中</v>
          </cell>
          <cell r="AN275" t="str">
            <v>確認中</v>
          </cell>
          <cell r="AO275" t="str">
            <v>確認中</v>
          </cell>
          <cell r="AP275" t="str">
            <v>ハローワークインターネットサービス求人票確認ください</v>
          </cell>
          <cell r="AQ275" t="str">
            <v>●●詳細は最下部のハローワークインターネットサービス求人票URLクリックにて確認してください●●</v>
          </cell>
          <cell r="AR275" t="str">
            <v>●●詳細は最下部のハローワークインターネットサービス求人票URLクリックにて確認してください●●</v>
          </cell>
          <cell r="AS275" t="str">
            <v>確認中</v>
          </cell>
          <cell r="AT275" t="str">
            <v>●●詳細は最下部のハローワークインターネットサービス求人票URLクリックにて確認してください●●</v>
          </cell>
          <cell r="AU275" t="str">
            <v>特別養護老人ホーム（特養）</v>
          </cell>
          <cell r="AZ275" t="str">
            <v>確認中</v>
          </cell>
          <cell r="BA275" t="str">
            <v>確認中</v>
          </cell>
          <cell r="BB275" t="str">
            <v>確認中</v>
          </cell>
          <cell r="BC275" t="str">
            <v>確認中</v>
          </cell>
        </row>
        <row r="276">
          <cell r="C276" t="str">
            <v>13190-03902011</v>
          </cell>
          <cell r="D276">
            <v>44336</v>
          </cell>
          <cell r="E276" t="str">
            <v>社会福祉法人友愛十字会</v>
          </cell>
          <cell r="F276" t="str">
            <v>しゃかいふくしほうじん　ゆうあいじゅうじかい</v>
          </cell>
          <cell r="N276" t="str">
            <v>http://www.yuai.or.jp</v>
          </cell>
          <cell r="O276" t="str">
            <v>●●詳細は最下部のハローワークインターネットサービス求人票URLクリックにて確認してください●●</v>
          </cell>
          <cell r="P276" t="str">
            <v>清掃スタッフ／未経験者歓迎</v>
          </cell>
          <cell r="Q276" t="str">
            <v>確認中</v>
          </cell>
          <cell r="R276" t="str">
            <v>●●詳細は最下部のハローワークインターネットサービス求人票URLクリックにて確認してください●●</v>
          </cell>
          <cell r="S276" t="str">
            <v>友愛荘</v>
          </cell>
          <cell r="T276" t="str">
            <v>確認中</v>
          </cell>
          <cell r="U276" t="str">
            <v>常勤パート（フルタイム）</v>
          </cell>
          <cell r="V276" t="str">
            <v>東京都町田市南大谷１６５１－１</v>
          </cell>
          <cell r="W276" t="str">
            <v>●●詳細は最下部のハローワークインターネットサービス求人票URLクリックにて確認してください●●</v>
          </cell>
          <cell r="X276" t="str">
            <v>1,013円〜1,013円</v>
          </cell>
          <cell r="Y276" t="str">
            <v>確認中</v>
          </cell>
          <cell r="Z276" t="str">
            <v>●●詳細は最下部のハローワークインターネットサービス求人票URLクリックにて確認してください●●</v>
          </cell>
          <cell r="AB276" t="str">
            <v>確認中</v>
          </cell>
          <cell r="AC276" t="str">
            <v>確認中</v>
          </cell>
          <cell r="AD276" t="str">
            <v>確認中</v>
          </cell>
          <cell r="AE276" t="str">
            <v>確認中</v>
          </cell>
          <cell r="AF276" t="str">
            <v>時給</v>
          </cell>
          <cell r="AG276" t="str">
            <v>確認中</v>
          </cell>
          <cell r="AH276" t="str">
            <v>確認中</v>
          </cell>
          <cell r="AI276" t="str">
            <v>確認中</v>
          </cell>
          <cell r="AJ276" t="str">
            <v>確認中</v>
          </cell>
          <cell r="AK276" t="str">
            <v>確認中</v>
          </cell>
          <cell r="AL276" t="str">
            <v>確認中</v>
          </cell>
          <cell r="AM276" t="str">
            <v>確認中</v>
          </cell>
          <cell r="AN276" t="str">
            <v>確認中</v>
          </cell>
          <cell r="AO276" t="str">
            <v>確認中</v>
          </cell>
          <cell r="AP276" t="str">
            <v>ハローワークインターネットサービス求人票確認ください</v>
          </cell>
          <cell r="AQ276" t="str">
            <v>●●詳細は最下部のハローワークインターネットサービス求人票URLクリックにて確認してください●●</v>
          </cell>
          <cell r="AR276" t="str">
            <v>●●詳細は最下部のハローワークインターネットサービス求人票URLクリックにて確認してください●●</v>
          </cell>
          <cell r="AS276" t="str">
            <v>確認中</v>
          </cell>
          <cell r="AT276" t="str">
            <v>●●詳細は最下部のハローワークインターネットサービス求人票URLクリックにて確認してください●●</v>
          </cell>
          <cell r="AU276" t="str">
            <v>特別養護老人ホーム（特養）</v>
          </cell>
          <cell r="AZ276" t="str">
            <v>確認中</v>
          </cell>
          <cell r="BA276" t="str">
            <v>確認中</v>
          </cell>
          <cell r="BB276" t="str">
            <v>確認中</v>
          </cell>
          <cell r="BC276" t="str">
            <v>確認中</v>
          </cell>
        </row>
        <row r="277">
          <cell r="C277" t="str">
            <v>13190-03904611</v>
          </cell>
          <cell r="D277">
            <v>44336</v>
          </cell>
          <cell r="E277" t="str">
            <v>東電パートナーズ　株式会社</v>
          </cell>
          <cell r="F277" t="str">
            <v>とうでんパートナーズ　かぶしきがいしゃ</v>
          </cell>
          <cell r="N277" t="str">
            <v>http://www.tepco-partners.co.jp</v>
          </cell>
          <cell r="O277" t="str">
            <v>●●詳細は最下部のハローワークインターネットサービス求人票URLクリックにて確認してください●●</v>
          </cell>
          <cell r="P277" t="str">
            <v>ホームヘルパー</v>
          </cell>
          <cell r="Q277" t="str">
            <v>確認中</v>
          </cell>
          <cell r="R277" t="str">
            <v>●●詳細は最下部のハローワークインターネットサービス求人票URLクリックにて確認してください●●</v>
          </cell>
          <cell r="S277" t="str">
            <v>東電さわやかケア町田</v>
          </cell>
          <cell r="T277" t="str">
            <v>確認中</v>
          </cell>
          <cell r="U277" t="str">
            <v>非常勤パート</v>
          </cell>
          <cell r="V277" t="str">
            <v>東京都町田市森野４丁目１７－２３　渋谷ビル２階－Ａ</v>
          </cell>
          <cell r="W277" t="str">
            <v>●●詳細は最下部のハローワークインターネットサービス求人票URLクリックにて確認してください●●</v>
          </cell>
          <cell r="X277" t="str">
            <v>1,300円〜1,850円</v>
          </cell>
          <cell r="Y277" t="str">
            <v>確認中</v>
          </cell>
          <cell r="Z277" t="str">
            <v>●●詳細は最下部のハローワークインターネットサービス求人票URLクリックにて確認してください●●</v>
          </cell>
          <cell r="AB277" t="str">
            <v>確認中</v>
          </cell>
          <cell r="AC277" t="str">
            <v>確認中</v>
          </cell>
          <cell r="AD277" t="str">
            <v>確認中</v>
          </cell>
          <cell r="AE277" t="str">
            <v>確認中</v>
          </cell>
          <cell r="AF277" t="str">
            <v>時給</v>
          </cell>
          <cell r="AG277" t="str">
            <v>確認中</v>
          </cell>
          <cell r="AH277" t="str">
            <v>確認中</v>
          </cell>
          <cell r="AI277" t="str">
            <v>確認中</v>
          </cell>
          <cell r="AJ277" t="str">
            <v>確認中</v>
          </cell>
          <cell r="AK277" t="str">
            <v>確認中</v>
          </cell>
          <cell r="AL277" t="str">
            <v>確認中</v>
          </cell>
          <cell r="AM277" t="str">
            <v>確認中</v>
          </cell>
          <cell r="AN277" t="str">
            <v>確認中</v>
          </cell>
          <cell r="AO277" t="str">
            <v>確認中</v>
          </cell>
          <cell r="AP277" t="str">
            <v>ハローワークインターネットサービス求人票確認ください</v>
          </cell>
          <cell r="AQ277" t="str">
            <v>●●詳細は最下部のハローワークインターネットサービス求人票URLクリックにて確認してください●●</v>
          </cell>
          <cell r="AR277" t="str">
            <v>●●詳細は最下部のハローワークインターネットサービス求人票URLクリックにて確認してください●●</v>
          </cell>
          <cell r="AS277" t="str">
            <v>確認中</v>
          </cell>
          <cell r="AT277" t="str">
            <v>●●詳細は最下部のハローワークインターネットサービス求人票URLクリックにて確認してください●●</v>
          </cell>
          <cell r="AU277" t="str">
            <v>訪問介護（ホームヘルプサービス）</v>
          </cell>
          <cell r="AZ277" t="str">
            <v>確認中</v>
          </cell>
          <cell r="BA277" t="str">
            <v>確認中</v>
          </cell>
          <cell r="BB277" t="str">
            <v>確認中</v>
          </cell>
          <cell r="BC277" t="str">
            <v>確認中</v>
          </cell>
        </row>
        <row r="278">
          <cell r="C278" t="str">
            <v>13190-03906111</v>
          </cell>
          <cell r="D278">
            <v>44336</v>
          </cell>
          <cell r="E278" t="str">
            <v>東電パートナーズ　株式会社</v>
          </cell>
          <cell r="F278" t="str">
            <v>とうでんパートナーズ　かぶしきがいしゃ</v>
          </cell>
          <cell r="N278" t="str">
            <v>http://www.tepco-partners.co.jp</v>
          </cell>
          <cell r="O278" t="str">
            <v>●●詳細は最下部のハローワークインターネットサービス求人票URLクリックにて確認してください●●</v>
          </cell>
          <cell r="P278" t="str">
            <v>福祉用具の営業スタッフ</v>
          </cell>
          <cell r="Q278" t="str">
            <v>確認中</v>
          </cell>
          <cell r="R278" t="str">
            <v>●●詳細は最下部のハローワークインターネットサービス求人票URLクリックにて確認してください●●</v>
          </cell>
          <cell r="S278" t="str">
            <v>東電さわやかケア町田</v>
          </cell>
          <cell r="T278" t="str">
            <v>確認中</v>
          </cell>
          <cell r="U278" t="str">
            <v>正社員</v>
          </cell>
          <cell r="V278" t="str">
            <v>東京都町田市森野４丁目１７－２３　渋谷ビル２階－Ａ</v>
          </cell>
          <cell r="W278" t="str">
            <v>●●詳細は最下部のハローワークインターネットサービス求人票URLクリックにて確認してください●●</v>
          </cell>
          <cell r="X278" t="str">
            <v>230,000円〜230,000円</v>
          </cell>
          <cell r="Y278" t="str">
            <v>確認中</v>
          </cell>
          <cell r="Z278" t="str">
            <v>●●詳細は最下部のハローワークインターネットサービス求人票URLクリックにて確認してください●●</v>
          </cell>
          <cell r="AB278" t="str">
            <v>確認中</v>
          </cell>
          <cell r="AC278" t="str">
            <v>確認中</v>
          </cell>
          <cell r="AD278" t="str">
            <v>確認中</v>
          </cell>
          <cell r="AE278" t="str">
            <v>確認中</v>
          </cell>
          <cell r="AF278" t="str">
            <v>月給（手当等確認ください）</v>
          </cell>
          <cell r="AG278" t="str">
            <v>確認中</v>
          </cell>
          <cell r="AH278" t="str">
            <v>確認中</v>
          </cell>
          <cell r="AI278" t="str">
            <v>確認中</v>
          </cell>
          <cell r="AJ278" t="str">
            <v>確認中</v>
          </cell>
          <cell r="AK278" t="str">
            <v>確認中</v>
          </cell>
          <cell r="AL278" t="str">
            <v>確認中</v>
          </cell>
          <cell r="AM278" t="str">
            <v>確認中</v>
          </cell>
          <cell r="AN278" t="str">
            <v>確認中</v>
          </cell>
          <cell r="AO278" t="str">
            <v>確認中</v>
          </cell>
          <cell r="AP278" t="str">
            <v>ハローワークインターネットサービス求人票確認ください</v>
          </cell>
          <cell r="AQ278" t="str">
            <v>●●詳細は最下部のハローワークインターネットサービス求人票URLクリックにて確認してください●●</v>
          </cell>
          <cell r="AR278" t="str">
            <v>●●詳細は最下部のハローワークインターネットサービス求人票URLクリックにて確認してください●●</v>
          </cell>
          <cell r="AS278" t="str">
            <v>確認中</v>
          </cell>
          <cell r="AT278" t="str">
            <v>●●詳細は最下部のハローワークインターネットサービス求人票URLクリックにて確認してください●●</v>
          </cell>
          <cell r="AU278" t="str">
            <v>訪問介護（ホームヘルプサービス）</v>
          </cell>
          <cell r="AZ278" t="str">
            <v>確認中</v>
          </cell>
          <cell r="BA278" t="str">
            <v>確認中</v>
          </cell>
          <cell r="BB278" t="str">
            <v>確認中</v>
          </cell>
          <cell r="BC278" t="str">
            <v>確認中</v>
          </cell>
        </row>
        <row r="279">
          <cell r="C279" t="str">
            <v>13190-03908811</v>
          </cell>
          <cell r="D279">
            <v>44336</v>
          </cell>
          <cell r="E279" t="str">
            <v>東電パートナーズ　株式会社</v>
          </cell>
          <cell r="F279" t="str">
            <v>とうでんパートナーズ　かぶしきがいしゃ</v>
          </cell>
          <cell r="N279" t="str">
            <v>http://www.tepco-partners.co.jp</v>
          </cell>
          <cell r="O279" t="str">
            <v>●●詳細は最下部のハローワークインターネットサービス求人票URLクリックにて確認してください●●</v>
          </cell>
          <cell r="P279" t="str">
            <v>居宅ケアマネジャー</v>
          </cell>
          <cell r="Q279" t="str">
            <v>確認中</v>
          </cell>
          <cell r="R279" t="str">
            <v>●●詳細は最下部のハローワークインターネットサービス求人票URLクリックにて確認してください●●</v>
          </cell>
          <cell r="S279" t="str">
            <v>東電さわやかケア町田</v>
          </cell>
          <cell r="T279" t="str">
            <v>確認中</v>
          </cell>
          <cell r="U279" t="str">
            <v>正社員</v>
          </cell>
          <cell r="V279" t="str">
            <v>東京都町田市森野４丁目１７－２３　渋谷ビル２階－Ａ</v>
          </cell>
          <cell r="W279" t="str">
            <v>●●詳細は最下部のハローワークインターネットサービス求人票URLクリックにて確認してください●●</v>
          </cell>
          <cell r="X279" t="str">
            <v>230,000円〜230,000円</v>
          </cell>
          <cell r="Y279" t="str">
            <v>確認中</v>
          </cell>
          <cell r="Z279" t="str">
            <v>●●詳細は最下部のハローワークインターネットサービス求人票URLクリックにて確認してください●●</v>
          </cell>
          <cell r="AB279" t="str">
            <v>確認中</v>
          </cell>
          <cell r="AC279" t="str">
            <v>確認中</v>
          </cell>
          <cell r="AD279" t="str">
            <v>確認中</v>
          </cell>
          <cell r="AE279" t="str">
            <v>確認中</v>
          </cell>
          <cell r="AF279" t="str">
            <v>月給（手当等確認ください）</v>
          </cell>
          <cell r="AG279" t="str">
            <v>確認中</v>
          </cell>
          <cell r="AH279" t="str">
            <v>確認中</v>
          </cell>
          <cell r="AI279" t="str">
            <v>確認中</v>
          </cell>
          <cell r="AJ279" t="str">
            <v>確認中</v>
          </cell>
          <cell r="AK279" t="str">
            <v>確認中</v>
          </cell>
          <cell r="AL279" t="str">
            <v>確認中</v>
          </cell>
          <cell r="AM279" t="str">
            <v>確認中</v>
          </cell>
          <cell r="AN279" t="str">
            <v>確認中</v>
          </cell>
          <cell r="AO279" t="str">
            <v>確認中</v>
          </cell>
          <cell r="AP279" t="str">
            <v>ハローワークインターネットサービス求人票確認ください</v>
          </cell>
          <cell r="AQ279" t="str">
            <v>●●詳細は最下部のハローワークインターネットサービス求人票URLクリックにて確認してください●●</v>
          </cell>
          <cell r="AR279" t="str">
            <v>●●詳細は最下部のハローワークインターネットサービス求人票URLクリックにて確認してください●●</v>
          </cell>
          <cell r="AS279" t="str">
            <v>確認中</v>
          </cell>
          <cell r="AT279" t="str">
            <v>●●詳細は最下部のハローワークインターネットサービス求人票URLクリックにて確認してください●●</v>
          </cell>
          <cell r="AU279" t="str">
            <v>訪問介護（ホームヘルプサービス）</v>
          </cell>
          <cell r="AZ279" t="str">
            <v>確認中</v>
          </cell>
          <cell r="BA279" t="str">
            <v>確認中</v>
          </cell>
          <cell r="BB279" t="str">
            <v>確認中</v>
          </cell>
          <cell r="BC279" t="str">
            <v>確認中</v>
          </cell>
        </row>
        <row r="280">
          <cell r="C280" t="str">
            <v>13190-03916811</v>
          </cell>
          <cell r="D280">
            <v>44336</v>
          </cell>
          <cell r="E280" t="str">
            <v>社会福祉法人　福音会</v>
          </cell>
          <cell r="F280" t="str">
            <v>しゃかいふくしほうじん　ふくいんかい</v>
          </cell>
          <cell r="N280" t="str">
            <v>http://www.fukuinkai.or.jp/</v>
          </cell>
          <cell r="O280" t="str">
            <v>●●詳細は最下部のハローワークインターネットサービス求人票URLクリックにて確認してください●●</v>
          </cell>
          <cell r="P280" t="str">
            <v>（正・准）看護職員</v>
          </cell>
          <cell r="Q280" t="str">
            <v>確認中</v>
          </cell>
          <cell r="R280" t="str">
            <v>●●詳細は最下部のハローワークインターネットサービス求人票URLクリックにて確認してください●●</v>
          </cell>
          <cell r="S280" t="str">
            <v>福音の家</v>
          </cell>
          <cell r="T280" t="str">
            <v>確認中</v>
          </cell>
          <cell r="U280" t="str">
            <v>正社員</v>
          </cell>
          <cell r="V280" t="str">
            <v>東京都町田市野津田町１９３２番地</v>
          </cell>
          <cell r="W280" t="str">
            <v>●●詳細は最下部のハローワークインターネットサービス求人票URLクリックにて確認してください●●</v>
          </cell>
          <cell r="X280" t="str">
            <v>255,000円〜310,000円</v>
          </cell>
          <cell r="Y280" t="str">
            <v>確認中</v>
          </cell>
          <cell r="Z280" t="str">
            <v>●●詳細は最下部のハローワークインターネットサービス求人票URLクリックにて確認してください●●</v>
          </cell>
          <cell r="AB280" t="str">
            <v>確認中</v>
          </cell>
          <cell r="AC280" t="str">
            <v>確認中</v>
          </cell>
          <cell r="AD280" t="str">
            <v>確認中</v>
          </cell>
          <cell r="AE280" t="str">
            <v>確認中</v>
          </cell>
          <cell r="AF280" t="str">
            <v>月給（手当等確認ください）</v>
          </cell>
          <cell r="AG280" t="str">
            <v>確認中</v>
          </cell>
          <cell r="AH280" t="str">
            <v>確認中</v>
          </cell>
          <cell r="AI280" t="str">
            <v>確認中</v>
          </cell>
          <cell r="AJ280" t="str">
            <v>確認中</v>
          </cell>
          <cell r="AK280" t="str">
            <v>確認中</v>
          </cell>
          <cell r="AL280" t="str">
            <v>確認中</v>
          </cell>
          <cell r="AM280" t="str">
            <v>確認中</v>
          </cell>
          <cell r="AN280" t="str">
            <v>確認中</v>
          </cell>
          <cell r="AO280" t="str">
            <v>確認中</v>
          </cell>
          <cell r="AP280" t="str">
            <v>ハローワークインターネットサービス求人票確認ください</v>
          </cell>
          <cell r="AQ280" t="str">
            <v>●●詳細は最下部のハローワークインターネットサービス求人票URLクリックにて確認してください●●</v>
          </cell>
          <cell r="AR280" t="str">
            <v>●●詳細は最下部のハローワークインターネットサービス求人票URLクリックにて確認してください●●</v>
          </cell>
          <cell r="AS280" t="str">
            <v>確認中</v>
          </cell>
          <cell r="AT280" t="str">
            <v>●●詳細は最下部のハローワークインターネットサービス求人票URLクリックにて確認してください●●</v>
          </cell>
          <cell r="AU280" t="str">
            <v>特別養護老人ホーム（特養）</v>
          </cell>
          <cell r="AZ280" t="str">
            <v>確認中</v>
          </cell>
          <cell r="BA280" t="str">
            <v>確認中</v>
          </cell>
          <cell r="BB280" t="str">
            <v>確認中</v>
          </cell>
          <cell r="BC280" t="str">
            <v>確認中</v>
          </cell>
        </row>
        <row r="281">
          <cell r="C281" t="str">
            <v>13190-03884311</v>
          </cell>
          <cell r="D281">
            <v>44337</v>
          </cell>
          <cell r="E281" t="str">
            <v>ＨＩＴＯＷＡケアサービス株式会社</v>
          </cell>
          <cell r="F281" t="str">
            <v>ＨＩＴＯＷＡケアサービスかぶしきがいしゃ</v>
          </cell>
          <cell r="N281" t="str">
            <v>http://www.irs.jp</v>
          </cell>
          <cell r="O281" t="str">
            <v>●●詳細は最下部のハローワークインターネットサービス求人票URLクリックにて確認してください●●</v>
          </cell>
          <cell r="P281" t="str">
            <v>介護職</v>
          </cell>
          <cell r="Q281" t="str">
            <v>確認中</v>
          </cell>
          <cell r="R281" t="str">
            <v>●●詳細は最下部のハローワークインターネットサービス求人票URLクリックにて確認してください●●</v>
          </cell>
          <cell r="S281" t="str">
            <v>有料老人ホーム　イリーゼ町田図師の丘</v>
          </cell>
          <cell r="T281" t="str">
            <v>確認中</v>
          </cell>
          <cell r="U281" t="str">
            <v>非常勤パート</v>
          </cell>
          <cell r="V281" t="str">
            <v>東京都町田市図師町１８９６－１</v>
          </cell>
          <cell r="W281" t="str">
            <v>●●詳細は最下部のハローワークインターネットサービス求人票URLクリックにて確認してください●●</v>
          </cell>
          <cell r="X281" t="str">
            <v>1,393円〜1,393円</v>
          </cell>
          <cell r="Y281" t="str">
            <v>確認中</v>
          </cell>
          <cell r="Z281" t="str">
            <v>●●詳細は最下部のハローワークインターネットサービス求人票URLクリックにて確認してください●●</v>
          </cell>
          <cell r="AB281" t="str">
            <v>確認中</v>
          </cell>
          <cell r="AC281" t="str">
            <v>確認中</v>
          </cell>
          <cell r="AD281" t="str">
            <v>確認中</v>
          </cell>
          <cell r="AE281" t="str">
            <v>確認中</v>
          </cell>
          <cell r="AF281" t="str">
            <v>時給</v>
          </cell>
          <cell r="AG281" t="str">
            <v>確認中</v>
          </cell>
          <cell r="AH281" t="str">
            <v>確認中</v>
          </cell>
          <cell r="AI281" t="str">
            <v>確認中</v>
          </cell>
          <cell r="AJ281" t="str">
            <v>確認中</v>
          </cell>
          <cell r="AK281" t="str">
            <v>確認中</v>
          </cell>
          <cell r="AL281" t="str">
            <v>確認中</v>
          </cell>
          <cell r="AM281" t="str">
            <v>確認中</v>
          </cell>
          <cell r="AN281" t="str">
            <v>確認中</v>
          </cell>
          <cell r="AO281" t="str">
            <v>確認中</v>
          </cell>
          <cell r="AP281" t="str">
            <v>ハローワークインターネットサービス求人票確認ください</v>
          </cell>
          <cell r="AQ281" t="str">
            <v>●●詳細は最下部のハローワークインターネットサービス求人票URLクリックにて確認してください●●</v>
          </cell>
          <cell r="AR281" t="str">
            <v>●●詳細は最下部のハローワークインターネットサービス求人票URLクリックにて確認してください●●</v>
          </cell>
          <cell r="AS281" t="str">
            <v>確認中</v>
          </cell>
          <cell r="AT281" t="str">
            <v>●●詳細は最下部のハローワークインターネットサービス求人票URLクリックにて確認してください●●</v>
          </cell>
          <cell r="AU281" t="str">
            <v>介護付有料老人ホーム</v>
          </cell>
          <cell r="AZ281" t="str">
            <v>確認中</v>
          </cell>
          <cell r="BA281" t="str">
            <v>確認中</v>
          </cell>
          <cell r="BB281" t="str">
            <v>確認中</v>
          </cell>
          <cell r="BC281" t="str">
            <v>確認中</v>
          </cell>
        </row>
        <row r="282">
          <cell r="C282" t="str">
            <v>70-0112</v>
          </cell>
          <cell r="D282">
            <v>44344</v>
          </cell>
          <cell r="E282" t="str">
            <v>社会福祉法人　創和会</v>
          </cell>
          <cell r="F282" t="str">
            <v>しゃかいふくしほうじん　そうわかい</v>
          </cell>
          <cell r="G282" t="str">
            <v>総務管理課課長</v>
          </cell>
          <cell r="H282" t="str">
            <v>坂井　陽佳</v>
          </cell>
          <cell r="J282" t="str">
            <v>042-785-5685</v>
          </cell>
          <cell r="K282" t="str">
            <v>042-785-5683</v>
          </cell>
          <cell r="M282" t="str">
            <v>sowakai-a@snow.ocn.ne.jp</v>
          </cell>
          <cell r="N282" t="str">
            <v>https://job-gear.net/sowakai/</v>
          </cell>
          <cell r="O282" t="str">
            <v>・雇用期間の定め有（4ヶ月以上） 12ヶ月 契約更新の可能性の有無　あり（原則更新）・就業期間　いずれも可　短縮時間希望の場合は応相談</v>
          </cell>
          <cell r="P282" t="str">
            <v>グループホーム介護職員</v>
          </cell>
          <cell r="Q282" t="str">
            <v>確認中</v>
          </cell>
          <cell r="R282" t="str">
            <v>・グループホームにおける介護業務全般・入居者に対する日常生活の介護やサポート・サービス担当者会議の参加・通院時等の付き添い業務・各種委員会の参加</v>
          </cell>
          <cell r="S282" t="str">
            <v>木曽東グループホーム圓</v>
          </cell>
          <cell r="T282" t="str">
            <v>確認中</v>
          </cell>
          <cell r="U282" t="str">
            <v>非常勤パート</v>
          </cell>
          <cell r="V282" t="str">
            <v>東京都町田市木曽東1-37-36</v>
          </cell>
          <cell r="W282" t="str">
            <v>確認中</v>
          </cell>
          <cell r="X282" t="str">
            <v>1,015円
（最低賃金改定の為 確認中）</v>
          </cell>
          <cell r="Y282" t="str">
            <v>確認中</v>
          </cell>
          <cell r="Z282" t="str">
            <v>確認中</v>
          </cell>
          <cell r="AA282" t="str">
            <v>車通勤：あり</v>
          </cell>
          <cell r="AB282" t="str">
            <v>確認中</v>
          </cell>
          <cell r="AC282" t="str">
            <v>勤務実績による</v>
          </cell>
          <cell r="AD282" t="str">
            <v>無し</v>
          </cell>
          <cell r="AE282" t="str">
            <v>確認中</v>
          </cell>
          <cell r="AF282" t="str">
            <v>時給</v>
          </cell>
          <cell r="AG282" t="str">
            <v>有期</v>
          </cell>
          <cell r="AH282" t="str">
            <v>12ヵ月契約</v>
          </cell>
          <cell r="AI282" t="str">
            <v>確認中</v>
          </cell>
          <cell r="AJ282" t="str">
            <v>確認中</v>
          </cell>
          <cell r="AK282" t="str">
            <v>有</v>
          </cell>
          <cell r="AL282" t="str">
            <v>3ヵ月</v>
          </cell>
          <cell r="AM282" t="str">
            <v>無</v>
          </cell>
          <cell r="AN282" t="str">
            <v>無</v>
          </cell>
          <cell r="AO282" t="str">
            <v>シフト制</v>
          </cell>
          <cell r="AP282" t="str">
            <v>①  7:00～16:00　②  9:00～18:00　③  10:30～19:30</v>
          </cell>
          <cell r="AQ282" t="str">
            <v>2日以上</v>
          </cell>
          <cell r="AR282" t="str">
            <v>介護系の資格があれば尚望ましい</v>
          </cell>
          <cell r="AS282" t="str">
            <v>労災保険</v>
          </cell>
          <cell r="AT282">
            <v>2</v>
          </cell>
          <cell r="AU282" t="str">
            <v>認知症対応型共同生活介護（グループホーム）</v>
          </cell>
          <cell r="AZ282" t="str">
            <v>勤務時間により60分</v>
          </cell>
          <cell r="BA282" t="str">
            <v>雇用契約日数以外は休み</v>
          </cell>
          <cell r="BB282" t="str">
            <v>確認中</v>
          </cell>
          <cell r="BC282" t="str">
            <v>確認中</v>
          </cell>
        </row>
        <row r="283">
          <cell r="C283" t="str">
            <v>70-0131</v>
          </cell>
          <cell r="D283">
            <v>44344</v>
          </cell>
          <cell r="E283" t="str">
            <v>社会福祉法人　創和会</v>
          </cell>
          <cell r="F283" t="str">
            <v>しゃかいふくしほうじん　そうわかい</v>
          </cell>
          <cell r="G283" t="str">
            <v>総務管理課課長</v>
          </cell>
          <cell r="H283" t="str">
            <v>坂井陽佳</v>
          </cell>
          <cell r="J283" t="str">
            <v>042-720-2202</v>
          </cell>
          <cell r="K283" t="str">
            <v>042-785-5683</v>
          </cell>
          <cell r="M283" t="str">
            <v>sowakai-a@snow.ocn.ne.jp</v>
          </cell>
          <cell r="N283" t="str">
            <v>https://job-gear.net/sowakai/</v>
          </cell>
          <cell r="O283" t="str">
            <v>・雇用期間の定め有（4ヶ月以上） 5ヶ月 契約更新の可能性の有無　あり（原則更新）・就業期間　いずれも可　短縮時間希望の場合は応相談</v>
          </cell>
          <cell r="P283" t="str">
            <v>高齢者福祉施設の清掃スタッフ</v>
          </cell>
          <cell r="Q283" t="str">
            <v>確認中</v>
          </cell>
          <cell r="R283" t="str">
            <v>特別養護老人ホーム及びデイサービスセンターにおける清掃業務全般　（地上２階地下１階の建物です　階段を使って作業を行います）</v>
          </cell>
          <cell r="S283" t="str">
            <v>ケアセンター成瀬</v>
          </cell>
          <cell r="T283" t="str">
            <v>確認中</v>
          </cell>
          <cell r="U283" t="str">
            <v>非常勤パート</v>
          </cell>
          <cell r="V283" t="str">
            <v>東京都町田市成瀬台3-24-1</v>
          </cell>
          <cell r="W283" t="str">
            <v>JR横浜線成瀬駅　バス停成瀬台下車</v>
          </cell>
          <cell r="X283" t="str">
            <v>1,013円
（最低賃金改定の為 確認中）</v>
          </cell>
          <cell r="Y283" t="str">
            <v>確認中</v>
          </cell>
          <cell r="Z283" t="str">
            <v>確認中</v>
          </cell>
          <cell r="AA283" t="str">
            <v>全額</v>
          </cell>
          <cell r="AB283" t="str">
            <v>確認中</v>
          </cell>
          <cell r="AC283" t="str">
            <v>勤務実績による</v>
          </cell>
          <cell r="AD283" t="str">
            <v>無し</v>
          </cell>
          <cell r="AE283" t="str">
            <v>確認中</v>
          </cell>
          <cell r="AF283" t="str">
            <v>時給</v>
          </cell>
          <cell r="AG283" t="str">
            <v>有期</v>
          </cell>
          <cell r="AH283" t="str">
            <v>6ヵ月契約</v>
          </cell>
          <cell r="AI283" t="str">
            <v>確認中</v>
          </cell>
          <cell r="AJ283" t="str">
            <v>確認中</v>
          </cell>
          <cell r="AK283" t="str">
            <v>有</v>
          </cell>
          <cell r="AL283" t="str">
            <v>3ヵ月</v>
          </cell>
          <cell r="AM283" t="str">
            <v>無</v>
          </cell>
          <cell r="AN283" t="str">
            <v>無</v>
          </cell>
          <cell r="AO283" t="str">
            <v>固定シフト</v>
          </cell>
          <cell r="AP283" t="str">
            <v>①  6:00～10:00　②  8:00～12:00　</v>
          </cell>
          <cell r="AQ283" t="str">
            <v>週1～3日</v>
          </cell>
          <cell r="AR283" t="str">
            <v>資格：不問</v>
          </cell>
          <cell r="AS283" t="str">
            <v>労災保険</v>
          </cell>
          <cell r="AT283">
            <v>1</v>
          </cell>
          <cell r="AU283" t="str">
            <v>特別養護老人ホーム（特養）</v>
          </cell>
          <cell r="AZ283" t="str">
            <v>なし</v>
          </cell>
          <cell r="BA283" t="str">
            <v>雇用契約日数以外休み</v>
          </cell>
          <cell r="BB283" t="str">
            <v>確認中</v>
          </cell>
          <cell r="BC283" t="str">
            <v>確認中</v>
          </cell>
        </row>
        <row r="284">
          <cell r="C284" t="str">
            <v>70-0132</v>
          </cell>
          <cell r="D284">
            <v>44344</v>
          </cell>
          <cell r="E284" t="str">
            <v>社会福祉法人　創和会</v>
          </cell>
          <cell r="F284" t="str">
            <v>しゃかいふくしほうじん　そうわかい</v>
          </cell>
          <cell r="G284" t="str">
            <v>総務管理課課長</v>
          </cell>
          <cell r="H284" t="str">
            <v>坂井陽佳</v>
          </cell>
          <cell r="J284" t="str">
            <v>042-720-2202</v>
          </cell>
          <cell r="K284" t="str">
            <v>042-785-5683</v>
          </cell>
          <cell r="M284" t="str">
            <v>sowakai-a@snow.ocn.ne.jp</v>
          </cell>
          <cell r="N284" t="str">
            <v>https://job-gear.net/sowakai/</v>
          </cell>
          <cell r="O284" t="str">
            <v>・雇用期間の定め有（4ヶ月以上） 6ヶ月 契約更新の可能性の有無　あり（原則更新）・就業期間　いずれも可　短縮時間希望の場合は応相談</v>
          </cell>
          <cell r="P284" t="str">
            <v>介護職員</v>
          </cell>
          <cell r="Q284" t="str">
            <v>確認中</v>
          </cell>
          <cell r="R284" t="str">
            <v>・特別養護老人ホーム：介護業務全般
・デイサービス：レクリエーション企画実施、入浴介助業務、くもん学習療法の支援者業務、利用者送迎時の添乗業務</v>
          </cell>
          <cell r="S284" t="str">
            <v>ケアセンター成瀬</v>
          </cell>
          <cell r="T284" t="str">
            <v>確認中</v>
          </cell>
          <cell r="U284" t="str">
            <v>非常勤パート</v>
          </cell>
          <cell r="V284" t="str">
            <v>東京都町田市成瀬台3-24-1</v>
          </cell>
          <cell r="W284" t="str">
            <v>JR横浜線成瀬駅　バス停成瀬台下車</v>
          </cell>
          <cell r="X284" t="str">
            <v>1,015円
（最低賃金改定の為 確認中）</v>
          </cell>
          <cell r="Y284" t="str">
            <v>確認中</v>
          </cell>
          <cell r="Z284" t="str">
            <v>確認中</v>
          </cell>
          <cell r="AA284" t="str">
            <v>全額</v>
          </cell>
          <cell r="AB284" t="str">
            <v>確認中</v>
          </cell>
          <cell r="AC284" t="str">
            <v>勤務実績による</v>
          </cell>
          <cell r="AD284" t="str">
            <v>無し</v>
          </cell>
          <cell r="AE284" t="str">
            <v>確認中</v>
          </cell>
          <cell r="AF284" t="str">
            <v>時給</v>
          </cell>
          <cell r="AG284" t="str">
            <v>有期</v>
          </cell>
          <cell r="AH284" t="str">
            <v>6ヵ月契約</v>
          </cell>
          <cell r="AI284" t="str">
            <v>確認中</v>
          </cell>
          <cell r="AJ284" t="str">
            <v>確認中</v>
          </cell>
          <cell r="AK284" t="str">
            <v>有</v>
          </cell>
          <cell r="AL284" t="str">
            <v>3ヵ月</v>
          </cell>
          <cell r="AM284" t="str">
            <v>無</v>
          </cell>
          <cell r="AN284" t="str">
            <v>無</v>
          </cell>
          <cell r="AO284" t="str">
            <v>固定シフト</v>
          </cell>
          <cell r="AP284" t="str">
            <v>①  8:20～17:30　②  8:20～13:00　③  13:00～17:30</v>
          </cell>
          <cell r="AQ284" t="str">
            <v>2日以上</v>
          </cell>
          <cell r="AR284" t="str">
            <v>資格：不問</v>
          </cell>
          <cell r="AS284" t="str">
            <v>労災保険</v>
          </cell>
          <cell r="AT284">
            <v>2</v>
          </cell>
          <cell r="AU284" t="str">
            <v>特別養護老人ホーム（特養）</v>
          </cell>
          <cell r="AZ284" t="str">
            <v>なし</v>
          </cell>
          <cell r="BA284" t="str">
            <v>雇用契約日数以外休み</v>
          </cell>
          <cell r="BB284" t="str">
            <v>確認中</v>
          </cell>
          <cell r="BC284" t="str">
            <v>確認中</v>
          </cell>
        </row>
        <row r="285">
          <cell r="C285" t="str">
            <v>70-0369</v>
          </cell>
          <cell r="D285">
            <v>44344</v>
          </cell>
          <cell r="E285" t="str">
            <v>ＳＯＭＰＯケア株式会社</v>
          </cell>
          <cell r="F285" t="str">
            <v>ＳＯＭＰＯケアかぶしきがいしゃ</v>
          </cell>
          <cell r="G285" t="str">
            <v>東京業務部　東京人事採用課</v>
          </cell>
          <cell r="H285" t="str">
            <v>齋藤　美鈴</v>
          </cell>
          <cell r="J285" t="str">
            <v>03-6433-2494</v>
          </cell>
          <cell r="K285" t="str">
            <v>03-6433-2219</v>
          </cell>
          <cell r="M285" t="str">
            <v>misuzu.saito@sompocare.com</v>
          </cell>
          <cell r="N285" t="str">
            <v>https://www.sompocare.com/</v>
          </cell>
          <cell r="O285" t="str">
            <v>◎主婦活躍中！
◎ブランクありOK！
◎ハローワークの紹介状をお持ちの方は面接時にお持ちください。
※定年65歳</v>
          </cell>
          <cell r="P285" t="str">
            <v>ケアスタッフ</v>
          </cell>
          <cell r="Q285" t="str">
            <v>確認中</v>
          </cell>
          <cell r="R285" t="str">
            <v xml:space="preserve">お客様のご自宅に訪問して、身体介護や生活援助などの訪問介護サービスを提供します。_x000D_
『住み慣れた自宅で暮らしたい・・』 ご利用者様の想いを支える、やりがいのある仕事です。_x000D_
</v>
          </cell>
          <cell r="S285" t="str">
            <v>ＳＯＭＰＯケア　多摩永山　訪問介護</v>
          </cell>
          <cell r="T285" t="str">
            <v>確認中</v>
          </cell>
          <cell r="U285" t="str">
            <v>正社員</v>
          </cell>
          <cell r="V285" t="str">
            <v>東京都多摩市諏訪1-5-9ベルメゾン203号</v>
          </cell>
          <cell r="W285" t="str">
            <v>京王相模原線「京王永山」駅・小田急多摩線「小田急永山」駅より徒歩5分</v>
          </cell>
          <cell r="X285" t="str">
            <v>【介護福祉士】月給230,800円 ※介護福祉士のみ特定処遇改善加算の手当  【実務者研修】月給205,000円  【初任者研修】月給194,300円</v>
          </cell>
          <cell r="Y285" t="str">
            <v>確認中</v>
          </cell>
          <cell r="Z285" t="str">
            <v>精皆勤手当：6,000円／月    日祝手当：2,000円／月      特別介福手当：15,000円／月（介護福祉士のみ）</v>
          </cell>
          <cell r="AA285" t="str">
            <v>交通費支給(社内規定あり)</v>
          </cell>
          <cell r="AB285" t="str">
            <v>確認中</v>
          </cell>
          <cell r="AC285" t="str">
            <v>条件による</v>
          </cell>
          <cell r="AD285" t="str">
            <v>有り</v>
          </cell>
          <cell r="AE285" t="str">
            <v>確認中</v>
          </cell>
          <cell r="AF285" t="str">
            <v>月給（手当等確認ください）</v>
          </cell>
          <cell r="AG285" t="str">
            <v>無期</v>
          </cell>
          <cell r="AH285" t="str">
            <v>無期</v>
          </cell>
          <cell r="AI285" t="str">
            <v>確認中</v>
          </cell>
          <cell r="AJ285" t="str">
            <v>確認中</v>
          </cell>
          <cell r="AK285" t="str">
            <v>確認中</v>
          </cell>
          <cell r="AL285" t="str">
            <v>確認中</v>
          </cell>
          <cell r="AM285" t="str">
            <v>有</v>
          </cell>
          <cell r="AN285" t="str">
            <v>確認中</v>
          </cell>
          <cell r="AO285" t="str">
            <v>シフト制</v>
          </cell>
          <cell r="AP285" t="str">
            <v>9:00～18:00  ※事業所により異なります。詳しくは面接時にお問い合わせください。</v>
          </cell>
          <cell r="AQ285" t="str">
            <v>週5</v>
          </cell>
          <cell r="AR285" t="str">
            <v xml:space="preserve">■初任者研修(ヘルパー1級・2級)以上の資格をお持ちの方
■スマートフォン所持必須（業務に使用するため）
※詳細は面接時にご案内させていただきます
■普通運転免許必須（AT可）
◎学歴不問
</v>
          </cell>
          <cell r="AS285" t="str">
            <v>雇用保険・健康保険・厚生年金・労災保険</v>
          </cell>
          <cell r="AT285">
            <v>2</v>
          </cell>
          <cell r="AU285" t="str">
            <v>特定施設入居者生活介護（有料老人ホーム）</v>
          </cell>
          <cell r="AZ285" t="str">
            <v>確認中</v>
          </cell>
          <cell r="BA285" t="str">
            <v>年間公休110日</v>
          </cell>
          <cell r="BB285" t="str">
            <v>確認中</v>
          </cell>
          <cell r="BC285" t="str">
            <v>確認中</v>
          </cell>
        </row>
        <row r="286">
          <cell r="C286" t="str">
            <v>70-0378</v>
          </cell>
          <cell r="D286">
            <v>44344</v>
          </cell>
          <cell r="E286" t="str">
            <v>社会福祉法人友愛十字会</v>
          </cell>
          <cell r="F286" t="str">
            <v>しゃかいふくしほうじん　ゆうあいじゅうじかい</v>
          </cell>
          <cell r="G286" t="str">
            <v>総務部採用担当</v>
          </cell>
          <cell r="H286" t="str">
            <v>山口奏</v>
          </cell>
          <cell r="J286" t="str">
            <v>070-7601-6639</v>
          </cell>
          <cell r="K286" t="str">
            <v>03-3416-5782</v>
          </cell>
          <cell r="M286" t="str">
            <v>yamaguchi-kana@yuai.or.jp</v>
          </cell>
          <cell r="N286" t="str">
            <v>http://www.yuai.or.jp/</v>
          </cell>
          <cell r="P286" t="str">
            <v>清掃スタッフ</v>
          </cell>
          <cell r="Q286" t="str">
            <v>確認中</v>
          </cell>
          <cell r="R286" t="str">
            <v>福祉施設での清掃のお仕事です。_x000D_
お任せするのは居室清掃・ごみ回収・植栽管理・エアコンフィルター掃除などの清掃業務です。_x000D_
ご家庭でお掃除をしている方でならすぐに慣れると思います。_x000D_
短時間勤務・時間帯応相談_x000D_
子育て中の方や学生アルバイト、高齢者大歓迎_x000D_
_x000D_
お問い合わせも大歓迎です。_x000D_
お気軽にご連絡ください。</v>
          </cell>
          <cell r="S286" t="str">
            <v>特別養護老人ホーム友愛荘</v>
          </cell>
          <cell r="T286" t="str">
            <v>確認中</v>
          </cell>
          <cell r="U286" t="str">
            <v>非常勤パート</v>
          </cell>
          <cell r="V286" t="str">
            <v>東京都町田市南大谷1651-1</v>
          </cell>
          <cell r="W286" t="str">
            <v>小田急小田原線『町田駅』北口より徒歩約17分（車通勤可）</v>
          </cell>
          <cell r="X286" t="str">
            <v>時給1,013円</v>
          </cell>
          <cell r="Y286" t="str">
            <v>確認中</v>
          </cell>
          <cell r="Z286" t="str">
            <v>無し</v>
          </cell>
          <cell r="AA286" t="str">
            <v>通勤手当無し</v>
          </cell>
          <cell r="AB286" t="str">
            <v>確認中</v>
          </cell>
          <cell r="AC286" t="str">
            <v>確認中</v>
          </cell>
          <cell r="AD286" t="str">
            <v>無し</v>
          </cell>
          <cell r="AE286" t="str">
            <v>確認中</v>
          </cell>
          <cell r="AF286" t="str">
            <v>時給</v>
          </cell>
          <cell r="AG286" t="str">
            <v>有期</v>
          </cell>
          <cell r="AH286" t="str">
            <v>1年毎の更新</v>
          </cell>
          <cell r="AI286" t="str">
            <v>確認中</v>
          </cell>
          <cell r="AJ286" t="str">
            <v>確認中</v>
          </cell>
          <cell r="AK286" t="str">
            <v>無</v>
          </cell>
          <cell r="AL286" t="str">
            <v>確認中</v>
          </cell>
          <cell r="AM286" t="str">
            <v>無</v>
          </cell>
          <cell r="AN286" t="str">
            <v>無</v>
          </cell>
          <cell r="AO286" t="str">
            <v>シフト制</v>
          </cell>
          <cell r="AP286" t="str">
            <v xml:space="preserve">8：30～17：30の間の3～4時間程度 </v>
          </cell>
          <cell r="AQ286" t="str">
            <v>週2日～　応相談</v>
          </cell>
          <cell r="AR286" t="str">
            <v>経験者優遇</v>
          </cell>
          <cell r="AS286" t="str">
            <v>労働条件による</v>
          </cell>
          <cell r="AT286">
            <v>2</v>
          </cell>
          <cell r="AU286" t="str">
            <v>特別養護老人ホーム（特養）</v>
          </cell>
          <cell r="AZ286" t="str">
            <v>法定通り</v>
          </cell>
          <cell r="BA286" t="str">
            <v>シフト以外</v>
          </cell>
          <cell r="BB286" t="str">
            <v>確認中</v>
          </cell>
          <cell r="BC286" t="str">
            <v>確認中</v>
          </cell>
        </row>
        <row r="287">
          <cell r="C287" t="str">
            <v>70-0380</v>
          </cell>
          <cell r="D287">
            <v>44344</v>
          </cell>
          <cell r="E287" t="str">
            <v>社会福祉法人 創和会</v>
          </cell>
          <cell r="F287" t="str">
            <v>しゃかいふくしほうじん　そうわかい</v>
          </cell>
          <cell r="G287" t="str">
            <v>総務管理課</v>
          </cell>
          <cell r="H287" t="str">
            <v>笠倉</v>
          </cell>
          <cell r="J287" t="str">
            <v>042-720-2202</v>
          </cell>
          <cell r="K287" t="str">
            <v>042-710-0612</v>
          </cell>
          <cell r="M287" t="str">
            <v>sowakai-o@clock.ocn.ne.jp</v>
          </cell>
          <cell r="N287" t="str">
            <v>https://job-gear.net/sowakai/</v>
          </cell>
          <cell r="P287" t="str">
            <v>介護職員</v>
          </cell>
          <cell r="Q287" t="str">
            <v>確認中</v>
          </cell>
          <cell r="R287" t="str">
            <v>入居者２０名の介護</v>
          </cell>
          <cell r="S287" t="str">
            <v>特別養護老人ホーム暖家</v>
          </cell>
          <cell r="T287" t="str">
            <v>確認中</v>
          </cell>
          <cell r="U287" t="str">
            <v>非常勤パート</v>
          </cell>
          <cell r="V287" t="str">
            <v>東京都町田市成瀬台3-24-1</v>
          </cell>
          <cell r="W287" t="str">
            <v>町田駅より神奈中バスで約２０分、野村住宅中央バス停下車２分。　車通勤可(駐車場なし）</v>
          </cell>
          <cell r="X287" t="str">
            <v>時給1,015円～
（最低賃金改定の為 確認中）</v>
          </cell>
          <cell r="Y287" t="str">
            <v>確認中</v>
          </cell>
          <cell r="Z287" t="str">
            <v>夜勤手当4,000円/円、日曜祭日手当1000円/日、年末手当（12/30.31）3,000円/日、年始手当（1/1～3）5,000円/日</v>
          </cell>
          <cell r="AA287" t="str">
            <v>上限なし。</v>
          </cell>
          <cell r="AB287" t="str">
            <v>確認中</v>
          </cell>
          <cell r="AC287" t="str">
            <v>毎年時給10円UP　</v>
          </cell>
          <cell r="AD287" t="str">
            <v>無し：年度末に実績により、一時金支給</v>
          </cell>
          <cell r="AE287" t="str">
            <v>年度末に、勤務実績により、一時金支給</v>
          </cell>
          <cell r="AF287" t="str">
            <v>時給</v>
          </cell>
          <cell r="AG287" t="str">
            <v>有期</v>
          </cell>
          <cell r="AH287" t="str">
            <v>１年毎の更新</v>
          </cell>
          <cell r="AI287" t="str">
            <v>確認中</v>
          </cell>
          <cell r="AJ287" t="str">
            <v>確認中</v>
          </cell>
          <cell r="AK287" t="str">
            <v>有り</v>
          </cell>
          <cell r="AL287" t="str">
            <v>入職後３カ月間</v>
          </cell>
          <cell r="AM287" t="str">
            <v>無し</v>
          </cell>
          <cell r="AN287" t="str">
            <v>殆どなし</v>
          </cell>
          <cell r="AO287" t="str">
            <v>シフト制</v>
          </cell>
          <cell r="AP287" t="str">
            <v>7：00～21：30の間で2時間ぐらいから、希望の時間で。</v>
          </cell>
          <cell r="AQ287" t="str">
            <v>週１～、ご相談に応じます。</v>
          </cell>
          <cell r="AR287" t="str">
            <v>資格、経験は問いません。</v>
          </cell>
          <cell r="AS287" t="str">
            <v>労働条件による</v>
          </cell>
          <cell r="AT287">
            <v>2</v>
          </cell>
          <cell r="AU287" t="str">
            <v>特別養護老人ホーム（特養）</v>
          </cell>
          <cell r="AZ287" t="str">
            <v>法定通り</v>
          </cell>
          <cell r="BA287" t="str">
            <v>シフト制</v>
          </cell>
          <cell r="BB287" t="str">
            <v>確認中</v>
          </cell>
          <cell r="BC287" t="str">
            <v>確認中</v>
          </cell>
        </row>
        <row r="288">
          <cell r="C288" t="str">
            <v>70-0382</v>
          </cell>
          <cell r="D288">
            <v>44344</v>
          </cell>
          <cell r="E288" t="str">
            <v>社会福祉法人 創和会</v>
          </cell>
          <cell r="F288" t="str">
            <v>しゃかいふくしほうじん　そうわかい</v>
          </cell>
          <cell r="G288" t="str">
            <v>総務管理課</v>
          </cell>
          <cell r="H288" t="str">
            <v>笠倉</v>
          </cell>
          <cell r="J288" t="str">
            <v>042-720-2202</v>
          </cell>
          <cell r="K288" t="str">
            <v>042-710-0612</v>
          </cell>
          <cell r="M288" t="str">
            <v>sowakai-o@clock.ocn.ne.jp</v>
          </cell>
          <cell r="N288" t="str">
            <v>https://job-gear.net/sowakai/</v>
          </cell>
          <cell r="P288" t="str">
            <v>訪問介護員</v>
          </cell>
          <cell r="Q288" t="str">
            <v>確認中</v>
          </cell>
          <cell r="R288" t="str">
            <v>訪問介護（生活援助、身体介護）</v>
          </cell>
          <cell r="S288" t="str">
            <v>ヘルパーステーション成瀬</v>
          </cell>
          <cell r="T288" t="str">
            <v>確認中</v>
          </cell>
          <cell r="U288" t="str">
            <v>非常勤パート</v>
          </cell>
          <cell r="V288" t="str">
            <v>東京都町田市成瀬台3-24-1</v>
          </cell>
          <cell r="W288" t="str">
            <v>町田駅より神奈中バスで約２０分、野村住宅中央バス停下車２分。　車通勤可(駐車場なし）</v>
          </cell>
          <cell r="X288" t="str">
            <v>時給1,015円～
（最低賃金改定の為 確認中）</v>
          </cell>
          <cell r="Y288" t="str">
            <v>確認中</v>
          </cell>
          <cell r="Z288" t="str">
            <v>日祝日1,000円/日、年末手当(12/30.31)3000円/日　年始手当（1/1～3）5000円/日</v>
          </cell>
          <cell r="AA288" t="str">
            <v>上限なし。</v>
          </cell>
          <cell r="AB288" t="str">
            <v>確認中</v>
          </cell>
          <cell r="AC288" t="str">
            <v>毎年時給10円UP　</v>
          </cell>
          <cell r="AD288" t="str">
            <v>無し</v>
          </cell>
          <cell r="AE288" t="str">
            <v>年度末に、勤務実績により、一時金支給</v>
          </cell>
          <cell r="AF288" t="str">
            <v>時給</v>
          </cell>
          <cell r="AG288" t="str">
            <v>有期</v>
          </cell>
          <cell r="AH288" t="str">
            <v>１年毎の更新</v>
          </cell>
          <cell r="AI288" t="str">
            <v>確認中</v>
          </cell>
          <cell r="AJ288" t="str">
            <v>確認中</v>
          </cell>
          <cell r="AK288" t="str">
            <v>有り</v>
          </cell>
          <cell r="AL288" t="str">
            <v>入職後３カ月間</v>
          </cell>
          <cell r="AM288" t="str">
            <v>無し</v>
          </cell>
          <cell r="AN288" t="str">
            <v>無</v>
          </cell>
          <cell r="AO288" t="str">
            <v>シフト制</v>
          </cell>
          <cell r="AP288" t="str">
            <v>7：00～20：00　の中でのシフト制。短時間可。</v>
          </cell>
          <cell r="AQ288" t="str">
            <v>週1～　ご相談に応じます。</v>
          </cell>
          <cell r="AR288" t="str">
            <v>無資格の方でも、働きながら資格取得を目指していただければ、大丈夫です。_x000D_
研修費用は無料。研修中も給与が支払われます。_x000D_
（東京都介護職員就業促進事業対象）</v>
          </cell>
          <cell r="AS288" t="str">
            <v>労働条件による</v>
          </cell>
          <cell r="AT288">
            <v>2</v>
          </cell>
          <cell r="AU288" t="str">
            <v>訪問介護（ホームヘルプサービス）</v>
          </cell>
          <cell r="AZ288" t="str">
            <v>確認中</v>
          </cell>
          <cell r="BA288" t="str">
            <v>シフト制</v>
          </cell>
          <cell r="BB288" t="str">
            <v>確認中</v>
          </cell>
          <cell r="BC288" t="str">
            <v>確認中</v>
          </cell>
        </row>
        <row r="289">
          <cell r="C289" t="str">
            <v>50-0119</v>
          </cell>
          <cell r="D289">
            <v>44347</v>
          </cell>
          <cell r="E289" t="str">
            <v>パナソニックエイジフリー株式会社</v>
          </cell>
          <cell r="F289" t="str">
            <v>パナソニックエイジフリーかぶしきがいしゃ</v>
          </cell>
          <cell r="G289" t="str">
            <v>採用部　採用第三課</v>
          </cell>
          <cell r="H289" t="str">
            <v>佐々木　悠佳</v>
          </cell>
          <cell r="J289" t="str">
            <v>03-5715-4303</v>
          </cell>
          <cell r="K289" t="str">
            <v>03-3450-9957</v>
          </cell>
          <cell r="M289" t="str">
            <v>sasaki.yuka002@jp.panasonic.com</v>
          </cell>
          <cell r="N289" t="str">
            <v>https://panasonic.co.jp/ls/paf/</v>
          </cell>
          <cell r="O289" t="str">
            <v>試用期間有り：３カ月(労働条件の変更なし）、時間制正社員登用制度あり</v>
          </cell>
          <cell r="P289" t="str">
            <v>看護職員</v>
          </cell>
          <cell r="Q289" t="str">
            <v>確認中</v>
          </cell>
          <cell r="R289" t="str">
            <v>デイサービスの看護サービス提供・お客様のバイタルチェック、服薬管理・機能訓練業務計画の作成と更新・介護サービス提供　など</v>
          </cell>
          <cell r="S289" t="str">
            <v>パナソニックエイジフリーケアセンター町田</v>
          </cell>
          <cell r="T289" t="str">
            <v>確認中</v>
          </cell>
          <cell r="U289" t="str">
            <v>非常勤パート</v>
          </cell>
          <cell r="V289" t="str">
            <v>東京都町田市木曽西3-20-6ﾒﾃﾞｨｶﾙﾓｰﾙ町田C区画</v>
          </cell>
          <cell r="W289" t="str">
            <v>小田急線町田駅バス2分（忠生公園入口下車）</v>
          </cell>
          <cell r="X289" t="str">
            <v>1,400～1,600円 ＊時給は資格による</v>
          </cell>
          <cell r="Y289" t="str">
            <v>確認中</v>
          </cell>
          <cell r="Z289" t="str">
            <v>確認中</v>
          </cell>
          <cell r="AA289" t="str">
            <v>実費　車通勤　（ 不可　）</v>
          </cell>
          <cell r="AB289" t="str">
            <v>確認中</v>
          </cell>
          <cell r="AC289" t="str">
            <v>確認中</v>
          </cell>
          <cell r="AD289" t="str">
            <v>無し</v>
          </cell>
          <cell r="AE289" t="str">
            <v>確認中</v>
          </cell>
          <cell r="AF289" t="str">
            <v>時給</v>
          </cell>
          <cell r="AG289" t="str">
            <v>有期</v>
          </cell>
          <cell r="AH289" t="str">
            <v>6ヶ月契約　※試用期間3ヶ月</v>
          </cell>
          <cell r="AI289" t="str">
            <v>確認中</v>
          </cell>
          <cell r="AJ289" t="str">
            <v>確認中</v>
          </cell>
          <cell r="AK289" t="str">
            <v>有</v>
          </cell>
          <cell r="AL289" t="str">
            <v>3ヵ月</v>
          </cell>
          <cell r="AM289" t="str">
            <v>確認中</v>
          </cell>
          <cell r="AN289" t="str">
            <v>確認中</v>
          </cell>
          <cell r="AO289" t="str">
            <v>シフト制</v>
          </cell>
          <cell r="AP289" t="str">
            <v>8:30～17:30　状況により変動の可能性有</v>
          </cell>
          <cell r="AQ289" t="str">
            <v>ローテーションによる週１～５日程度（応相談）</v>
          </cell>
          <cell r="AR289" t="str">
            <v>保健師、正看護師、准看護師のいずれか</v>
          </cell>
          <cell r="AS289" t="str">
            <v>労災保険</v>
          </cell>
          <cell r="AT289">
            <v>1</v>
          </cell>
          <cell r="AU289" t="str">
            <v>通所介護（デイサービス）</v>
          </cell>
          <cell r="AZ289" t="str">
            <v>法定通り</v>
          </cell>
          <cell r="BA289" t="str">
            <v>雇用契約日以外</v>
          </cell>
          <cell r="BB289" t="str">
            <v>確認中</v>
          </cell>
          <cell r="BC289" t="str">
            <v>確認中</v>
          </cell>
        </row>
        <row r="290">
          <cell r="C290" t="str">
            <v>70-0114</v>
          </cell>
          <cell r="D290">
            <v>44347</v>
          </cell>
          <cell r="E290" t="str">
            <v>パナソニックエイジフリー株式会社</v>
          </cell>
          <cell r="F290" t="str">
            <v>パナソニックエイジフリーかぶしきがいしゃ</v>
          </cell>
          <cell r="G290" t="str">
            <v>採用部　採用第三課</v>
          </cell>
          <cell r="H290" t="str">
            <v>佐々木　悠佳</v>
          </cell>
          <cell r="J290" t="str">
            <v>03-5715-4303</v>
          </cell>
          <cell r="K290" t="str">
            <v>03-3450-9957</v>
          </cell>
          <cell r="M290" t="str">
            <v>sasaki.yuka002@jp.panasonic.com</v>
          </cell>
          <cell r="N290" t="str">
            <v>https://panasonic.co.jp/ls/paf/</v>
          </cell>
          <cell r="O290" t="str">
            <v>試用期間有り：３カ月(労働条件の変更なし）、時間制正社員登用制度あり</v>
          </cell>
          <cell r="P290" t="str">
            <v>看護職員</v>
          </cell>
          <cell r="Q290" t="str">
            <v>確認中</v>
          </cell>
          <cell r="R290" t="str">
            <v>デイサービスの看護サービス提供・お客様のバイタルチェック、服薬管理・機能訓練業務計画の作成と更新・介護サービス提供　など　日勤のお仕事ですので、家庭等との両立が可能です。</v>
          </cell>
          <cell r="S290" t="str">
            <v>パナソニックエイジフリーケアセンター町田</v>
          </cell>
          <cell r="T290" t="str">
            <v>確認中</v>
          </cell>
          <cell r="U290" t="str">
            <v>非常勤パート</v>
          </cell>
          <cell r="V290" t="str">
            <v>東京都町田市木曽西3-20-6ﾒﾃﾞｨｶﾙﾓｰﾙ町田C区画</v>
          </cell>
          <cell r="W290" t="str">
            <v>小田急町田駅バス2分（忠生公園入口下車）</v>
          </cell>
          <cell r="X290" t="str">
            <v>1,400～1,600円 ＊時給は資格による</v>
          </cell>
          <cell r="Y290" t="str">
            <v>確認中</v>
          </cell>
          <cell r="Z290" t="str">
            <v>確認中</v>
          </cell>
          <cell r="AA290" t="str">
            <v>実費　車通勤　（ 不可　）</v>
          </cell>
          <cell r="AB290" t="str">
            <v>確認中</v>
          </cell>
          <cell r="AC290" t="str">
            <v>確認中</v>
          </cell>
          <cell r="AD290" t="str">
            <v>無し</v>
          </cell>
          <cell r="AE290" t="str">
            <v>確認中</v>
          </cell>
          <cell r="AF290" t="str">
            <v>時給</v>
          </cell>
          <cell r="AG290" t="str">
            <v>有期</v>
          </cell>
          <cell r="AH290" t="str">
            <v>6ヶ月契約　※試用期間3ヶ月</v>
          </cell>
          <cell r="AI290" t="str">
            <v>確認中</v>
          </cell>
          <cell r="AJ290" t="str">
            <v>確認中</v>
          </cell>
          <cell r="AK290" t="str">
            <v>有</v>
          </cell>
          <cell r="AL290" t="str">
            <v>3ヵ月</v>
          </cell>
          <cell r="AM290" t="str">
            <v>確認中</v>
          </cell>
          <cell r="AN290" t="str">
            <v>確認中</v>
          </cell>
          <cell r="AO290" t="str">
            <v>シフト制</v>
          </cell>
          <cell r="AP290" t="str">
            <v>8:30～17:30（休憩60分） 　状況により変動の可能性有　時短勤務不可</v>
          </cell>
          <cell r="AQ290" t="str">
            <v>ローテーションによる週１～５日程度　就業日数は応相談</v>
          </cell>
          <cell r="AR290" t="str">
            <v>保健師、正看護師、准看護師のいずれか</v>
          </cell>
          <cell r="AS290" t="str">
            <v>労災保険</v>
          </cell>
          <cell r="AT290">
            <v>1</v>
          </cell>
          <cell r="AU290" t="str">
            <v>通所介護（デイサービス）</v>
          </cell>
          <cell r="AZ290" t="str">
            <v>法定通り</v>
          </cell>
          <cell r="BA290" t="str">
            <v>雇用契約日以外</v>
          </cell>
          <cell r="BB290" t="str">
            <v>確認中</v>
          </cell>
          <cell r="BC290" t="str">
            <v>確認中</v>
          </cell>
        </row>
        <row r="291">
          <cell r="C291" t="str">
            <v>70-0116</v>
          </cell>
          <cell r="D291">
            <v>44347</v>
          </cell>
          <cell r="E291" t="str">
            <v>パナソニックエイジフリー株式会社</v>
          </cell>
          <cell r="F291" t="str">
            <v>パナソニックエイジフリーかぶしきがいしゃ</v>
          </cell>
          <cell r="G291" t="str">
            <v>採用部　採用第三課</v>
          </cell>
          <cell r="H291" t="str">
            <v>佐々木　悠佳</v>
          </cell>
          <cell r="J291" t="str">
            <v>03-5715-4303</v>
          </cell>
          <cell r="K291" t="str">
            <v>03-3450-9957</v>
          </cell>
          <cell r="M291" t="str">
            <v>sasaki.yuka002@jp.panasonic.com</v>
          </cell>
          <cell r="N291" t="str">
            <v>https://panasonic.co.jp/ls/paf/</v>
          </cell>
          <cell r="O291" t="str">
            <v>試用期間有り：３カ月(労働条件の変更なし） 時間制正社員登用制度あり</v>
          </cell>
          <cell r="P291" t="str">
            <v>介護職員</v>
          </cell>
          <cell r="Q291" t="str">
            <v>確認中</v>
          </cell>
          <cell r="R291" t="str">
            <v>デイサービスにおける介護サービス業務・入浴、食事、歩行介助等・マシンを使用した機能訓練の補助・レクリエーションの企画や実施・送迎時の同行、介助。</v>
          </cell>
          <cell r="S291" t="str">
            <v>パナソニックエイジフリーケアセンター町田</v>
          </cell>
          <cell r="T291" t="str">
            <v>確認中</v>
          </cell>
          <cell r="U291" t="str">
            <v>非常勤パート</v>
          </cell>
          <cell r="V291" t="str">
            <v>東京都町田市木曽西3-20-6ﾒﾃﾞｨｶﾙﾓｰﾙ町田C区画</v>
          </cell>
          <cell r="W291" t="str">
            <v>小田急町田駅バス2分（忠生公園入口下車）</v>
          </cell>
          <cell r="X291" t="str">
            <v>1,084～1,144円 ＊時給は資格による、処遇改善手当含む</v>
          </cell>
          <cell r="Y291" t="str">
            <v>確認中</v>
          </cell>
          <cell r="Z291" t="str">
            <v>確認中</v>
          </cell>
          <cell r="AA291" t="str">
            <v>実費　車通勤　（ 不可　）</v>
          </cell>
          <cell r="AB291" t="str">
            <v>確認中</v>
          </cell>
          <cell r="AC291" t="str">
            <v>確認中</v>
          </cell>
          <cell r="AD291" t="str">
            <v>無し</v>
          </cell>
          <cell r="AE291" t="str">
            <v>確認中</v>
          </cell>
          <cell r="AF291" t="str">
            <v>時給</v>
          </cell>
          <cell r="AG291" t="str">
            <v>有期</v>
          </cell>
          <cell r="AH291" t="str">
            <v>6ヶ月契約　※試用期間3ヶ月</v>
          </cell>
          <cell r="AI291" t="str">
            <v>確認中</v>
          </cell>
          <cell r="AJ291" t="str">
            <v>確認中</v>
          </cell>
          <cell r="AK291" t="str">
            <v>有</v>
          </cell>
          <cell r="AL291" t="str">
            <v>3ヵ月</v>
          </cell>
          <cell r="AM291" t="str">
            <v>確認中</v>
          </cell>
          <cell r="AN291" t="str">
            <v>確認中</v>
          </cell>
          <cell r="AO291" t="str">
            <v>シフト制</v>
          </cell>
          <cell r="AP291" t="str">
            <v>8:30～17:30（休憩60分）状況により変動の可能性有</v>
          </cell>
          <cell r="AQ291" t="str">
            <v>ローテーションによる週１～５日程度　就業日数は応相談</v>
          </cell>
          <cell r="AR291" t="str">
            <v>学歴：高卒以上　介護職員初任者研修（ヘルパー2級）</v>
          </cell>
          <cell r="AS291" t="str">
            <v>労災保険</v>
          </cell>
          <cell r="AT291">
            <v>1</v>
          </cell>
          <cell r="AU291" t="str">
            <v>通所介護（デイサービス）</v>
          </cell>
          <cell r="AZ291" t="str">
            <v>法定通り</v>
          </cell>
          <cell r="BA291" t="str">
            <v>雇用契約日以外</v>
          </cell>
          <cell r="BB291" t="str">
            <v>確認中</v>
          </cell>
          <cell r="BC291" t="str">
            <v>確認中</v>
          </cell>
        </row>
        <row r="292">
          <cell r="C292" t="str">
            <v>13190-04754311</v>
          </cell>
          <cell r="D292">
            <v>44357</v>
          </cell>
          <cell r="E292" t="str">
            <v>特定非営利活動法人アビリティクラブたすけあい町田たすけあいワ
ーカーズ</v>
          </cell>
          <cell r="F292" t="str">
            <v>とくていひえいりかつどうほうじんアビリティクラブたすけあいまちだたすけあいワ
ーカーズ</v>
          </cell>
          <cell r="N292" t="str">
            <v>https://actmachi.sakura.ne.jp/</v>
          </cell>
          <cell r="O292" t="str">
            <v>誰もが住みなれたこの地域で、たがいに助けあいながら赤ちゃんか
らお年寄りまで、心豊かに安心して暮らせる町づくりをめざし自立
のための支援をします。</v>
          </cell>
          <cell r="P292" t="str">
            <v>施設での介護業務</v>
          </cell>
          <cell r="Q292" t="str">
            <v>確認中</v>
          </cell>
          <cell r="R292" t="str">
            <v>ハローワークインターネットサービスで求人票を確認ください。</v>
          </cell>
          <cell r="S292" t="str">
            <v>小規模多機能型居宅介護たすけあい小川</v>
          </cell>
          <cell r="T292" t="str">
            <v>確認中</v>
          </cell>
          <cell r="U292" t="str">
            <v>非常勤パート</v>
          </cell>
          <cell r="V292" t="str">
            <v>東京都町田市小川３－２－３</v>
          </cell>
          <cell r="W292" t="str">
            <v>ハローワークインターネットサービスで求人票を確認ください。</v>
          </cell>
          <cell r="X292" t="str">
            <v>1,013円〜1,050円</v>
          </cell>
          <cell r="Y292" t="str">
            <v>確認中</v>
          </cell>
          <cell r="Z292" t="str">
            <v>ハローワークインターネットサービスで求人票を確認ください。</v>
          </cell>
          <cell r="AB292" t="str">
            <v>確認中</v>
          </cell>
          <cell r="AC292" t="str">
            <v>確認中</v>
          </cell>
          <cell r="AD292" t="str">
            <v>ハローワークインターネットサービスで求人票を確認ください。</v>
          </cell>
          <cell r="AE292" t="str">
            <v>確認中</v>
          </cell>
          <cell r="AF292" t="str">
            <v>時給</v>
          </cell>
          <cell r="AG292" t="str">
            <v>確認中</v>
          </cell>
          <cell r="AH292" t="str">
            <v>確認中</v>
          </cell>
          <cell r="AI292" t="str">
            <v>確認中</v>
          </cell>
          <cell r="AJ292" t="str">
            <v>確認中</v>
          </cell>
          <cell r="AK292" t="str">
            <v>確認中</v>
          </cell>
          <cell r="AL292" t="str">
            <v>確認中</v>
          </cell>
          <cell r="AM292" t="str">
            <v>確認中</v>
          </cell>
          <cell r="AN292" t="str">
            <v>確認中</v>
          </cell>
          <cell r="AO292" t="str">
            <v>確認中</v>
          </cell>
          <cell r="AP292" t="str">
            <v>ハローワークインターネットサービスで求人票を確認ください。</v>
          </cell>
          <cell r="AQ292" t="str">
            <v>ハローワークインターネットサービスで求人票を確認ください。</v>
          </cell>
          <cell r="AR292" t="str">
            <v>ハローワークインターネットサービスで求人票を確認ください。</v>
          </cell>
          <cell r="AS292" t="str">
            <v>ハローワークインターネットサービスで求人票を確認ください。</v>
          </cell>
          <cell r="AT292" t="str">
            <v>ハローワークインターネットサービスで求人票を確認ください。</v>
          </cell>
          <cell r="AU292" t="str">
            <v>小規模多機能型居宅介護（介護）</v>
          </cell>
          <cell r="AZ292" t="str">
            <v>確認中</v>
          </cell>
          <cell r="BA292" t="str">
            <v>確認中</v>
          </cell>
          <cell r="BB292" t="str">
            <v>確認中</v>
          </cell>
          <cell r="BC292" t="str">
            <v>確認中</v>
          </cell>
        </row>
        <row r="293">
          <cell r="C293" t="str">
            <v>70-0386</v>
          </cell>
          <cell r="D293">
            <v>44369</v>
          </cell>
          <cell r="E293" t="str">
            <v>東電パートナーズ　株式会社</v>
          </cell>
          <cell r="F293" t="str">
            <v>とうでんパートナーズ　かぶしきがいしゃ</v>
          </cell>
          <cell r="G293" t="str">
            <v>本社　採用グループ</v>
          </cell>
          <cell r="H293" t="str">
            <v>岡田</v>
          </cell>
          <cell r="J293" t="str">
            <v>03-5621-7337</v>
          </cell>
          <cell r="K293" t="str">
            <v>03-5621-7339</v>
          </cell>
          <cell r="M293" t="str">
            <v>recruit@tepco-partners.co.jp</v>
          </cell>
          <cell r="N293" t="str">
            <v>https://www.tepco-partners.co.jp/</v>
          </cell>
          <cell r="O293" t="str">
            <v>・制服貸与・自転車貸与</v>
          </cell>
          <cell r="P293" t="str">
            <v>ケアマネジャー（介護支援専門員）</v>
          </cell>
          <cell r="Q293" t="str">
            <v>確認中</v>
          </cell>
          <cell r="R293" t="str">
            <v xml:space="preserve">地域のみなさまに寄り添い、住み慣れた地域で暮らし続けたいという想いをサポートするお仕事です。_x000D_
お客さまが自立した日常生活を営むことができるように支援していきます。_x000D_
_x000D_
◆計画書作成_x000D_
ケアプラン（居宅サービス計画）作成のためにお客さまの要望等を中心にお客さまの生活状況、ADL等をアセスメントします。_x000D_
担当のお客さまお一人おひとりのケアプラン（居宅サービス計画）を作成します。_x000D_
・アセスメント（課題分析）_x000D_
・ケアプラン（介護サービス計画）の作成_x000D_
_x000D_
◆他職種との連絡・調整業務_x000D_
サービス担当者会議を開催し、他職種との連絡・調整をお願します。 _x000D_
月1回、お客さま宅に定期訪問し、生活状況に応じたサービス調整を行って状態悪化を未然に防ぎます。_x000D_
・サービス担当者会議の実施_x000D_
・モニタリングを実施し、サービス提供状況の継続的な把握_x000D_
_x000D_
◆給付管理_x000D_
給付管理に関する業務を行います。_x000D_
・支給額限度額の確認と利用者負担額の計算_x000D_
・サービス利用票、サービス提供票の作成_x000D_
・給付管理票の作成と提出_x000D_
</v>
          </cell>
          <cell r="S293" t="str">
            <v>東電さわやかケア町田</v>
          </cell>
          <cell r="T293" t="str">
            <v>確認中</v>
          </cell>
          <cell r="U293" t="str">
            <v>正社員</v>
          </cell>
          <cell r="V293" t="str">
            <v>東京都町田市森野4-17-23 渋谷ビル 2階-A</v>
          </cell>
          <cell r="W293" t="str">
            <v>バス停「市民病院前」より徒歩1分（JR、小田急町田駅　町田駅バスセンター3,4,6,7,11,12,13乗り場より「市民病院」経由バス乗車）</v>
          </cell>
          <cell r="X293" t="str">
            <v>230,000円～</v>
          </cell>
          <cell r="Y293" t="str">
            <v>確認中</v>
          </cell>
          <cell r="Z293" t="str">
            <v>・主任ケアマネ手当5,000円/月※主任ケアマネお持ちの方のみ_x000D_
・役職手当10,000円/月※ポジションによる</v>
          </cell>
          <cell r="AA293" t="str">
            <v>支給あり（上限なし）</v>
          </cell>
          <cell r="AB293" t="str">
            <v>確認中</v>
          </cell>
          <cell r="AC293" t="str">
            <v>確認中</v>
          </cell>
          <cell r="AD293" t="str">
            <v>有り</v>
          </cell>
          <cell r="AE293" t="str">
            <v>前年実績2.2～2.6ヶ月</v>
          </cell>
          <cell r="AF293" t="str">
            <v>月給（手当等確認ください）</v>
          </cell>
          <cell r="AG293" t="str">
            <v>無期</v>
          </cell>
          <cell r="AH293" t="str">
            <v>無期</v>
          </cell>
          <cell r="AI293" t="str">
            <v>確認中</v>
          </cell>
          <cell r="AJ293" t="str">
            <v>確認中</v>
          </cell>
          <cell r="AK293" t="str">
            <v>有り</v>
          </cell>
          <cell r="AL293" t="str">
            <v>入社6か月（条件に変更なし）</v>
          </cell>
          <cell r="AM293" t="str">
            <v>有り</v>
          </cell>
          <cell r="AN293" t="str">
            <v>平均5時間程度/月</v>
          </cell>
          <cell r="AO293" t="str">
            <v>確認中</v>
          </cell>
          <cell r="AP293" t="str">
            <v>9：00～18：00</v>
          </cell>
          <cell r="AQ293" t="str">
            <v>週5日</v>
          </cell>
          <cell r="AR293" t="str">
            <v>・介護支援専門員_x000D_
※経験不問_x000D_
※主任ケアマネお持ちの方は別途5,000円の手当あり</v>
          </cell>
          <cell r="AS293" t="str">
            <v>雇用保険・健康保険・厚生年金・労災保険</v>
          </cell>
          <cell r="AT293">
            <v>1</v>
          </cell>
          <cell r="AU293" t="str">
            <v>訪問介護（ホームヘルプサービス）</v>
          </cell>
          <cell r="AZ293" t="str">
            <v>法定通り</v>
          </cell>
          <cell r="BA293" t="str">
            <v>土日祝（基本）、夏期休暇（年3日）、年末年始休暇、有給休暇（入社日より付与）、年間休日最大124日</v>
          </cell>
          <cell r="BB293" t="str">
            <v>確認中</v>
          </cell>
          <cell r="BC293" t="str">
            <v>確認中</v>
          </cell>
        </row>
        <row r="294">
          <cell r="C294" t="str">
            <v>1319-003929-5</v>
          </cell>
          <cell r="D294">
            <v>44370</v>
          </cell>
          <cell r="E294" t="str">
            <v>社会福祉法人　竹清会</v>
          </cell>
          <cell r="F294" t="str">
            <v>しゃかいふくしほうじん　ちくせいかい</v>
          </cell>
          <cell r="N294" t="str">
            <v>http://chikuseikai.com/</v>
          </cell>
          <cell r="O294" t="str">
            <v>１．職場環境への取組が評価され、東京都女性活躍推進大賞を受賞
２．間接業務のアウトソーシング化、ＩＣＴ・ＩｏＴ化による労働環境改善、生産性向上のための積極的な投資</v>
          </cell>
          <cell r="P294" t="str">
            <v>登録ヘルパー「美郷」「森野ＳＴ」</v>
          </cell>
          <cell r="Q294" t="str">
            <v>確認中</v>
          </cell>
          <cell r="R294" t="str">
            <v>ハローワークインターネットサービスで求人票を確認ください。</v>
          </cell>
          <cell r="S294" t="str">
            <v>特養「美郷」「森野ＳＴ」</v>
          </cell>
          <cell r="T294" t="str">
            <v>確認中</v>
          </cell>
          <cell r="U294" t="str">
            <v>非常勤パート</v>
          </cell>
          <cell r="V294" t="str">
            <v>東京都町田市小山ヶ丘１－２－９</v>
          </cell>
          <cell r="W294" t="str">
            <v>ハローワークインターネットサービスで求人票を確認ください。</v>
          </cell>
          <cell r="X294" t="str">
            <v>1,450円〜1,750円</v>
          </cell>
          <cell r="Y294" t="str">
            <v>確認中</v>
          </cell>
          <cell r="Z294" t="str">
            <v>ハローワークインターネットサービスで求人票を確認ください。</v>
          </cell>
          <cell r="AB294" t="str">
            <v>確認中</v>
          </cell>
          <cell r="AC294" t="str">
            <v>確認中</v>
          </cell>
          <cell r="AD294" t="str">
            <v>ハローワークインターネットサービスで求人票を確認ください。</v>
          </cell>
          <cell r="AE294" t="str">
            <v>確認中</v>
          </cell>
          <cell r="AF294" t="str">
            <v>時給</v>
          </cell>
          <cell r="AG294" t="str">
            <v>確認中</v>
          </cell>
          <cell r="AH294" t="str">
            <v>確認中</v>
          </cell>
          <cell r="AI294" t="str">
            <v>確認中</v>
          </cell>
          <cell r="AJ294" t="str">
            <v>確認中</v>
          </cell>
          <cell r="AK294" t="str">
            <v>確認中</v>
          </cell>
          <cell r="AL294" t="str">
            <v>確認中</v>
          </cell>
          <cell r="AM294" t="str">
            <v>確認中</v>
          </cell>
          <cell r="AN294" t="str">
            <v>確認中</v>
          </cell>
          <cell r="AO294" t="str">
            <v>確認中</v>
          </cell>
          <cell r="AP294" t="str">
            <v>ハローワークインターネットサービスで求人票を確認ください。</v>
          </cell>
          <cell r="AQ294" t="str">
            <v>ハローワークインターネットサービスで求人票を確認ください。</v>
          </cell>
          <cell r="AR294" t="str">
            <v>ハローワークインターネットサービスで求人票を確認ください。</v>
          </cell>
          <cell r="AS294" t="str">
            <v>ハローワークインターネットサービスで求人票を確認ください。</v>
          </cell>
          <cell r="AT294" t="str">
            <v>ハローワークインターネットサービスで求人票を確認ください。</v>
          </cell>
          <cell r="AU294" t="str">
            <v>訪問介護（ホームヘルプサービス）</v>
          </cell>
          <cell r="AZ294" t="str">
            <v>確認中</v>
          </cell>
          <cell r="BA294" t="str">
            <v>確認中</v>
          </cell>
          <cell r="BB294" t="str">
            <v>確認中</v>
          </cell>
          <cell r="BC294" t="str">
            <v>確認中</v>
          </cell>
        </row>
        <row r="295">
          <cell r="C295" t="str">
            <v>13190-05001211</v>
          </cell>
          <cell r="D295">
            <v>44370</v>
          </cell>
          <cell r="E295" t="str">
            <v>社会福祉法人　竹清会</v>
          </cell>
          <cell r="F295" t="str">
            <v>しゃかいふくしほうじん　ちくせいかい</v>
          </cell>
          <cell r="N295" t="str">
            <v>http://chikuseikai.com/</v>
          </cell>
          <cell r="O295" t="str">
            <v>１．職場環境への取組が評価され、東京都女性活躍推進大賞を受賞
２．間接業務のアウトソーシング化、ＩＣＴ・ＩｏＴ化による労働環境改善、生産性向上のための積極的な投資</v>
          </cell>
          <cell r="P295" t="str">
            <v>介護職</v>
          </cell>
          <cell r="Q295" t="str">
            <v>確認中</v>
          </cell>
          <cell r="R295" t="str">
            <v>ハローワークインターネットサービスで求人票を確認ください。</v>
          </cell>
          <cell r="S295" t="str">
            <v>特養「美郷」「花美郷」</v>
          </cell>
          <cell r="T295" t="str">
            <v>確認中</v>
          </cell>
          <cell r="U295" t="str">
            <v>正社員</v>
          </cell>
          <cell r="V295" t="str">
            <v>東京都町田市小山ヶ丘１－２－９</v>
          </cell>
          <cell r="W295" t="str">
            <v>ハローワークインターネットサービスで求人票を確認ください。</v>
          </cell>
          <cell r="X295" t="str">
            <v>204,000円〜294,000円</v>
          </cell>
          <cell r="Y295" t="str">
            <v>確認中</v>
          </cell>
          <cell r="Z295" t="str">
            <v>ハローワークインターネットサービスで求人票を確認ください。</v>
          </cell>
          <cell r="AB295" t="str">
            <v>確認中</v>
          </cell>
          <cell r="AC295" t="str">
            <v>確認中</v>
          </cell>
          <cell r="AD295" t="str">
            <v>ハローワークインターネットサービスで求人票を確認ください。</v>
          </cell>
          <cell r="AE295" t="str">
            <v>確認中</v>
          </cell>
          <cell r="AF295" t="str">
            <v>月給（手当等確認ください）</v>
          </cell>
          <cell r="AG295" t="str">
            <v>確認中</v>
          </cell>
          <cell r="AH295" t="str">
            <v>確認中</v>
          </cell>
          <cell r="AI295" t="str">
            <v>確認中</v>
          </cell>
          <cell r="AJ295" t="str">
            <v>確認中</v>
          </cell>
          <cell r="AK295" t="str">
            <v>確認中</v>
          </cell>
          <cell r="AL295" t="str">
            <v>確認中</v>
          </cell>
          <cell r="AM295" t="str">
            <v>確認中</v>
          </cell>
          <cell r="AN295" t="str">
            <v>確認中</v>
          </cell>
          <cell r="AO295" t="str">
            <v>確認中</v>
          </cell>
          <cell r="AP295" t="str">
            <v>ハローワークインターネットサービスで求人票を確認ください。</v>
          </cell>
          <cell r="AQ295" t="str">
            <v>ハローワークインターネットサービスで求人票を確認ください。</v>
          </cell>
          <cell r="AR295" t="str">
            <v>ハローワークインターネットサービスで求人票を確認ください。</v>
          </cell>
          <cell r="AS295" t="str">
            <v>ハローワークインターネットサービスで求人票を確認ください。</v>
          </cell>
          <cell r="AT295" t="str">
            <v>ハローワークインターネットサービスで求人票を確認ください。</v>
          </cell>
          <cell r="AU295" t="str">
            <v>特別養護老人ホーム（特養）</v>
          </cell>
          <cell r="AZ295" t="str">
            <v>確認中</v>
          </cell>
          <cell r="BA295" t="str">
            <v>確認中</v>
          </cell>
          <cell r="BB295" t="str">
            <v>確認中</v>
          </cell>
          <cell r="BC295" t="str">
            <v>確認中</v>
          </cell>
        </row>
        <row r="296">
          <cell r="C296" t="str">
            <v>13190-05002511</v>
          </cell>
          <cell r="D296">
            <v>44370</v>
          </cell>
          <cell r="E296" t="str">
            <v>社会福祉法人　南町田ちいろば会</v>
          </cell>
          <cell r="F296" t="str">
            <v>しゃかいふくしほうじん　みなみまちだちいろばかい</v>
          </cell>
          <cell r="N296" t="str">
            <v>http://www.migiwa-home.or.jp/</v>
          </cell>
          <cell r="O296" t="str">
            <v>寄り添う思いを大切にした福祉サービスを提供していく
経営理念をもとに日々励んでいます。</v>
          </cell>
          <cell r="P296" t="str">
            <v>介護職（急募）</v>
          </cell>
          <cell r="Q296" t="str">
            <v>確認中</v>
          </cell>
          <cell r="R296" t="str">
            <v>ハローワークインターネットサービスで求人票を確認ください。</v>
          </cell>
          <cell r="S296" t="str">
            <v>特別養護老人ホーム　みぎわホーム</v>
          </cell>
          <cell r="T296" t="str">
            <v>確認中</v>
          </cell>
          <cell r="U296" t="str">
            <v>正社員</v>
          </cell>
          <cell r="V296" t="str">
            <v>東京都町田市南町田４丁目１０－３８</v>
          </cell>
          <cell r="W296" t="str">
            <v>ハローワークインターネットサービスで求人票を確認ください。</v>
          </cell>
          <cell r="X296" t="str">
            <v>185,700円〜302,600円</v>
          </cell>
          <cell r="Y296" t="str">
            <v>確認中</v>
          </cell>
          <cell r="Z296" t="str">
            <v>ハローワークインターネットサービスで求人票を確認ください。</v>
          </cell>
          <cell r="AB296" t="str">
            <v>確認中</v>
          </cell>
          <cell r="AC296" t="str">
            <v>確認中</v>
          </cell>
          <cell r="AD296" t="str">
            <v>ハローワークインターネットサービスで求人票を確認ください。</v>
          </cell>
          <cell r="AE296" t="str">
            <v>確認中</v>
          </cell>
          <cell r="AF296" t="str">
            <v>月給（手当等確認ください）</v>
          </cell>
          <cell r="AG296" t="str">
            <v>確認中</v>
          </cell>
          <cell r="AH296" t="str">
            <v>確認中</v>
          </cell>
          <cell r="AI296" t="str">
            <v>確認中</v>
          </cell>
          <cell r="AJ296" t="str">
            <v>確認中</v>
          </cell>
          <cell r="AK296" t="str">
            <v>確認中</v>
          </cell>
          <cell r="AL296" t="str">
            <v>確認中</v>
          </cell>
          <cell r="AM296" t="str">
            <v>確認中</v>
          </cell>
          <cell r="AN296" t="str">
            <v>確認中</v>
          </cell>
          <cell r="AO296" t="str">
            <v>確認中</v>
          </cell>
          <cell r="AP296" t="str">
            <v>ハローワークインターネットサービスで求人票を確認ください。</v>
          </cell>
          <cell r="AQ296" t="str">
            <v>ハローワークインターネットサービスで求人票を確認ください。</v>
          </cell>
          <cell r="AR296" t="str">
            <v>ハローワークインターネットサービスで求人票を確認ください。</v>
          </cell>
          <cell r="AS296" t="str">
            <v>ハローワークインターネットサービスで求人票を確認ください。</v>
          </cell>
          <cell r="AT296" t="str">
            <v>ハローワークインターネットサービスで求人票を確認ください。</v>
          </cell>
          <cell r="AU296" t="str">
            <v>特別養護老人ホーム（特養）</v>
          </cell>
          <cell r="AZ296" t="str">
            <v>確認中</v>
          </cell>
          <cell r="BA296" t="str">
            <v>確認中</v>
          </cell>
          <cell r="BB296" t="str">
            <v>確認中</v>
          </cell>
          <cell r="BC296" t="str">
            <v>確認中</v>
          </cell>
        </row>
        <row r="297">
          <cell r="C297" t="str">
            <v>13190-05003411</v>
          </cell>
          <cell r="D297">
            <v>44370</v>
          </cell>
          <cell r="E297" t="str">
            <v>社会福祉法人　南町田ちいろば会</v>
          </cell>
          <cell r="F297" t="str">
            <v>しゃかいふくしほうじん　みなみまちだちいろばかい</v>
          </cell>
          <cell r="N297" t="str">
            <v>http://www.migiwa-home.or.jp/</v>
          </cell>
          <cell r="O297" t="str">
            <v>寄り添う思いを大切にした福祉サービスを提供していく
経営理念をもとに日々励んでいます。</v>
          </cell>
          <cell r="P297" t="str">
            <v>非常勤ヘルパー（訪問介護事業所）</v>
          </cell>
          <cell r="Q297" t="str">
            <v>確認中</v>
          </cell>
          <cell r="R297" t="str">
            <v>ハローワークインターネットサービスで求人票を確認ください。</v>
          </cell>
          <cell r="S297" t="str">
            <v>特別養護老人ホーム　みぎわホーム</v>
          </cell>
          <cell r="T297" t="str">
            <v>確認中</v>
          </cell>
          <cell r="U297" t="str">
            <v>非常勤パート</v>
          </cell>
          <cell r="V297" t="str">
            <v>東京都町田市南町田４丁目１０－３８</v>
          </cell>
          <cell r="W297" t="str">
            <v>ハローワークインターネットサービスで求人票を確認ください。</v>
          </cell>
          <cell r="X297" t="str">
            <v>1,175円〜1,175円</v>
          </cell>
          <cell r="Y297" t="str">
            <v>確認中</v>
          </cell>
          <cell r="Z297" t="str">
            <v>ハローワークインターネットサービスで求人票を確認ください。</v>
          </cell>
          <cell r="AB297" t="str">
            <v>確認中</v>
          </cell>
          <cell r="AC297" t="str">
            <v>確認中</v>
          </cell>
          <cell r="AD297" t="str">
            <v>ハローワークインターネットサービスで求人票を確認ください。</v>
          </cell>
          <cell r="AE297" t="str">
            <v>確認中</v>
          </cell>
          <cell r="AF297" t="str">
            <v>時給</v>
          </cell>
          <cell r="AG297" t="str">
            <v>確認中</v>
          </cell>
          <cell r="AH297" t="str">
            <v>確認中</v>
          </cell>
          <cell r="AI297" t="str">
            <v>確認中</v>
          </cell>
          <cell r="AJ297" t="str">
            <v>確認中</v>
          </cell>
          <cell r="AK297" t="str">
            <v>確認中</v>
          </cell>
          <cell r="AL297" t="str">
            <v>確認中</v>
          </cell>
          <cell r="AM297" t="str">
            <v>確認中</v>
          </cell>
          <cell r="AN297" t="str">
            <v>確認中</v>
          </cell>
          <cell r="AO297" t="str">
            <v>確認中</v>
          </cell>
          <cell r="AP297" t="str">
            <v>ハローワークインターネットサービスで求人票を確認ください。</v>
          </cell>
          <cell r="AQ297" t="str">
            <v>ハローワークインターネットサービスで求人票を確認ください。</v>
          </cell>
          <cell r="AR297" t="str">
            <v>ハローワークインターネットサービスで求人票を確認ください。</v>
          </cell>
          <cell r="AS297" t="str">
            <v>ハローワークインターネットサービスで求人票を確認ください。</v>
          </cell>
          <cell r="AT297" t="str">
            <v>ハローワークインターネットサービスで求人票を確認ください。</v>
          </cell>
          <cell r="AU297" t="str">
            <v>訪問介護（ホームヘルプサービス）</v>
          </cell>
          <cell r="AZ297" t="str">
            <v>確認中</v>
          </cell>
          <cell r="BA297" t="str">
            <v>確認中</v>
          </cell>
          <cell r="BB297" t="str">
            <v>確認中</v>
          </cell>
          <cell r="BC297" t="str">
            <v>確認中</v>
          </cell>
        </row>
        <row r="298">
          <cell r="C298" t="str">
            <v>13190-05004011</v>
          </cell>
          <cell r="D298">
            <v>44370</v>
          </cell>
          <cell r="E298" t="str">
            <v>社会福祉法人　南町田ちいろば会</v>
          </cell>
          <cell r="F298" t="str">
            <v>しゃかいふくしほうじん　みなみまちだちいろばかい</v>
          </cell>
          <cell r="N298" t="str">
            <v>http://www.migiwa-home.or.jp/</v>
          </cell>
          <cell r="O298" t="str">
            <v>寄り添う思いを大切にした福祉サービスを提供していく
経営理念をもとに日々励んでいます。</v>
          </cell>
          <cell r="P298" t="str">
            <v>夜勤専従介護職員（特養）</v>
          </cell>
          <cell r="Q298" t="str">
            <v>確認中</v>
          </cell>
          <cell r="R298" t="str">
            <v>ハローワークインターネットサービスで求人票を確認ください。</v>
          </cell>
          <cell r="S298" t="str">
            <v>特別養護老人ホーム　みぎわホーム</v>
          </cell>
          <cell r="T298" t="str">
            <v>確認中</v>
          </cell>
          <cell r="U298" t="str">
            <v>非常勤パート</v>
          </cell>
          <cell r="V298" t="str">
            <v>東京都町田市南町田４丁目１０－３８</v>
          </cell>
          <cell r="W298" t="str">
            <v>ハローワークインターネットサービスで求人票を確認ください。</v>
          </cell>
          <cell r="X298" t="str">
            <v>1,500円〜1,500円</v>
          </cell>
          <cell r="Y298" t="str">
            <v>確認中</v>
          </cell>
          <cell r="Z298" t="str">
            <v>ハローワークインターネットサービスで求人票を確認ください。</v>
          </cell>
          <cell r="AB298" t="str">
            <v>確認中</v>
          </cell>
          <cell r="AC298" t="str">
            <v>確認中</v>
          </cell>
          <cell r="AD298" t="str">
            <v>ハローワークインターネットサービスで求人票を確認ください。</v>
          </cell>
          <cell r="AE298" t="str">
            <v>確認中</v>
          </cell>
          <cell r="AF298" t="str">
            <v>時給</v>
          </cell>
          <cell r="AG298" t="str">
            <v>確認中</v>
          </cell>
          <cell r="AH298" t="str">
            <v>確認中</v>
          </cell>
          <cell r="AI298" t="str">
            <v>確認中</v>
          </cell>
          <cell r="AJ298" t="str">
            <v>確認中</v>
          </cell>
          <cell r="AK298" t="str">
            <v>確認中</v>
          </cell>
          <cell r="AL298" t="str">
            <v>確認中</v>
          </cell>
          <cell r="AM298" t="str">
            <v>確認中</v>
          </cell>
          <cell r="AN298" t="str">
            <v>確認中</v>
          </cell>
          <cell r="AO298" t="str">
            <v>確認中</v>
          </cell>
          <cell r="AP298" t="str">
            <v>ハローワークインターネットサービスで求人票を確認ください。</v>
          </cell>
          <cell r="AQ298" t="str">
            <v>ハローワークインターネットサービスで求人票を確認ください。</v>
          </cell>
          <cell r="AR298" t="str">
            <v>ハローワークインターネットサービスで求人票を確認ください。</v>
          </cell>
          <cell r="AS298" t="str">
            <v>ハローワークインターネットサービスで求人票を確認ください。</v>
          </cell>
          <cell r="AT298" t="str">
            <v>ハローワークインターネットサービスで求人票を確認ください。</v>
          </cell>
          <cell r="AU298" t="str">
            <v>特別養護老人ホーム（特養）</v>
          </cell>
          <cell r="AZ298" t="str">
            <v>確認中</v>
          </cell>
          <cell r="BA298" t="str">
            <v>確認中</v>
          </cell>
          <cell r="BB298" t="str">
            <v>確認中</v>
          </cell>
          <cell r="BC298" t="str">
            <v>確認中</v>
          </cell>
        </row>
        <row r="299">
          <cell r="C299" t="str">
            <v>13190-05006611</v>
          </cell>
          <cell r="D299">
            <v>44370</v>
          </cell>
          <cell r="E299" t="str">
            <v>社会福祉法人　竹清会</v>
          </cell>
          <cell r="F299" t="str">
            <v>しゃかいふくしほうじん　ちくせいかい</v>
          </cell>
          <cell r="N299" t="str">
            <v>http://chikuseikai.com/</v>
          </cell>
          <cell r="O299" t="str">
            <v>１．職場環境への取組が評価され、東京都女性活躍推進大賞を受賞
２．間接業務のアウトソーシング化、ＩＣＴ・ＩｏＴ化による労働環境改善、生産性向上のための積極的な投資</v>
          </cell>
          <cell r="P299" t="str">
            <v>看護職</v>
          </cell>
          <cell r="Q299" t="str">
            <v>確認中</v>
          </cell>
          <cell r="R299" t="str">
            <v>ハローワークインターネットサービスで求人票を確認ください。</v>
          </cell>
          <cell r="S299" t="str">
            <v>特養「美郷」「花美郷」</v>
          </cell>
          <cell r="T299" t="str">
            <v>確認中</v>
          </cell>
          <cell r="U299" t="str">
            <v>正社員</v>
          </cell>
          <cell r="V299" t="str">
            <v>東京都町田市小山ヶ丘１－２－９</v>
          </cell>
          <cell r="W299" t="str">
            <v>ハローワークインターネットサービスで求人票を確認ください。</v>
          </cell>
          <cell r="X299" t="str">
            <v>287,000円〜396,000円</v>
          </cell>
          <cell r="Y299" t="str">
            <v>確認中</v>
          </cell>
          <cell r="Z299" t="str">
            <v>ハローワークインターネットサービスで求人票を確認ください。</v>
          </cell>
          <cell r="AB299" t="str">
            <v>確認中</v>
          </cell>
          <cell r="AC299" t="str">
            <v>確認中</v>
          </cell>
          <cell r="AD299" t="str">
            <v>ハローワークインターネットサービスで求人票を確認ください。</v>
          </cell>
          <cell r="AE299" t="str">
            <v>確認中</v>
          </cell>
          <cell r="AF299" t="str">
            <v>月給（手当等確認ください）</v>
          </cell>
          <cell r="AG299" t="str">
            <v>確認中</v>
          </cell>
          <cell r="AH299" t="str">
            <v>確認中</v>
          </cell>
          <cell r="AI299" t="str">
            <v>確認中</v>
          </cell>
          <cell r="AJ299" t="str">
            <v>確認中</v>
          </cell>
          <cell r="AK299" t="str">
            <v>確認中</v>
          </cell>
          <cell r="AL299" t="str">
            <v>確認中</v>
          </cell>
          <cell r="AM299" t="str">
            <v>確認中</v>
          </cell>
          <cell r="AN299" t="str">
            <v>確認中</v>
          </cell>
          <cell r="AO299" t="str">
            <v>確認中</v>
          </cell>
          <cell r="AP299" t="str">
            <v>ハローワークインターネットサービスで求人票を確認ください。</v>
          </cell>
          <cell r="AQ299" t="str">
            <v>ハローワークインターネットサービスで求人票を確認ください。</v>
          </cell>
          <cell r="AR299" t="str">
            <v>ハローワークインターネットサービスで求人票を確認ください。</v>
          </cell>
          <cell r="AS299" t="str">
            <v>ハローワークインターネットサービスで求人票を確認ください。</v>
          </cell>
          <cell r="AT299" t="str">
            <v>ハローワークインターネットサービスで求人票を確認ください。</v>
          </cell>
          <cell r="AU299" t="str">
            <v>特別養護老人ホーム（特養）</v>
          </cell>
          <cell r="AZ299" t="str">
            <v>確認中</v>
          </cell>
          <cell r="BA299" t="str">
            <v>確認中</v>
          </cell>
          <cell r="BB299" t="str">
            <v>確認中</v>
          </cell>
          <cell r="BC299" t="str">
            <v>確認中</v>
          </cell>
        </row>
        <row r="300">
          <cell r="C300" t="str">
            <v>13190-05008111</v>
          </cell>
          <cell r="D300">
            <v>44370</v>
          </cell>
          <cell r="E300" t="str">
            <v>社会福祉法人　竹清会</v>
          </cell>
          <cell r="F300" t="str">
            <v>しゃかいふくしほうじん　ちくせいかい</v>
          </cell>
          <cell r="N300" t="str">
            <v>http://chikuseikai.com/</v>
          </cell>
          <cell r="O300" t="str">
            <v>１．職場環境への取組が評価され、東京都女性活躍推進大賞を受賞
２．間接業務のアウトソーシング化、ＩＣＴ・ＩｏＴ化による労働環境改善、生産性向上のための積極的な投資</v>
          </cell>
          <cell r="P300" t="str">
            <v>ケアスタッフ（美郷）</v>
          </cell>
          <cell r="Q300" t="str">
            <v>確認中</v>
          </cell>
          <cell r="R300" t="str">
            <v>ハローワークインターネットサービスで求人票を確認ください。</v>
          </cell>
          <cell r="S300" t="str">
            <v>特養「美郷」「花美郷」</v>
          </cell>
          <cell r="T300" t="str">
            <v>確認中</v>
          </cell>
          <cell r="U300" t="str">
            <v>非常勤パート</v>
          </cell>
          <cell r="V300" t="str">
            <v>東京都町田市小山ヶ丘１－２－９</v>
          </cell>
          <cell r="W300" t="str">
            <v>ハローワークインターネットサービスで求人票を確認ください。</v>
          </cell>
          <cell r="X300" t="str">
            <v>1,150円〜1,200円</v>
          </cell>
          <cell r="Y300" t="str">
            <v>確認中</v>
          </cell>
          <cell r="Z300" t="str">
            <v>ハローワークインターネットサービスで求人票を確認ください。</v>
          </cell>
          <cell r="AB300" t="str">
            <v>確認中</v>
          </cell>
          <cell r="AC300" t="str">
            <v>確認中</v>
          </cell>
          <cell r="AD300" t="str">
            <v>ハローワークインターネットサービスで求人票を確認ください。</v>
          </cell>
          <cell r="AE300" t="str">
            <v>確認中</v>
          </cell>
          <cell r="AF300" t="str">
            <v>時給</v>
          </cell>
          <cell r="AG300" t="str">
            <v>確認中</v>
          </cell>
          <cell r="AH300" t="str">
            <v>確認中</v>
          </cell>
          <cell r="AI300" t="str">
            <v>確認中</v>
          </cell>
          <cell r="AJ300" t="str">
            <v>確認中</v>
          </cell>
          <cell r="AK300" t="str">
            <v>確認中</v>
          </cell>
          <cell r="AL300" t="str">
            <v>確認中</v>
          </cell>
          <cell r="AM300" t="str">
            <v>確認中</v>
          </cell>
          <cell r="AN300" t="str">
            <v>確認中</v>
          </cell>
          <cell r="AO300" t="str">
            <v>確認中</v>
          </cell>
          <cell r="AP300" t="str">
            <v>ハローワークインターネットサービスで求人票を確認ください。</v>
          </cell>
          <cell r="AQ300" t="str">
            <v>ハローワークインターネットサービスで求人票を確認ください。</v>
          </cell>
          <cell r="AR300" t="str">
            <v>ハローワークインターネットサービスで求人票を確認ください。</v>
          </cell>
          <cell r="AS300" t="str">
            <v>ハローワークインターネットサービスで求人票を確認ください。</v>
          </cell>
          <cell r="AT300" t="str">
            <v>ハローワークインターネットサービスで求人票を確認ください。</v>
          </cell>
          <cell r="AU300" t="str">
            <v>特別養護老人ホーム（特養）</v>
          </cell>
          <cell r="AZ300" t="str">
            <v>確認中</v>
          </cell>
          <cell r="BA300" t="str">
            <v>確認中</v>
          </cell>
          <cell r="BB300" t="str">
            <v>確認中</v>
          </cell>
          <cell r="BC300" t="str">
            <v>確認中</v>
          </cell>
        </row>
        <row r="301">
          <cell r="C301" t="str">
            <v>13190-05009711</v>
          </cell>
          <cell r="D301">
            <v>44370</v>
          </cell>
          <cell r="E301" t="str">
            <v>ＳＯＭＰＯケア株式会社</v>
          </cell>
          <cell r="F301" t="str">
            <v>ＳＯＭＰＯケアかぶしきがいしゃ</v>
          </cell>
          <cell r="N301" t="str">
            <v xml:space="preserve"> http://www.sompocare.com</v>
          </cell>
          <cell r="O301" t="str">
            <v>最高品質の介護サービスの実現を目指し、カスタムメイドケア、人
材育成、認知症ケア、食事、医療連携、余暇時間の充実、ＩＣＴ・
デジタルの活用、産学連携に注力しています。</v>
          </cell>
          <cell r="P301" t="str">
            <v>ケアスタッフ</v>
          </cell>
          <cell r="Q301" t="str">
            <v>確認中</v>
          </cell>
          <cell r="R301" t="str">
            <v>ハローワークインターネットサービスで求人票を確認ください。</v>
          </cell>
          <cell r="S301" t="str">
            <v>ＳＯＭＰＯケア　ラヴィーレ南町田</v>
          </cell>
          <cell r="T301" t="str">
            <v>確認中</v>
          </cell>
          <cell r="U301" t="str">
            <v>正社員</v>
          </cell>
          <cell r="V301" t="str">
            <v>東京都町田市金森４－７－３０</v>
          </cell>
          <cell r="W301" t="str">
            <v>ハローワークインターネットサービスで求人票を確認ください。</v>
          </cell>
          <cell r="X301" t="str">
            <v>184,300円〜205,800円</v>
          </cell>
          <cell r="Y301" t="str">
            <v>確認中</v>
          </cell>
          <cell r="Z301" t="str">
            <v>ハローワークインターネットサービスで求人票を確認ください。</v>
          </cell>
          <cell r="AB301" t="str">
            <v>確認中</v>
          </cell>
          <cell r="AC301" t="str">
            <v>確認中</v>
          </cell>
          <cell r="AD301" t="str">
            <v>ハローワークインターネットサービスで求人票を確認ください。</v>
          </cell>
          <cell r="AE301" t="str">
            <v>確認中</v>
          </cell>
          <cell r="AF301" t="str">
            <v>月給（手当等確認ください）</v>
          </cell>
          <cell r="AG301" t="str">
            <v>確認中</v>
          </cell>
          <cell r="AH301" t="str">
            <v>確認中</v>
          </cell>
          <cell r="AI301" t="str">
            <v>確認中</v>
          </cell>
          <cell r="AJ301" t="str">
            <v>確認中</v>
          </cell>
          <cell r="AK301" t="str">
            <v>確認中</v>
          </cell>
          <cell r="AL301" t="str">
            <v>確認中</v>
          </cell>
          <cell r="AM301" t="str">
            <v>確認中</v>
          </cell>
          <cell r="AN301" t="str">
            <v>確認中</v>
          </cell>
          <cell r="AO301" t="str">
            <v>確認中</v>
          </cell>
          <cell r="AP301" t="str">
            <v>ハローワークインターネットサービスで求人票を確認ください。</v>
          </cell>
          <cell r="AQ301" t="str">
            <v>ハローワークインターネットサービスで求人票を確認ください。</v>
          </cell>
          <cell r="AR301" t="str">
            <v>ハローワークインターネットサービスで求人票を確認ください。</v>
          </cell>
          <cell r="AS301" t="str">
            <v>ハローワークインターネットサービスで求人票を確認ください。</v>
          </cell>
          <cell r="AT301" t="str">
            <v>ハローワークインターネットサービスで求人票を確認ください。</v>
          </cell>
          <cell r="AU301" t="str">
            <v>介護付有料老人ホーム</v>
          </cell>
          <cell r="AZ301" t="str">
            <v>確認中</v>
          </cell>
          <cell r="BA301" t="str">
            <v>確認中</v>
          </cell>
          <cell r="BB301" t="str">
            <v>確認中</v>
          </cell>
          <cell r="BC301" t="str">
            <v>確認中</v>
          </cell>
        </row>
        <row r="302">
          <cell r="C302" t="str">
            <v>13190-05011411</v>
          </cell>
          <cell r="D302">
            <v>44370</v>
          </cell>
          <cell r="E302" t="str">
            <v>ＳＯＭＰＯケア株式会社</v>
          </cell>
          <cell r="F302" t="str">
            <v>ＳＯＭＰＯケアかぶしきがいしゃ</v>
          </cell>
          <cell r="N302" t="str">
            <v xml:space="preserve"> http://www.sompocare.com</v>
          </cell>
          <cell r="O302" t="str">
            <v>最高品質の介護サービスの実現を目指し、カスタムメイドケア、人
材育成、認知症ケア、食事、医療連携、余暇時間の充実、ＩＣＴ・
デジタルの活用、産学連携に注力しています。</v>
          </cell>
          <cell r="P302" t="str">
            <v>介護スタッフ</v>
          </cell>
          <cell r="Q302" t="str">
            <v>確認中</v>
          </cell>
          <cell r="R302" t="str">
            <v>ハローワークインターネットサービスで求人票を確認ください。</v>
          </cell>
          <cell r="S302" t="str">
            <v>ラヴィーレ南町田</v>
          </cell>
          <cell r="T302" t="str">
            <v>確認中</v>
          </cell>
          <cell r="U302" t="str">
            <v>非常勤パート</v>
          </cell>
          <cell r="V302" t="str">
            <v>東京都町田市金森４丁目７－３０</v>
          </cell>
          <cell r="W302" t="str">
            <v>ハローワークインターネットサービスで求人票を確認ください。</v>
          </cell>
          <cell r="X302" t="str">
            <v>1,050円〜1,050円</v>
          </cell>
          <cell r="Y302" t="str">
            <v>確認中</v>
          </cell>
          <cell r="Z302" t="str">
            <v>ハローワークインターネットサービスで求人票を確認ください。</v>
          </cell>
          <cell r="AB302" t="str">
            <v>確認中</v>
          </cell>
          <cell r="AC302" t="str">
            <v>確認中</v>
          </cell>
          <cell r="AD302" t="str">
            <v>ハローワークインターネットサービスで求人票を確認ください。</v>
          </cell>
          <cell r="AE302" t="str">
            <v>確認中</v>
          </cell>
          <cell r="AF302" t="str">
            <v>時給</v>
          </cell>
          <cell r="AG302" t="str">
            <v>確認中</v>
          </cell>
          <cell r="AH302" t="str">
            <v>確認中</v>
          </cell>
          <cell r="AI302" t="str">
            <v>確認中</v>
          </cell>
          <cell r="AJ302" t="str">
            <v>確認中</v>
          </cell>
          <cell r="AK302" t="str">
            <v>確認中</v>
          </cell>
          <cell r="AL302" t="str">
            <v>確認中</v>
          </cell>
          <cell r="AM302" t="str">
            <v>確認中</v>
          </cell>
          <cell r="AN302" t="str">
            <v>確認中</v>
          </cell>
          <cell r="AO302" t="str">
            <v>確認中</v>
          </cell>
          <cell r="AP302" t="str">
            <v>ハローワークインターネットサービスで求人票を確認ください。</v>
          </cell>
          <cell r="AQ302" t="str">
            <v>ハローワークインターネットサービスで求人票を確認ください。</v>
          </cell>
          <cell r="AR302" t="str">
            <v>ハローワークインターネットサービスで求人票を確認ください。</v>
          </cell>
          <cell r="AS302" t="str">
            <v>ハローワークインターネットサービスで求人票を確認ください。</v>
          </cell>
          <cell r="AT302" t="str">
            <v>ハローワークインターネットサービスで求人票を確認ください。</v>
          </cell>
          <cell r="AU302" t="str">
            <v>介護付有料老人ホーム</v>
          </cell>
          <cell r="AZ302" t="str">
            <v>確認中</v>
          </cell>
          <cell r="BA302" t="str">
            <v>確認中</v>
          </cell>
          <cell r="BB302" t="str">
            <v>確認中</v>
          </cell>
          <cell r="BC302" t="str">
            <v>確認中</v>
          </cell>
        </row>
        <row r="303">
          <cell r="C303" t="str">
            <v>13190-05012011</v>
          </cell>
          <cell r="D303">
            <v>44370</v>
          </cell>
          <cell r="E303" t="str">
            <v>ＳＯＭＰＯケア株式会社</v>
          </cell>
          <cell r="F303" t="str">
            <v>ＳＯＭＰＯケアかぶしきがいしゃ</v>
          </cell>
          <cell r="N303" t="str">
            <v xml:space="preserve"> http://www.sompocare.com</v>
          </cell>
          <cell r="O303" t="str">
            <v>最高品質の介護サービスの実現を目指し、カスタムメイドケア、人
材育成、認知症ケア、食事、医療連携、余暇時間の充実、ＩＣＴ・
デジタルの活用、産学連携に注力しています。</v>
          </cell>
          <cell r="P303" t="str">
            <v>ケアスタッフ</v>
          </cell>
          <cell r="Q303" t="str">
            <v>確認中</v>
          </cell>
          <cell r="R303" t="str">
            <v>ハローワークインターネットサービスで求人票を確認ください。</v>
          </cell>
          <cell r="S303" t="str">
            <v>ＳＯＭＰＯケア　ラヴィーレ町田小野路</v>
          </cell>
          <cell r="T303" t="str">
            <v>確認中</v>
          </cell>
          <cell r="U303" t="str">
            <v>正社員</v>
          </cell>
          <cell r="V303" t="str">
            <v>東京都町田市小野路町１６１２</v>
          </cell>
          <cell r="W303" t="str">
            <v>ハローワークインターネットサービスで求人票を確認ください。</v>
          </cell>
          <cell r="X303" t="str">
            <v>184,300円〜205,800円</v>
          </cell>
          <cell r="Y303" t="str">
            <v>確認中</v>
          </cell>
          <cell r="Z303" t="str">
            <v>ハローワークインターネットサービスで求人票を確認ください。</v>
          </cell>
          <cell r="AB303" t="str">
            <v>確認中</v>
          </cell>
          <cell r="AC303" t="str">
            <v>確認中</v>
          </cell>
          <cell r="AD303" t="str">
            <v>ハローワークインターネットサービスで求人票を確認ください。</v>
          </cell>
          <cell r="AE303" t="str">
            <v>確認中</v>
          </cell>
          <cell r="AF303" t="str">
            <v>月給（手当等確認ください）</v>
          </cell>
          <cell r="AG303" t="str">
            <v>確認中</v>
          </cell>
          <cell r="AH303" t="str">
            <v>確認中</v>
          </cell>
          <cell r="AI303" t="str">
            <v>確認中</v>
          </cell>
          <cell r="AJ303" t="str">
            <v>確認中</v>
          </cell>
          <cell r="AK303" t="str">
            <v>確認中</v>
          </cell>
          <cell r="AL303" t="str">
            <v>確認中</v>
          </cell>
          <cell r="AM303" t="str">
            <v>確認中</v>
          </cell>
          <cell r="AN303" t="str">
            <v>確認中</v>
          </cell>
          <cell r="AO303" t="str">
            <v>確認中</v>
          </cell>
          <cell r="AP303" t="str">
            <v>ハローワークインターネットサービスで求人票を確認ください。</v>
          </cell>
          <cell r="AQ303" t="str">
            <v>ハローワークインターネットサービスで求人票を確認ください。</v>
          </cell>
          <cell r="AR303" t="str">
            <v>ハローワークインターネットサービスで求人票を確認ください。</v>
          </cell>
          <cell r="AS303" t="str">
            <v>ハローワークインターネットサービスで求人票を確認ください。</v>
          </cell>
          <cell r="AT303" t="str">
            <v>ハローワークインターネットサービスで求人票を確認ください。</v>
          </cell>
          <cell r="AU303" t="str">
            <v>介護付有料老人ホーム</v>
          </cell>
          <cell r="AZ303" t="str">
            <v>確認中</v>
          </cell>
          <cell r="BA303" t="str">
            <v>確認中</v>
          </cell>
          <cell r="BB303" t="str">
            <v>確認中</v>
          </cell>
          <cell r="BC303" t="str">
            <v>確認中</v>
          </cell>
        </row>
        <row r="304">
          <cell r="C304" t="str">
            <v>13190-05013311</v>
          </cell>
          <cell r="D304">
            <v>44370</v>
          </cell>
          <cell r="E304" t="str">
            <v>社会福祉法人　竹清会</v>
          </cell>
          <cell r="F304" t="str">
            <v>しゃかいふくしほうじん　ちくせいかい</v>
          </cell>
          <cell r="N304" t="str">
            <v>http://chikuseikai.com/</v>
          </cell>
          <cell r="O304" t="str">
            <v>１．職場環境への取組が評価され、東京都女性活躍推進大賞を受賞
２．間接業務のアウトソーシング化、ＩＣＴ・ＩｏＴ化による労働環境改善、生産性向上のための積極的な投資</v>
          </cell>
          <cell r="P304" t="str">
            <v>運転士（デイサービス送迎）美郷</v>
          </cell>
          <cell r="Q304" t="str">
            <v>確認中</v>
          </cell>
          <cell r="R304" t="str">
            <v>ハローワークインターネットサービスで求人票を確認ください。</v>
          </cell>
          <cell r="S304" t="str">
            <v>美郷「デイサービス」</v>
          </cell>
          <cell r="T304" t="str">
            <v>確認中</v>
          </cell>
          <cell r="U304" t="str">
            <v>非常勤パート</v>
          </cell>
          <cell r="V304" t="str">
            <v>東京都町田市小山ヶ丘１－２－９</v>
          </cell>
          <cell r="W304" t="str">
            <v>ハローワークインターネットサービスで求人票を確認ください。</v>
          </cell>
          <cell r="X304" t="str">
            <v>1,013円〜1,013円</v>
          </cell>
          <cell r="Y304" t="str">
            <v>確認中</v>
          </cell>
          <cell r="Z304" t="str">
            <v>ハローワークインターネットサービスで求人票を確認ください。</v>
          </cell>
          <cell r="AB304" t="str">
            <v>確認中</v>
          </cell>
          <cell r="AC304" t="str">
            <v>確認中</v>
          </cell>
          <cell r="AD304" t="str">
            <v>ハローワークインターネットサービスで求人票を確認ください。</v>
          </cell>
          <cell r="AE304" t="str">
            <v>確認中</v>
          </cell>
          <cell r="AF304" t="str">
            <v>時給</v>
          </cell>
          <cell r="AG304" t="str">
            <v>確認中</v>
          </cell>
          <cell r="AH304" t="str">
            <v>確認中</v>
          </cell>
          <cell r="AI304" t="str">
            <v>確認中</v>
          </cell>
          <cell r="AJ304" t="str">
            <v>確認中</v>
          </cell>
          <cell r="AK304" t="str">
            <v>確認中</v>
          </cell>
          <cell r="AL304" t="str">
            <v>確認中</v>
          </cell>
          <cell r="AM304" t="str">
            <v>確認中</v>
          </cell>
          <cell r="AN304" t="str">
            <v>確認中</v>
          </cell>
          <cell r="AO304" t="str">
            <v>確認中</v>
          </cell>
          <cell r="AP304" t="str">
            <v>ハローワークインターネットサービスで求人票を確認ください。</v>
          </cell>
          <cell r="AQ304" t="str">
            <v>ハローワークインターネットサービスで求人票を確認ください。</v>
          </cell>
          <cell r="AR304" t="str">
            <v>ハローワークインターネットサービスで求人票を確認ください。</v>
          </cell>
          <cell r="AS304" t="str">
            <v>ハローワークインターネットサービスで求人票を確認ください。</v>
          </cell>
          <cell r="AT304" t="str">
            <v>ハローワークインターネットサービスで求人票を確認ください。</v>
          </cell>
          <cell r="AU304" t="str">
            <v>認知症対応型デイサービス</v>
          </cell>
          <cell r="AZ304" t="str">
            <v>確認中</v>
          </cell>
          <cell r="BA304" t="str">
            <v>確認中</v>
          </cell>
          <cell r="BB304" t="str">
            <v>確認中</v>
          </cell>
          <cell r="BC304" t="str">
            <v>確認中</v>
          </cell>
        </row>
        <row r="305">
          <cell r="C305" t="str">
            <v>13190-05015911</v>
          </cell>
          <cell r="D305">
            <v>44370</v>
          </cell>
          <cell r="E305" t="str">
            <v>ＳＯＭＰＯケア株式会社</v>
          </cell>
          <cell r="F305" t="str">
            <v>ＳＯＭＰＯケアかぶしきがいしゃ</v>
          </cell>
          <cell r="N305" t="str">
            <v xml:space="preserve"> http://www.sompocare.com</v>
          </cell>
          <cell r="O305" t="str">
            <v>最高品質の介護サービスの実現を目指し、カスタムメイドケア、人
材育成、認知症ケア、食事、医療連携、余暇時間の充実、ＩＣＴ・
デジタルの活用、産学連携に注力しています。</v>
          </cell>
          <cell r="P305" t="str">
            <v>ケアスタッフ</v>
          </cell>
          <cell r="Q305" t="str">
            <v>確認中</v>
          </cell>
          <cell r="R305" t="str">
            <v>ハローワークインターネットサービスで求人票を確認ください。</v>
          </cell>
          <cell r="S305" t="str">
            <v>ＳＯＭＰＯケア　ラヴィーレ町田小山</v>
          </cell>
          <cell r="T305" t="str">
            <v>確認中</v>
          </cell>
          <cell r="U305" t="str">
            <v>正社員</v>
          </cell>
          <cell r="V305" t="str">
            <v>東京都町田市小山町６５２番地</v>
          </cell>
          <cell r="W305" t="str">
            <v>ハローワークインターネットサービスで求人票を確認ください。</v>
          </cell>
          <cell r="X305" t="str">
            <v>184,300円〜205,800円</v>
          </cell>
          <cell r="Y305" t="str">
            <v>確認中</v>
          </cell>
          <cell r="Z305" t="str">
            <v>ハローワークインターネットサービスで求人票を確認ください。</v>
          </cell>
          <cell r="AB305" t="str">
            <v>確認中</v>
          </cell>
          <cell r="AC305" t="str">
            <v>確認中</v>
          </cell>
          <cell r="AD305" t="str">
            <v>ハローワークインターネットサービスで求人票を確認ください。</v>
          </cell>
          <cell r="AE305" t="str">
            <v>確認中</v>
          </cell>
          <cell r="AF305" t="str">
            <v>月給（手当等確認ください）</v>
          </cell>
          <cell r="AG305" t="str">
            <v>確認中</v>
          </cell>
          <cell r="AH305" t="str">
            <v>確認中</v>
          </cell>
          <cell r="AI305" t="str">
            <v>確認中</v>
          </cell>
          <cell r="AJ305" t="str">
            <v>確認中</v>
          </cell>
          <cell r="AK305" t="str">
            <v>確認中</v>
          </cell>
          <cell r="AL305" t="str">
            <v>確認中</v>
          </cell>
          <cell r="AM305" t="str">
            <v>確認中</v>
          </cell>
          <cell r="AN305" t="str">
            <v>確認中</v>
          </cell>
          <cell r="AO305" t="str">
            <v>確認中</v>
          </cell>
          <cell r="AP305" t="str">
            <v>ハローワークインターネットサービスで求人票を確認ください。</v>
          </cell>
          <cell r="AQ305" t="str">
            <v>ハローワークインターネットサービスで求人票を確認ください。</v>
          </cell>
          <cell r="AR305" t="str">
            <v>ハローワークインターネットサービスで求人票を確認ください。</v>
          </cell>
          <cell r="AS305" t="str">
            <v>ハローワークインターネットサービスで求人票を確認ください。</v>
          </cell>
          <cell r="AT305" t="str">
            <v>ハローワークインターネットサービスで求人票を確認ください。</v>
          </cell>
          <cell r="AU305" t="str">
            <v>介護付有料老人ホーム</v>
          </cell>
          <cell r="AZ305" t="str">
            <v>確認中</v>
          </cell>
          <cell r="BA305" t="str">
            <v>確認中</v>
          </cell>
          <cell r="BB305" t="str">
            <v>確認中</v>
          </cell>
          <cell r="BC305" t="str">
            <v>確認中</v>
          </cell>
        </row>
        <row r="306">
          <cell r="C306" t="str">
            <v>13190-05018811</v>
          </cell>
          <cell r="D306">
            <v>44370</v>
          </cell>
          <cell r="E306" t="str">
            <v>社会福祉法人合掌苑</v>
          </cell>
          <cell r="F306" t="str">
            <v>しゃかいふくしほうじん　がっしょうえん</v>
          </cell>
          <cell r="N306" t="str">
            <v>https://www.gsen.or.jp/</v>
          </cell>
          <cell r="O306" t="str">
            <v>「ここで働く人が幸せでないとよい介護はできない！」という理事
長方針の下、時短勤務や長期休暇、産休支援、夜勤専従化等、働き
易さをとことん追求しているので、離職率が低いことが特徴です。</v>
          </cell>
          <cell r="P306" t="str">
            <v>介護職（桂寮）</v>
          </cell>
          <cell r="Q306" t="str">
            <v>確認中</v>
          </cell>
          <cell r="R306" t="str">
            <v>ハローワークインターネットサービスで求人票を確認ください。</v>
          </cell>
          <cell r="S306" t="str">
            <v>特別養護老人ホーム　合掌苑　桂寮</v>
          </cell>
          <cell r="T306" t="str">
            <v>確認中</v>
          </cell>
          <cell r="U306" t="str">
            <v>正社員</v>
          </cell>
          <cell r="V306" t="str">
            <v>東京都町田市金森東３－１８－１６</v>
          </cell>
          <cell r="W306" t="str">
            <v>ハローワークインターネットサービスで求人票を確認ください。</v>
          </cell>
          <cell r="X306" t="str">
            <v>224,000円〜287,490円</v>
          </cell>
          <cell r="Y306" t="str">
            <v>確認中</v>
          </cell>
          <cell r="Z306" t="str">
            <v>ハローワークインターネットサービスで求人票を確認ください。</v>
          </cell>
          <cell r="AB306" t="str">
            <v>確認中</v>
          </cell>
          <cell r="AC306" t="str">
            <v>確認中</v>
          </cell>
          <cell r="AD306" t="str">
            <v>ハローワークインターネットサービスで求人票を確認ください。</v>
          </cell>
          <cell r="AE306" t="str">
            <v>確認中</v>
          </cell>
          <cell r="AF306" t="str">
            <v>月給（手当等確認ください）</v>
          </cell>
          <cell r="AG306" t="str">
            <v>確認中</v>
          </cell>
          <cell r="AH306" t="str">
            <v>確認中</v>
          </cell>
          <cell r="AI306" t="str">
            <v>確認中</v>
          </cell>
          <cell r="AJ306" t="str">
            <v>確認中</v>
          </cell>
          <cell r="AK306" t="str">
            <v>確認中</v>
          </cell>
          <cell r="AL306" t="str">
            <v>確認中</v>
          </cell>
          <cell r="AM306" t="str">
            <v>確認中</v>
          </cell>
          <cell r="AN306" t="str">
            <v>確認中</v>
          </cell>
          <cell r="AO306" t="str">
            <v>確認中</v>
          </cell>
          <cell r="AP306" t="str">
            <v>ハローワークインターネットサービスで求人票を確認ください。</v>
          </cell>
          <cell r="AQ306" t="str">
            <v>ハローワークインターネットサービスで求人票を確認ください。</v>
          </cell>
          <cell r="AR306" t="str">
            <v>ハローワークインターネットサービスで求人票を確認ください。</v>
          </cell>
          <cell r="AS306" t="str">
            <v>ハローワークインターネットサービスで求人票を確認ください。</v>
          </cell>
          <cell r="AT306" t="str">
            <v>ハローワークインターネットサービスで求人票を確認ください。</v>
          </cell>
          <cell r="AU306" t="str">
            <v>特別養護老人ホーム（特養）</v>
          </cell>
          <cell r="AZ306" t="str">
            <v>確認中</v>
          </cell>
          <cell r="BA306" t="str">
            <v>確認中</v>
          </cell>
          <cell r="BB306" t="str">
            <v>確認中</v>
          </cell>
          <cell r="BC306" t="str">
            <v>確認中</v>
          </cell>
        </row>
        <row r="307">
          <cell r="C307" t="str">
            <v>13190-05019211</v>
          </cell>
          <cell r="D307">
            <v>44370</v>
          </cell>
          <cell r="E307" t="str">
            <v>社会福祉法人　七五三会</v>
          </cell>
          <cell r="F307" t="str">
            <v>しゃかいふくしほうじん　なごみかい</v>
          </cell>
          <cell r="N307" t="str">
            <v xml:space="preserve"> http://www.753kai.or.jp</v>
          </cell>
          <cell r="O307" t="str">
            <v>子供や高齢者が住み慣れた地域で、家庭同様な生活を継続して行な
いながら福祉サービスが利用できる「地域生活者としての施設利用
者」の視点に立ち、地域に根ざしたサービスを提供します。</v>
          </cell>
          <cell r="P307" t="str">
            <v>介護支援専門員</v>
          </cell>
          <cell r="Q307" t="str">
            <v>確認中</v>
          </cell>
          <cell r="R307" t="str">
            <v>ハローワークインターネットサービスで求人票を確認ください。</v>
          </cell>
          <cell r="S307" t="str">
            <v>居宅介護支援事業所いづみの里木曽</v>
          </cell>
          <cell r="T307" t="str">
            <v>確認中</v>
          </cell>
          <cell r="U307" t="str">
            <v>正社員</v>
          </cell>
          <cell r="V307" t="str">
            <v>東京都町田市木曽西３－２３－７</v>
          </cell>
          <cell r="W307" t="str">
            <v>ハローワークインターネットサービスで求人票を確認ください。</v>
          </cell>
          <cell r="X307" t="str">
            <v>245,050円〜320,000円</v>
          </cell>
          <cell r="Y307" t="str">
            <v>確認中</v>
          </cell>
          <cell r="Z307" t="str">
            <v>ハローワークインターネットサービスで求人票を確認ください。</v>
          </cell>
          <cell r="AB307" t="str">
            <v>確認中</v>
          </cell>
          <cell r="AC307" t="str">
            <v>確認中</v>
          </cell>
          <cell r="AD307" t="str">
            <v>ハローワークインターネットサービスで求人票を確認ください。</v>
          </cell>
          <cell r="AE307" t="str">
            <v>確認中</v>
          </cell>
          <cell r="AF307" t="str">
            <v>月給（手当等確認ください）</v>
          </cell>
          <cell r="AG307" t="str">
            <v>確認中</v>
          </cell>
          <cell r="AH307" t="str">
            <v>確認中</v>
          </cell>
          <cell r="AI307" t="str">
            <v>確認中</v>
          </cell>
          <cell r="AJ307" t="str">
            <v>確認中</v>
          </cell>
          <cell r="AK307" t="str">
            <v>確認中</v>
          </cell>
          <cell r="AL307" t="str">
            <v>確認中</v>
          </cell>
          <cell r="AM307" t="str">
            <v>確認中</v>
          </cell>
          <cell r="AN307" t="str">
            <v>確認中</v>
          </cell>
          <cell r="AO307" t="str">
            <v>確認中</v>
          </cell>
          <cell r="AP307" t="str">
            <v>ハローワークインターネットサービスで求人票を確認ください。</v>
          </cell>
          <cell r="AQ307" t="str">
            <v>ハローワークインターネットサービスで求人票を確認ください。</v>
          </cell>
          <cell r="AR307" t="str">
            <v>ハローワークインターネットサービスで求人票を確認ください。</v>
          </cell>
          <cell r="AS307" t="str">
            <v>ハローワークインターネットサービスで求人票を確認ください。</v>
          </cell>
          <cell r="AT307" t="str">
            <v>ハローワークインターネットサービスで求人票を確認ください。</v>
          </cell>
          <cell r="AU307" t="str">
            <v>居宅介護支援</v>
          </cell>
          <cell r="AZ307" t="str">
            <v>確認中</v>
          </cell>
          <cell r="BA307" t="str">
            <v>確認中</v>
          </cell>
          <cell r="BB307" t="str">
            <v>確認中</v>
          </cell>
          <cell r="BC307" t="str">
            <v>確認中</v>
          </cell>
        </row>
        <row r="308">
          <cell r="C308" t="str">
            <v>13190-05020011</v>
          </cell>
          <cell r="D308">
            <v>44370</v>
          </cell>
          <cell r="E308" t="str">
            <v>社会福祉法人　七五三会</v>
          </cell>
          <cell r="F308" t="str">
            <v>しゃかいふくしほうじん　なごみかい</v>
          </cell>
          <cell r="N308" t="str">
            <v xml:space="preserve"> http://www.753kai.or.jp</v>
          </cell>
          <cell r="O308" t="str">
            <v>子供や高齢者が住み慣れた地域で、家庭同様な生活を継続して行な
いながら福祉サービスが利用できる「地域生活者としての施設利用
者」の視点に立ち、地域に根ざしたサービスを提供します。</v>
          </cell>
          <cell r="P308" t="str">
            <v>看護師</v>
          </cell>
          <cell r="Q308" t="str">
            <v>確認中</v>
          </cell>
          <cell r="R308" t="str">
            <v>ハローワークインターネットサービスで求人票を確認ください。</v>
          </cell>
          <cell r="S308" t="str">
            <v>特別養護老人ホーム　いづみの里</v>
          </cell>
          <cell r="T308" t="str">
            <v>確認中</v>
          </cell>
          <cell r="U308" t="str">
            <v>正社員</v>
          </cell>
          <cell r="V308" t="str">
            <v>東京都町田市原町田５－１－１２</v>
          </cell>
          <cell r="W308" t="str">
            <v>ハローワークインターネットサービスで求人票を確認ください。</v>
          </cell>
          <cell r="X308" t="str">
            <v>280,050円〜300,050円</v>
          </cell>
          <cell r="Y308" t="str">
            <v>確認中</v>
          </cell>
          <cell r="Z308" t="str">
            <v>ハローワークインターネットサービスで求人票を確認ください。</v>
          </cell>
          <cell r="AB308" t="str">
            <v>確認中</v>
          </cell>
          <cell r="AC308" t="str">
            <v>確認中</v>
          </cell>
          <cell r="AD308" t="str">
            <v>ハローワークインターネットサービスで求人票を確認ください。</v>
          </cell>
          <cell r="AE308" t="str">
            <v>確認中</v>
          </cell>
          <cell r="AF308" t="str">
            <v>月給（手当等確認ください）</v>
          </cell>
          <cell r="AG308" t="str">
            <v>確認中</v>
          </cell>
          <cell r="AH308" t="str">
            <v>確認中</v>
          </cell>
          <cell r="AI308" t="str">
            <v>確認中</v>
          </cell>
          <cell r="AJ308" t="str">
            <v>確認中</v>
          </cell>
          <cell r="AK308" t="str">
            <v>確認中</v>
          </cell>
          <cell r="AL308" t="str">
            <v>確認中</v>
          </cell>
          <cell r="AM308" t="str">
            <v>確認中</v>
          </cell>
          <cell r="AN308" t="str">
            <v>確認中</v>
          </cell>
          <cell r="AO308" t="str">
            <v>確認中</v>
          </cell>
          <cell r="AP308" t="str">
            <v>ハローワークインターネットサービスで求人票を確認ください。</v>
          </cell>
          <cell r="AQ308" t="str">
            <v>ハローワークインターネットサービスで求人票を確認ください。</v>
          </cell>
          <cell r="AR308" t="str">
            <v>ハローワークインターネットサービスで求人票を確認ください。</v>
          </cell>
          <cell r="AS308" t="str">
            <v>ハローワークインターネットサービスで求人票を確認ください。</v>
          </cell>
          <cell r="AT308" t="str">
            <v>ハローワークインターネットサービスで求人票を確認ください。</v>
          </cell>
          <cell r="AU308" t="str">
            <v>特別養護老人ホーム（特養）</v>
          </cell>
          <cell r="AZ308" t="str">
            <v>確認中</v>
          </cell>
          <cell r="BA308" t="str">
            <v>確認中</v>
          </cell>
          <cell r="BB308" t="str">
            <v>確認中</v>
          </cell>
          <cell r="BC308" t="str">
            <v>確認中</v>
          </cell>
        </row>
        <row r="309">
          <cell r="C309" t="str">
            <v>13190-05021311</v>
          </cell>
          <cell r="D309">
            <v>44370</v>
          </cell>
          <cell r="E309" t="str">
            <v>社会福祉法人　七五三会</v>
          </cell>
          <cell r="F309" t="str">
            <v>しゃかいふくしほうじん　なごみかい</v>
          </cell>
          <cell r="N309" t="str">
            <v xml:space="preserve"> http://www.753kai.or.jp</v>
          </cell>
          <cell r="O309" t="str">
            <v>子供や高齢者が住み慣れた地域で、家庭同様な生活を継続して行な
いながら福祉サービスが利用できる「地域生活者としての施設利用
者」の視点に立ち、地域に根ざしたサービスを提供します。</v>
          </cell>
          <cell r="P309" t="str">
            <v>清掃員</v>
          </cell>
          <cell r="Q309" t="str">
            <v>確認中</v>
          </cell>
          <cell r="R309" t="str">
            <v>ハローワークインターネットサービスで求人票を確認ください。</v>
          </cell>
          <cell r="S309" t="str">
            <v>特別養護老人ホーム　いづみの里</v>
          </cell>
          <cell r="T309" t="str">
            <v>確認中</v>
          </cell>
          <cell r="U309" t="str">
            <v>非常勤パート</v>
          </cell>
          <cell r="V309" t="str">
            <v>東京都町田市原町田５－１－１２</v>
          </cell>
          <cell r="W309" t="str">
            <v>ハローワークインターネットサービスで求人票を確認ください。</v>
          </cell>
          <cell r="X309" t="str">
            <v>1,015円〜1,015円</v>
          </cell>
          <cell r="Y309" t="str">
            <v>確認中</v>
          </cell>
          <cell r="Z309" t="str">
            <v>ハローワークインターネットサービスで求人票を確認ください。</v>
          </cell>
          <cell r="AB309" t="str">
            <v>確認中</v>
          </cell>
          <cell r="AC309" t="str">
            <v>確認中</v>
          </cell>
          <cell r="AD309" t="str">
            <v>ハローワークインターネットサービスで求人票を確認ください。</v>
          </cell>
          <cell r="AE309" t="str">
            <v>確認中</v>
          </cell>
          <cell r="AF309" t="str">
            <v>時給</v>
          </cell>
          <cell r="AG309" t="str">
            <v>確認中</v>
          </cell>
          <cell r="AH309" t="str">
            <v>確認中</v>
          </cell>
          <cell r="AI309" t="str">
            <v>確認中</v>
          </cell>
          <cell r="AJ309" t="str">
            <v>確認中</v>
          </cell>
          <cell r="AK309" t="str">
            <v>確認中</v>
          </cell>
          <cell r="AL309" t="str">
            <v>確認中</v>
          </cell>
          <cell r="AM309" t="str">
            <v>確認中</v>
          </cell>
          <cell r="AN309" t="str">
            <v>確認中</v>
          </cell>
          <cell r="AO309" t="str">
            <v>確認中</v>
          </cell>
          <cell r="AP309" t="str">
            <v>ハローワークインターネットサービスで求人票を確認ください。</v>
          </cell>
          <cell r="AQ309" t="str">
            <v>ハローワークインターネットサービスで求人票を確認ください。</v>
          </cell>
          <cell r="AR309" t="str">
            <v>ハローワークインターネットサービスで求人票を確認ください。</v>
          </cell>
          <cell r="AS309" t="str">
            <v>ハローワークインターネットサービスで求人票を確認ください。</v>
          </cell>
          <cell r="AT309" t="str">
            <v>ハローワークインターネットサービスで求人票を確認ください。</v>
          </cell>
          <cell r="AU309" t="str">
            <v>特別養護老人ホーム（特養）</v>
          </cell>
          <cell r="AZ309" t="str">
            <v>確認中</v>
          </cell>
          <cell r="BA309" t="str">
            <v>確認中</v>
          </cell>
          <cell r="BB309" t="str">
            <v>確認中</v>
          </cell>
          <cell r="BC309" t="str">
            <v>確認中</v>
          </cell>
        </row>
        <row r="310">
          <cell r="C310" t="str">
            <v>13190-05022611</v>
          </cell>
          <cell r="D310">
            <v>44370</v>
          </cell>
          <cell r="E310" t="str">
            <v>社会福祉法人合掌苑</v>
          </cell>
          <cell r="F310" t="str">
            <v>しゃかいふくしほうじん　がっしょうえん</v>
          </cell>
          <cell r="N310" t="str">
            <v>https://www.gsen.or.jp/</v>
          </cell>
          <cell r="O310" t="str">
            <v>「ここで働く人が幸せでないとよい介護はできない！」という理事
長方針の下、時短勤務や長期休暇、産休支援、夜勤専従化等、働き
易さをとことん追求しているので、離職率が低いことが特徴です。</v>
          </cell>
          <cell r="P310" t="str">
            <v>居宅介護支援事業所ケアマネージャー</v>
          </cell>
          <cell r="Q310" t="str">
            <v>確認中</v>
          </cell>
          <cell r="R310" t="str">
            <v>ハローワークインターネットサービスで求人票を確認ください。</v>
          </cell>
          <cell r="S310" t="str">
            <v>合掌苑</v>
          </cell>
          <cell r="T310" t="str">
            <v>確認中</v>
          </cell>
          <cell r="U310" t="str">
            <v>正社員</v>
          </cell>
          <cell r="V310" t="str">
            <v>東京都町田市金森東３－１８－１６</v>
          </cell>
          <cell r="W310" t="str">
            <v>ハローワークインターネットサービスで求人票を確認ください。</v>
          </cell>
          <cell r="X310" t="str">
            <v>277,480円〜329,490円</v>
          </cell>
          <cell r="Y310" t="str">
            <v>確認中</v>
          </cell>
          <cell r="Z310" t="str">
            <v>ハローワークインターネットサービスで求人票を確認ください。</v>
          </cell>
          <cell r="AB310" t="str">
            <v>確認中</v>
          </cell>
          <cell r="AC310" t="str">
            <v>確認中</v>
          </cell>
          <cell r="AD310" t="str">
            <v>ハローワークインターネットサービスで求人票を確認ください。</v>
          </cell>
          <cell r="AE310" t="str">
            <v>確認中</v>
          </cell>
          <cell r="AF310" t="str">
            <v>月給（手当等確認ください）</v>
          </cell>
          <cell r="AG310" t="str">
            <v>確認中</v>
          </cell>
          <cell r="AH310" t="str">
            <v>確認中</v>
          </cell>
          <cell r="AI310" t="str">
            <v>確認中</v>
          </cell>
          <cell r="AJ310" t="str">
            <v>確認中</v>
          </cell>
          <cell r="AK310" t="str">
            <v>確認中</v>
          </cell>
          <cell r="AL310" t="str">
            <v>確認中</v>
          </cell>
          <cell r="AM310" t="str">
            <v>確認中</v>
          </cell>
          <cell r="AN310" t="str">
            <v>確認中</v>
          </cell>
          <cell r="AO310" t="str">
            <v>確認中</v>
          </cell>
          <cell r="AP310" t="str">
            <v>ハローワークインターネットサービスで求人票を確認ください。</v>
          </cell>
          <cell r="AQ310" t="str">
            <v>ハローワークインターネットサービスで求人票を確認ください。</v>
          </cell>
          <cell r="AR310" t="str">
            <v>ハローワークインターネットサービスで求人票を確認ください。</v>
          </cell>
          <cell r="AS310" t="str">
            <v>ハローワークインターネットサービスで求人票を確認ください。</v>
          </cell>
          <cell r="AT310" t="str">
            <v>ハローワークインターネットサービスで求人票を確認ください。</v>
          </cell>
          <cell r="AU310" t="str">
            <v>居宅介護支援</v>
          </cell>
          <cell r="AZ310" t="str">
            <v>確認中</v>
          </cell>
          <cell r="BA310" t="str">
            <v>確認中</v>
          </cell>
          <cell r="BB310" t="str">
            <v>確認中</v>
          </cell>
          <cell r="BC310" t="str">
            <v>確認中</v>
          </cell>
        </row>
        <row r="311">
          <cell r="C311" t="str">
            <v>13190-05023911</v>
          </cell>
          <cell r="D311">
            <v>44370</v>
          </cell>
          <cell r="E311" t="str">
            <v>社会福祉法人　七五三会</v>
          </cell>
          <cell r="F311" t="str">
            <v>しゃかいふくしほうじん　なごみかい</v>
          </cell>
          <cell r="N311" t="str">
            <v xml:space="preserve"> http://www.753kai.or.jp</v>
          </cell>
          <cell r="O311" t="str">
            <v>子供や高齢者が住み慣れた地域で、家庭同様な生活を継続して行な
いながら福祉サービスが利用できる「地域生活者としての施設利用
者」の視点に立ち、地域に根ざしたサービスを提供します。</v>
          </cell>
          <cell r="P311" t="str">
            <v>介護職</v>
          </cell>
          <cell r="Q311" t="str">
            <v>確認中</v>
          </cell>
          <cell r="R311" t="str">
            <v>ハローワークインターネットサービスで求人票を確認ください。</v>
          </cell>
          <cell r="S311" t="str">
            <v>特別養護老人ホーム　いづみの里</v>
          </cell>
          <cell r="T311" t="str">
            <v>確認中</v>
          </cell>
          <cell r="U311" t="str">
            <v>常勤パート（フルタイム）</v>
          </cell>
          <cell r="V311" t="str">
            <v>東京都町田市原町田５－１－１２</v>
          </cell>
          <cell r="W311" t="str">
            <v>ハローワークインターネットサービスで求人票を確認ください。</v>
          </cell>
          <cell r="X311" t="str">
            <v>1,015円〜1,015円</v>
          </cell>
          <cell r="Y311" t="str">
            <v>確認中</v>
          </cell>
          <cell r="Z311" t="str">
            <v>ハローワークインターネットサービスで求人票を確認ください。</v>
          </cell>
          <cell r="AB311" t="str">
            <v>確認中</v>
          </cell>
          <cell r="AC311" t="str">
            <v>確認中</v>
          </cell>
          <cell r="AD311" t="str">
            <v>ハローワークインターネットサービスで求人票を確認ください。</v>
          </cell>
          <cell r="AE311" t="str">
            <v>確認中</v>
          </cell>
          <cell r="AF311" t="str">
            <v>時給</v>
          </cell>
          <cell r="AG311" t="str">
            <v>確認中</v>
          </cell>
          <cell r="AH311" t="str">
            <v>確認中</v>
          </cell>
          <cell r="AI311" t="str">
            <v>確認中</v>
          </cell>
          <cell r="AJ311" t="str">
            <v>確認中</v>
          </cell>
          <cell r="AK311" t="str">
            <v>確認中</v>
          </cell>
          <cell r="AL311" t="str">
            <v>確認中</v>
          </cell>
          <cell r="AM311" t="str">
            <v>確認中</v>
          </cell>
          <cell r="AN311" t="str">
            <v>確認中</v>
          </cell>
          <cell r="AO311" t="str">
            <v>確認中</v>
          </cell>
          <cell r="AP311" t="str">
            <v>ハローワークインターネットサービスで求人票を確認ください。</v>
          </cell>
          <cell r="AQ311" t="str">
            <v>ハローワークインターネットサービスで求人票を確認ください。</v>
          </cell>
          <cell r="AR311" t="str">
            <v>ハローワークインターネットサービスで求人票を確認ください。</v>
          </cell>
          <cell r="AS311" t="str">
            <v>ハローワークインターネットサービスで求人票を確認ください。</v>
          </cell>
          <cell r="AT311" t="str">
            <v>ハローワークインターネットサービスで求人票を確認ください。</v>
          </cell>
          <cell r="AU311" t="str">
            <v>特別養護老人ホーム（特養）</v>
          </cell>
          <cell r="AZ311" t="str">
            <v>確認中</v>
          </cell>
          <cell r="BA311" t="str">
            <v>確認中</v>
          </cell>
          <cell r="BB311" t="str">
            <v>確認中</v>
          </cell>
          <cell r="BC311" t="str">
            <v>確認中</v>
          </cell>
        </row>
        <row r="312">
          <cell r="C312" t="str">
            <v>13190-05024111</v>
          </cell>
          <cell r="D312">
            <v>44370</v>
          </cell>
          <cell r="E312" t="str">
            <v>社会福祉法人合掌苑</v>
          </cell>
          <cell r="F312" t="str">
            <v>しゃかいふくしほうじん　がっしょうえん</v>
          </cell>
          <cell r="N312" t="str">
            <v>https://www.gsen.or.jp/</v>
          </cell>
          <cell r="O312" t="str">
            <v>「ここで働く人が幸せでないとよい介護はできない！」という理事
長方針の下、時短勤務や長期休暇、産休支援、夜勤専従化等、働き
易さをとことん追求しているので、離職率が低いことが特徴です。</v>
          </cell>
          <cell r="P312" t="str">
            <v>第２居宅介護支援事業所ケアマネージャー</v>
          </cell>
          <cell r="Q312" t="str">
            <v>確認中</v>
          </cell>
          <cell r="R312" t="str">
            <v>ハローワークインターネットサービスで求人票を確認ください。</v>
          </cell>
          <cell r="S312" t="str">
            <v>合掌苑第２居宅介護支援事業所</v>
          </cell>
          <cell r="T312" t="str">
            <v>確認中</v>
          </cell>
          <cell r="U312" t="str">
            <v>正社員</v>
          </cell>
          <cell r="V312" t="str">
            <v>東京都町田市金森東４丁目２－２５</v>
          </cell>
          <cell r="W312" t="str">
            <v>ハローワークインターネットサービスで求人票を確認ください。</v>
          </cell>
          <cell r="X312" t="str">
            <v>277,480円〜329,490円</v>
          </cell>
          <cell r="Y312" t="str">
            <v>確認中</v>
          </cell>
          <cell r="Z312" t="str">
            <v>ハローワークインターネットサービスで求人票を確認ください。</v>
          </cell>
          <cell r="AB312" t="str">
            <v>確認中</v>
          </cell>
          <cell r="AC312" t="str">
            <v>確認中</v>
          </cell>
          <cell r="AD312" t="str">
            <v>ハローワークインターネットサービスで求人票を確認ください。</v>
          </cell>
          <cell r="AE312" t="str">
            <v>確認中</v>
          </cell>
          <cell r="AF312" t="str">
            <v>月給（手当等確認ください）</v>
          </cell>
          <cell r="AG312" t="str">
            <v>確認中</v>
          </cell>
          <cell r="AH312" t="str">
            <v>確認中</v>
          </cell>
          <cell r="AI312" t="str">
            <v>確認中</v>
          </cell>
          <cell r="AJ312" t="str">
            <v>確認中</v>
          </cell>
          <cell r="AK312" t="str">
            <v>確認中</v>
          </cell>
          <cell r="AL312" t="str">
            <v>確認中</v>
          </cell>
          <cell r="AM312" t="str">
            <v>確認中</v>
          </cell>
          <cell r="AN312" t="str">
            <v>確認中</v>
          </cell>
          <cell r="AO312" t="str">
            <v>確認中</v>
          </cell>
          <cell r="AP312" t="str">
            <v>ハローワークインターネットサービスで求人票を確認ください。</v>
          </cell>
          <cell r="AQ312" t="str">
            <v>ハローワークインターネットサービスで求人票を確認ください。</v>
          </cell>
          <cell r="AR312" t="str">
            <v>ハローワークインターネットサービスで求人票を確認ください。</v>
          </cell>
          <cell r="AS312" t="str">
            <v>ハローワークインターネットサービスで求人票を確認ください。</v>
          </cell>
          <cell r="AT312" t="str">
            <v>ハローワークインターネットサービスで求人票を確認ください。</v>
          </cell>
          <cell r="AU312" t="str">
            <v>居宅介護支援</v>
          </cell>
          <cell r="AZ312" t="str">
            <v>確認中</v>
          </cell>
          <cell r="BA312" t="str">
            <v>確認中</v>
          </cell>
          <cell r="BB312" t="str">
            <v>確認中</v>
          </cell>
          <cell r="BC312" t="str">
            <v>確認中</v>
          </cell>
        </row>
        <row r="313">
          <cell r="C313" t="str">
            <v>13190-05025711</v>
          </cell>
          <cell r="D313">
            <v>44370</v>
          </cell>
          <cell r="E313" t="str">
            <v>社会福祉法人　七五三会</v>
          </cell>
          <cell r="F313" t="str">
            <v>しゃかいふくしほうじん　なごみかい</v>
          </cell>
          <cell r="N313" t="str">
            <v xml:space="preserve"> http://www.753kai.or.jp</v>
          </cell>
          <cell r="O313" t="str">
            <v>子供や高齢者が住み慣れた地域で、家庭同様な生活を継続して行な
いながら福祉サービスが利用できる「地域生活者としての施設利用
者」の視点に立ち、地域に根ざしたサービスを提供します。</v>
          </cell>
          <cell r="P313" t="str">
            <v>調理師</v>
          </cell>
          <cell r="Q313" t="str">
            <v>確認中</v>
          </cell>
          <cell r="R313" t="str">
            <v>ハローワークインターネットサービスで求人票を確認ください。</v>
          </cell>
          <cell r="S313" t="str">
            <v>特別養護老人ホーム　いづみの里</v>
          </cell>
          <cell r="T313" t="str">
            <v>確認中</v>
          </cell>
          <cell r="U313" t="str">
            <v>正社員</v>
          </cell>
          <cell r="V313" t="str">
            <v>東京都町田市原町田５－１－１２</v>
          </cell>
          <cell r="W313" t="str">
            <v>ハローワークインターネットサービスで求人票を確認ください。</v>
          </cell>
          <cell r="X313" t="str">
            <v>187,300円〜215,000円</v>
          </cell>
          <cell r="Y313" t="str">
            <v>確認中</v>
          </cell>
          <cell r="Z313" t="str">
            <v>ハローワークインターネットサービスで求人票を確認ください。</v>
          </cell>
          <cell r="AB313" t="str">
            <v>確認中</v>
          </cell>
          <cell r="AC313" t="str">
            <v>確認中</v>
          </cell>
          <cell r="AD313" t="str">
            <v>ハローワークインターネットサービスで求人票を確認ください。</v>
          </cell>
          <cell r="AE313" t="str">
            <v>確認中</v>
          </cell>
          <cell r="AF313" t="str">
            <v>月給（手当等確認ください）</v>
          </cell>
          <cell r="AG313" t="str">
            <v>確認中</v>
          </cell>
          <cell r="AH313" t="str">
            <v>確認中</v>
          </cell>
          <cell r="AI313" t="str">
            <v>確認中</v>
          </cell>
          <cell r="AJ313" t="str">
            <v>確認中</v>
          </cell>
          <cell r="AK313" t="str">
            <v>確認中</v>
          </cell>
          <cell r="AL313" t="str">
            <v>確認中</v>
          </cell>
          <cell r="AM313" t="str">
            <v>確認中</v>
          </cell>
          <cell r="AN313" t="str">
            <v>確認中</v>
          </cell>
          <cell r="AO313" t="str">
            <v>確認中</v>
          </cell>
          <cell r="AP313" t="str">
            <v>ハローワークインターネットサービスで求人票を確認ください。</v>
          </cell>
          <cell r="AQ313" t="str">
            <v>ハローワークインターネットサービスで求人票を確認ください。</v>
          </cell>
          <cell r="AR313" t="str">
            <v>ハローワークインターネットサービスで求人票を確認ください。</v>
          </cell>
          <cell r="AS313" t="str">
            <v>ハローワークインターネットサービスで求人票を確認ください。</v>
          </cell>
          <cell r="AT313" t="str">
            <v>ハローワークインターネットサービスで求人票を確認ください。</v>
          </cell>
          <cell r="AU313" t="str">
            <v>特別養護老人ホーム（特養）</v>
          </cell>
          <cell r="AZ313" t="str">
            <v>確認中</v>
          </cell>
          <cell r="BA313" t="str">
            <v>確認中</v>
          </cell>
          <cell r="BB313" t="str">
            <v>確認中</v>
          </cell>
          <cell r="BC313" t="str">
            <v>確認中</v>
          </cell>
        </row>
        <row r="314">
          <cell r="C314" t="str">
            <v>13190-05026811</v>
          </cell>
          <cell r="D314">
            <v>44370</v>
          </cell>
          <cell r="E314" t="str">
            <v>社会福祉法人合掌苑</v>
          </cell>
          <cell r="F314" t="str">
            <v>しゃかいふくしほうじん　がっしょうえん</v>
          </cell>
          <cell r="N314" t="str">
            <v>https://www.gsen.or.jp/</v>
          </cell>
          <cell r="O314" t="str">
            <v>「ここで働く人が幸せでないとよい介護はできない！」という理事
長方針の下、時短勤務や長期休暇、産休支援、夜勤専従化等、働き
易さをとことん追求しているので、離職率が低いことが特徴です。</v>
          </cell>
          <cell r="P314" t="str">
            <v>ホームヘルパー（訪問介護事業所合掌苑）</v>
          </cell>
          <cell r="Q314" t="str">
            <v>確認中</v>
          </cell>
          <cell r="R314" t="str">
            <v>ハローワークインターネットサービスで求人票を確認ください。</v>
          </cell>
          <cell r="S314" t="str">
            <v>訪問介護事業所合掌苑</v>
          </cell>
          <cell r="T314" t="str">
            <v>確認中</v>
          </cell>
          <cell r="U314" t="str">
            <v>正社員</v>
          </cell>
          <cell r="V314" t="str">
            <v>東京都町田市金森東３－１８－１６</v>
          </cell>
          <cell r="W314" t="str">
            <v>ハローワークインターネットサービスで求人票を確認ください。</v>
          </cell>
          <cell r="X314" t="str">
            <v>217,000円〜280,630円</v>
          </cell>
          <cell r="Y314" t="str">
            <v>確認中</v>
          </cell>
          <cell r="Z314" t="str">
            <v>ハローワークインターネットサービスで求人票を確認ください。</v>
          </cell>
          <cell r="AB314" t="str">
            <v>確認中</v>
          </cell>
          <cell r="AC314" t="str">
            <v>確認中</v>
          </cell>
          <cell r="AD314" t="str">
            <v>ハローワークインターネットサービスで求人票を確認ください。</v>
          </cell>
          <cell r="AE314" t="str">
            <v>確認中</v>
          </cell>
          <cell r="AF314" t="str">
            <v>月給（手当等確認ください）</v>
          </cell>
          <cell r="AG314" t="str">
            <v>確認中</v>
          </cell>
          <cell r="AH314" t="str">
            <v>確認中</v>
          </cell>
          <cell r="AI314" t="str">
            <v>確認中</v>
          </cell>
          <cell r="AJ314" t="str">
            <v>確認中</v>
          </cell>
          <cell r="AK314" t="str">
            <v>確認中</v>
          </cell>
          <cell r="AL314" t="str">
            <v>確認中</v>
          </cell>
          <cell r="AM314" t="str">
            <v>確認中</v>
          </cell>
          <cell r="AN314" t="str">
            <v>確認中</v>
          </cell>
          <cell r="AO314" t="str">
            <v>確認中</v>
          </cell>
          <cell r="AP314" t="str">
            <v>ハローワークインターネットサービスで求人票を確認ください。</v>
          </cell>
          <cell r="AQ314" t="str">
            <v>ハローワークインターネットサービスで求人票を確認ください。</v>
          </cell>
          <cell r="AR314" t="str">
            <v>ハローワークインターネットサービスで求人票を確認ください。</v>
          </cell>
          <cell r="AS314" t="str">
            <v>ハローワークインターネットサービスで求人票を確認ください。</v>
          </cell>
          <cell r="AT314" t="str">
            <v>ハローワークインターネットサービスで求人票を確認ください。</v>
          </cell>
          <cell r="AU314" t="str">
            <v>訪問介護（ホームヘルプサービス）</v>
          </cell>
          <cell r="AZ314" t="str">
            <v>確認中</v>
          </cell>
          <cell r="BA314" t="str">
            <v>確認中</v>
          </cell>
          <cell r="BB314" t="str">
            <v>確認中</v>
          </cell>
          <cell r="BC314" t="str">
            <v>確認中</v>
          </cell>
        </row>
        <row r="315">
          <cell r="C315" t="str">
            <v>13190-05027211</v>
          </cell>
          <cell r="D315">
            <v>44370</v>
          </cell>
          <cell r="E315" t="str">
            <v>社会福祉法人合掌苑</v>
          </cell>
          <cell r="F315" t="str">
            <v>しゃかいふくしほうじん　がっしょうえん</v>
          </cell>
          <cell r="N315" t="str">
            <v>https://www.gsen.or.jp/</v>
          </cell>
          <cell r="O315" t="str">
            <v>「ここで働く人が幸せでないとよい介護はできない！」という理事
長方針の下、時短勤務や長期休暇、産休支援、夜勤専従化等、働き
易さをとことん追求しているので、離職率が低いことが特徴です。</v>
          </cell>
          <cell r="P315" t="str">
            <v>ドライバー（デイサービス翠の社）</v>
          </cell>
          <cell r="Q315" t="str">
            <v>確認中</v>
          </cell>
          <cell r="R315" t="str">
            <v>ハローワークインターネットサービスで求人票を確認ください。</v>
          </cell>
          <cell r="S315" t="str">
            <v>デイサービス翠の社</v>
          </cell>
          <cell r="T315" t="str">
            <v>確認中</v>
          </cell>
          <cell r="U315" t="str">
            <v>非常勤パート</v>
          </cell>
          <cell r="V315" t="str">
            <v>東京都町田市金森東3-18-16</v>
          </cell>
          <cell r="W315" t="str">
            <v>ハローワークインターネットサービスで求人票を確認ください。</v>
          </cell>
          <cell r="X315" t="str">
            <v>1,015円〜1,015円</v>
          </cell>
          <cell r="Y315" t="str">
            <v>確認中</v>
          </cell>
          <cell r="Z315" t="str">
            <v>ハローワークインターネットサービスで求人票を確認ください。</v>
          </cell>
          <cell r="AB315" t="str">
            <v>確認中</v>
          </cell>
          <cell r="AC315" t="str">
            <v>確認中</v>
          </cell>
          <cell r="AD315" t="str">
            <v>ハローワークインターネットサービスで求人票を確認ください。</v>
          </cell>
          <cell r="AE315" t="str">
            <v>確認中</v>
          </cell>
          <cell r="AF315" t="str">
            <v>月給（手当等確認ください）</v>
          </cell>
          <cell r="AG315" t="str">
            <v>確認中</v>
          </cell>
          <cell r="AH315" t="str">
            <v>確認中</v>
          </cell>
          <cell r="AI315" t="str">
            <v>確認中</v>
          </cell>
          <cell r="AJ315" t="str">
            <v>確認中</v>
          </cell>
          <cell r="AK315" t="str">
            <v>確認中</v>
          </cell>
          <cell r="AL315" t="str">
            <v>確認中</v>
          </cell>
          <cell r="AM315" t="str">
            <v>確認中</v>
          </cell>
          <cell r="AN315" t="str">
            <v>確認中</v>
          </cell>
          <cell r="AO315" t="str">
            <v>確認中</v>
          </cell>
          <cell r="AP315" t="str">
            <v>ハローワークインターネットサービスで求人票を確認ください。</v>
          </cell>
          <cell r="AQ315" t="str">
            <v>ハローワークインターネットサービスで求人票を確認ください。</v>
          </cell>
          <cell r="AR315" t="str">
            <v>ハローワークインターネットサービスで求人票を確認ください。</v>
          </cell>
          <cell r="AS315" t="str">
            <v>ハローワークインターネットサービスで求人票を確認ください。</v>
          </cell>
          <cell r="AT315" t="str">
            <v>ハローワークインターネットサービスで求人票を確認ください。</v>
          </cell>
          <cell r="AU315" t="str">
            <v>認知症対応型デイサービス</v>
          </cell>
          <cell r="AZ315" t="str">
            <v>確認中</v>
          </cell>
          <cell r="BA315" t="str">
            <v>確認中</v>
          </cell>
          <cell r="BB315" t="str">
            <v>確認中</v>
          </cell>
          <cell r="BC315" t="str">
            <v>確認中</v>
          </cell>
        </row>
        <row r="316">
          <cell r="C316" t="str">
            <v>13190-05135011</v>
          </cell>
          <cell r="D316">
            <v>44377</v>
          </cell>
          <cell r="E316" t="str">
            <v>社会福祉法人　嘉祥会</v>
          </cell>
          <cell r="F316" t="str">
            <v>しゃかいふくしほうじん　かしょうかい</v>
          </cell>
          <cell r="N316" t="str">
            <v xml:space="preserve"> http://www.kashokai.com</v>
          </cell>
          <cell r="O316" t="str">
            <v>少人数の生活空間で、ゆっくりとした時間を過ごしています。地域
の中での役割があり、住民の一員として参加するコミュニティがあ
ります。地域にひらかれた若いスタッフも多い活気のある法人です</v>
          </cell>
          <cell r="P316" t="str">
            <v>介護職員</v>
          </cell>
          <cell r="Q316" t="str">
            <v>確認中</v>
          </cell>
          <cell r="R316" t="str">
            <v>ハローワークインターネットサービスで求人票を確認ください。</v>
          </cell>
          <cell r="S316" t="str">
            <v>グループホーム　ぬくもりの園</v>
          </cell>
          <cell r="T316" t="str">
            <v>確認中</v>
          </cell>
          <cell r="U316" t="str">
            <v>正社員</v>
          </cell>
          <cell r="V316" t="str">
            <v>東京都町田市下小山田町２７２９－２</v>
          </cell>
          <cell r="W316" t="str">
            <v>ハローワークインターネットサービスで求人票を確認ください。</v>
          </cell>
          <cell r="X316" t="str">
            <v>190,500円〜263,000円</v>
          </cell>
          <cell r="Y316" t="str">
            <v>確認中</v>
          </cell>
          <cell r="Z316" t="str">
            <v>ハローワークインターネットサービスで求人票を確認ください。</v>
          </cell>
          <cell r="AB316" t="str">
            <v>確認中</v>
          </cell>
          <cell r="AC316" t="str">
            <v>確認中</v>
          </cell>
          <cell r="AD316" t="str">
            <v>ハローワークインターネットサービスで求人票を確認ください。</v>
          </cell>
          <cell r="AE316" t="str">
            <v>確認中</v>
          </cell>
          <cell r="AF316" t="str">
            <v>月給（手当等確認ください）</v>
          </cell>
          <cell r="AG316" t="str">
            <v>確認中</v>
          </cell>
          <cell r="AH316" t="str">
            <v>確認中</v>
          </cell>
          <cell r="AI316" t="str">
            <v>確認中</v>
          </cell>
          <cell r="AJ316" t="str">
            <v>確認中</v>
          </cell>
          <cell r="AK316" t="str">
            <v>確認中</v>
          </cell>
          <cell r="AL316" t="str">
            <v>確認中</v>
          </cell>
          <cell r="AM316" t="str">
            <v>確認中</v>
          </cell>
          <cell r="AN316" t="str">
            <v>確認中</v>
          </cell>
          <cell r="AO316" t="str">
            <v>確認中</v>
          </cell>
          <cell r="AP316" t="str">
            <v>ハローワークインターネットサービスで求人票を確認ください。</v>
          </cell>
          <cell r="AQ316" t="str">
            <v>ハローワークインターネットサービスで求人票を確認ください。</v>
          </cell>
          <cell r="AR316" t="str">
            <v>ハローワークインターネットサービスで求人票を確認ください。</v>
          </cell>
          <cell r="AS316" t="str">
            <v>ハローワークインターネットサービスで求人票を確認ください。</v>
          </cell>
          <cell r="AT316" t="str">
            <v>ハローワークインターネットサービスで求人票を確認ください。</v>
          </cell>
          <cell r="AU316" t="str">
            <v>認知症対応型共同生活介護（グループホーム）</v>
          </cell>
          <cell r="AZ316" t="str">
            <v>確認中</v>
          </cell>
          <cell r="BA316" t="str">
            <v>確認中</v>
          </cell>
          <cell r="BB316" t="str">
            <v>確認中</v>
          </cell>
          <cell r="BC316" t="str">
            <v>確認中</v>
          </cell>
        </row>
        <row r="317">
          <cell r="C317" t="str">
            <v>13190-05137611</v>
          </cell>
          <cell r="D317">
            <v>44377</v>
          </cell>
          <cell r="E317" t="str">
            <v>社会福祉法人　嘉祥会</v>
          </cell>
          <cell r="F317" t="str">
            <v>しゃかいふくしほうじん　かしょうかい</v>
          </cell>
          <cell r="N317" t="str">
            <v xml:space="preserve"> http://www.kashokai.com</v>
          </cell>
          <cell r="O317" t="str">
            <v>少人数の生活空間で、ゆっくりとした時間を過ごしています。地域
の中での役割があり、住民の一員として参加するコミュニティがあ
ります。地域にひらかれた若いスタッフも多い活気のある法人です</v>
          </cell>
          <cell r="P317" t="str">
            <v>介護職員＜介護福祉士＞</v>
          </cell>
          <cell r="Q317" t="str">
            <v>確認中</v>
          </cell>
          <cell r="R317" t="str">
            <v>ハローワークインターネットサービスで求人票を確認ください。</v>
          </cell>
          <cell r="S317" t="str">
            <v>グループホーム　ぬくもりの園</v>
          </cell>
          <cell r="T317" t="str">
            <v>確認中</v>
          </cell>
          <cell r="U317" t="str">
            <v>正社員</v>
          </cell>
          <cell r="V317" t="str">
            <v>東京都町田市下小山田町２７２９－２</v>
          </cell>
          <cell r="W317" t="str">
            <v>ハローワークインターネットサービスで求人票を確認ください。</v>
          </cell>
          <cell r="X317" t="str">
            <v>195,500円〜268,000円</v>
          </cell>
          <cell r="Y317" t="str">
            <v>確認中</v>
          </cell>
          <cell r="Z317" t="str">
            <v>ハローワークインターネットサービスで求人票を確認ください。</v>
          </cell>
          <cell r="AB317" t="str">
            <v>確認中</v>
          </cell>
          <cell r="AC317" t="str">
            <v>確認中</v>
          </cell>
          <cell r="AD317" t="str">
            <v>ハローワークインターネットサービスで求人票を確認ください。</v>
          </cell>
          <cell r="AE317" t="str">
            <v>確認中</v>
          </cell>
          <cell r="AF317" t="str">
            <v>月給（手当等確認ください）</v>
          </cell>
          <cell r="AG317" t="str">
            <v>確認中</v>
          </cell>
          <cell r="AH317" t="str">
            <v>確認中</v>
          </cell>
          <cell r="AI317" t="str">
            <v>確認中</v>
          </cell>
          <cell r="AJ317" t="str">
            <v>確認中</v>
          </cell>
          <cell r="AK317" t="str">
            <v>確認中</v>
          </cell>
          <cell r="AL317" t="str">
            <v>確認中</v>
          </cell>
          <cell r="AM317" t="str">
            <v>確認中</v>
          </cell>
          <cell r="AN317" t="str">
            <v>確認中</v>
          </cell>
          <cell r="AO317" t="str">
            <v>確認中</v>
          </cell>
          <cell r="AP317" t="str">
            <v>ハローワークインターネットサービスで求人票を確認ください。</v>
          </cell>
          <cell r="AQ317" t="str">
            <v>ハローワークインターネットサービスで求人票を確認ください。</v>
          </cell>
          <cell r="AR317" t="str">
            <v>ハローワークインターネットサービスで求人票を確認ください。</v>
          </cell>
          <cell r="AS317" t="str">
            <v>ハローワークインターネットサービスで求人票を確認ください。</v>
          </cell>
          <cell r="AT317" t="str">
            <v>ハローワークインターネットサービスで求人票を確認ください。</v>
          </cell>
          <cell r="AU317" t="str">
            <v>認知症対応型共同生活介護（グループホーム）</v>
          </cell>
          <cell r="AZ317" t="str">
            <v>確認中</v>
          </cell>
          <cell r="BA317" t="str">
            <v>確認中</v>
          </cell>
          <cell r="BB317" t="str">
            <v>確認中</v>
          </cell>
          <cell r="BC317" t="str">
            <v>確認中</v>
          </cell>
        </row>
        <row r="318">
          <cell r="C318" t="str">
            <v>13190-05138911</v>
          </cell>
          <cell r="D318">
            <v>44377</v>
          </cell>
          <cell r="E318" t="str">
            <v>社会福祉法人　嘉祥会</v>
          </cell>
          <cell r="F318" t="str">
            <v>しゃかいふくしほうじん　かしょうかい</v>
          </cell>
          <cell r="N318" t="str">
            <v xml:space="preserve"> http://www.kashokai.com</v>
          </cell>
          <cell r="O318" t="str">
            <v>少人数の生活空間で、ゆっくりとした時間を過ごしています。地域
の中での役割があり、住民の一員として参加するコミュニティがあ
ります。地域にひらかれた若いスタッフも多い活気のある法人です</v>
          </cell>
          <cell r="P318" t="str">
            <v>介護職員</v>
          </cell>
          <cell r="Q318" t="str">
            <v>確認中</v>
          </cell>
          <cell r="R318" t="str">
            <v>ハローワークインターネットサービスで求人票を確認ください。</v>
          </cell>
          <cell r="S318" t="str">
            <v>グループホーム　ぬくもりの園</v>
          </cell>
          <cell r="T318" t="str">
            <v>確認中</v>
          </cell>
          <cell r="U318" t="str">
            <v>常勤パート（フルタイム）</v>
          </cell>
          <cell r="V318" t="str">
            <v>東京都町田市下小山田町２７２９－２</v>
          </cell>
          <cell r="W318" t="str">
            <v>ハローワークインターネットサービスで求人票を確認ください。</v>
          </cell>
          <cell r="X318" t="str">
            <v>176,785円〜222,350円</v>
          </cell>
          <cell r="Y318" t="str">
            <v>確認中</v>
          </cell>
          <cell r="Z318" t="str">
            <v>ハローワークインターネットサービスで求人票を確認ください。</v>
          </cell>
          <cell r="AB318" t="str">
            <v>確認中</v>
          </cell>
          <cell r="AC318" t="str">
            <v>確認中</v>
          </cell>
          <cell r="AD318" t="str">
            <v>ハローワークインターネットサービスで求人票を確認ください。</v>
          </cell>
          <cell r="AE318" t="str">
            <v>確認中</v>
          </cell>
          <cell r="AF318" t="str">
            <v>月給（手当等確認ください）</v>
          </cell>
          <cell r="AG318" t="str">
            <v>確認中</v>
          </cell>
          <cell r="AH318" t="str">
            <v>確認中</v>
          </cell>
          <cell r="AI318" t="str">
            <v>確認中</v>
          </cell>
          <cell r="AJ318" t="str">
            <v>確認中</v>
          </cell>
          <cell r="AK318" t="str">
            <v>確認中</v>
          </cell>
          <cell r="AL318" t="str">
            <v>確認中</v>
          </cell>
          <cell r="AM318" t="str">
            <v>確認中</v>
          </cell>
          <cell r="AN318" t="str">
            <v>確認中</v>
          </cell>
          <cell r="AO318" t="str">
            <v>確認中</v>
          </cell>
          <cell r="AP318" t="str">
            <v>ハローワークインターネットサービスで求人票を確認ください。</v>
          </cell>
          <cell r="AQ318" t="str">
            <v>ハローワークインターネットサービスで求人票を確認ください。</v>
          </cell>
          <cell r="AR318" t="str">
            <v>ハローワークインターネットサービスで求人票を確認ください。</v>
          </cell>
          <cell r="AS318" t="str">
            <v>ハローワークインターネットサービスで求人票を確認ください。</v>
          </cell>
          <cell r="AT318" t="str">
            <v>ハローワークインターネットサービスで求人票を確認ください。</v>
          </cell>
          <cell r="AU318" t="str">
            <v>認知症対応型共同生活介護（グループホーム）</v>
          </cell>
          <cell r="AZ318" t="str">
            <v>確認中</v>
          </cell>
          <cell r="BA318" t="str">
            <v>確認中</v>
          </cell>
          <cell r="BB318" t="str">
            <v>確認中</v>
          </cell>
          <cell r="BC318" t="str">
            <v>確認中</v>
          </cell>
        </row>
        <row r="319">
          <cell r="C319" t="str">
            <v>70-0390</v>
          </cell>
          <cell r="D319">
            <v>44392</v>
          </cell>
          <cell r="E319" t="str">
            <v>株式会社ニチイ学館　町田支店</v>
          </cell>
          <cell r="F319" t="str">
            <v>かぶしきがいしゃニチイがっかん　まちだしてん</v>
          </cell>
          <cell r="G319" t="str">
            <v>教育人材課</v>
          </cell>
          <cell r="H319" t="str">
            <v>宮田・樋口</v>
          </cell>
          <cell r="J319" t="str">
            <v>042-720-8734</v>
          </cell>
          <cell r="K319" t="str">
            <v>042-727-1773</v>
          </cell>
          <cell r="M319" t="str">
            <v>hc516j@nichiigakkan.co.jp</v>
          </cell>
          <cell r="O319" t="str">
            <v>ユニフォーム貸与</v>
          </cell>
          <cell r="P319" t="str">
            <v>訪問介護介護職員</v>
          </cell>
          <cell r="Q319" t="str">
            <v>確認中</v>
          </cell>
          <cell r="R319" t="str">
            <v xml:space="preserve">ご利用者様のご自宅へ伺い、自立した生活を続けるために必要なサービスを提供して頂きます。調理や掃除などの生活支援から、食事介助や通院介助、排泄介助などの身体介護となります。また、障がい者の方のサービスや。介護保険外の家事代行なども行っております。_x000D_
_x000D_
_x000D_
</v>
          </cell>
          <cell r="S319" t="str">
            <v>ニチイケアセンター町田</v>
          </cell>
          <cell r="T319" t="str">
            <v>確認中</v>
          </cell>
          <cell r="U319" t="str">
            <v>非常勤パート</v>
          </cell>
          <cell r="V319" t="str">
            <v>東京都町田市中町1-30-8　菅井町田ビル3-13</v>
          </cell>
          <cell r="W319" t="str">
            <v>小田急線　町田駅より徒歩6分</v>
          </cell>
          <cell r="X319" t="str">
            <v>時給1,263円～1,598円</v>
          </cell>
          <cell r="Y319" t="str">
            <v>-</v>
          </cell>
          <cell r="Z319" t="str">
            <v>・回数手当　190円/ｈ　　　・早朝夜間手当300円/ｈ_x000D_
・深夜手当　400円/ｈ　　　・土日祝日手当100円/ｈ_x000D_
・資格手当0～40円_x000D_
・入社お祝い金　10,000円～30,000円</v>
          </cell>
          <cell r="AA319" t="str">
            <v>なし</v>
          </cell>
          <cell r="AB319" t="str">
            <v>無し</v>
          </cell>
          <cell r="AC319" t="str">
            <v>無し</v>
          </cell>
          <cell r="AD319" t="str">
            <v>無し</v>
          </cell>
          <cell r="AE319" t="str">
            <v>無し</v>
          </cell>
          <cell r="AF319" t="str">
            <v>時給</v>
          </cell>
          <cell r="AG319" t="str">
            <v>その他：有期雇用契約にて採用された者については、採用より1年経過後の次の契約更新時に原則無期雇用契約となります。</v>
          </cell>
          <cell r="AH319" t="str">
            <v>原則無期雇用</v>
          </cell>
          <cell r="AI319" t="str">
            <v>確認中</v>
          </cell>
          <cell r="AJ319" t="str">
            <v>不可</v>
          </cell>
          <cell r="AK319" t="str">
            <v>有り</v>
          </cell>
          <cell r="AL319" t="str">
            <v>入社3か月</v>
          </cell>
          <cell r="AM319" t="str">
            <v>無し</v>
          </cell>
          <cell r="AN319" t="str">
            <v>無</v>
          </cell>
          <cell r="AO319" t="str">
            <v>シフト制</v>
          </cell>
          <cell r="AP319" t="str">
            <v>07時30分～19時30分の1時間以上</v>
          </cell>
          <cell r="AQ319" t="str">
            <v>週1日以上</v>
          </cell>
          <cell r="AR319" t="str">
            <v>ホームヘルパー2級
介護職員初任者研修修了者</v>
          </cell>
          <cell r="AS319" t="str">
            <v>労働保険・労働条件による</v>
          </cell>
          <cell r="AT319" t="str">
            <v>5人</v>
          </cell>
          <cell r="AU319" t="str">
            <v>訪問介護（ホームヘルプサービス）</v>
          </cell>
          <cell r="AZ319" t="str">
            <v>法定通り</v>
          </cell>
          <cell r="BA319" t="str">
            <v>4週6休以上</v>
          </cell>
          <cell r="BB319" t="str">
            <v>有（屋内「原則禁煙」）</v>
          </cell>
          <cell r="BC319" t="str">
            <v>屋内禁煙（屋外に喫煙所設置）</v>
          </cell>
        </row>
        <row r="320">
          <cell r="C320" t="str">
            <v>50-0124</v>
          </cell>
          <cell r="D320">
            <v>44392</v>
          </cell>
          <cell r="E320" t="str">
            <v>社会福祉法人　竹清会</v>
          </cell>
          <cell r="F320" t="str">
            <v>しゃかいふくしほうじん　ちくせいかい</v>
          </cell>
          <cell r="G320" t="str">
            <v>人材・採用センター　センター長</v>
          </cell>
          <cell r="H320" t="str">
            <v>坂田　哲</v>
          </cell>
          <cell r="J320" t="str">
            <v>042-797-0565</v>
          </cell>
          <cell r="K320" t="str">
            <v>042-797-1880</v>
          </cell>
          <cell r="M320" t="str">
            <v>坂田　哲 &lt;saiyou2807@chikuseikai.com&gt;</v>
          </cell>
          <cell r="N320" t="str">
            <v>http://chikuseikai.com/</v>
          </cell>
          <cell r="O320" t="str">
            <v>年間休日　114日
有給休暇 初年度10日（採用日から6か月後に付与　但し採用月により異なる）</v>
          </cell>
          <cell r="P320" t="str">
            <v>介護職・相談員</v>
          </cell>
          <cell r="Q320" t="str">
            <v>確認中</v>
          </cell>
          <cell r="R320" t="str">
            <v>特養、通所介護での介護業務</v>
          </cell>
          <cell r="S320" t="str">
            <v>特別養護老人ホーム　美郷・花美郷・森野ＳＴ</v>
          </cell>
          <cell r="T320" t="str">
            <v>確認中</v>
          </cell>
          <cell r="U320" t="str">
            <v>正社員</v>
          </cell>
          <cell r="V320" t="str">
            <v>東京都町田市小山ヶ丘1-2-9　他</v>
          </cell>
          <cell r="W320" t="str">
            <v>多摩境駅　徒歩20分</v>
          </cell>
          <cell r="X320" t="str">
            <v>177,000円～（初任者研修有資格者）
200,000円～（介護職兼相談員）
※経験、保有資格により変動　</v>
          </cell>
          <cell r="Y320" t="str">
            <v>確認中</v>
          </cell>
          <cell r="Z320" t="str">
            <v>・通信手当（2,000円　デイサービスのみ）・夜勤手当（6,500円/1回　特養のみ）・住宅手当（上限20,000円） ・処遇改善手当（27,000円～37,000円）・職務手当(5,000円～）他</v>
          </cell>
          <cell r="AA320" t="str">
            <v>上限20,000円</v>
          </cell>
          <cell r="AB320" t="str">
            <v>確認中</v>
          </cell>
          <cell r="AC320" t="str">
            <v>半期毎の人事考課による</v>
          </cell>
          <cell r="AD320" t="str">
            <v>有り</v>
          </cell>
          <cell r="AE320" t="str">
            <v>業績により変動。※前年実績　4か月
半期毎に人事考課を行います。目標・成績評価シートに基づき給与賞与を設定しています。</v>
          </cell>
          <cell r="AF320" t="str">
            <v>月給（手当等確認ください）</v>
          </cell>
          <cell r="AG320" t="str">
            <v>無期</v>
          </cell>
          <cell r="AH320" t="str">
            <v>無期</v>
          </cell>
          <cell r="AI320" t="str">
            <v>確認中</v>
          </cell>
          <cell r="AJ320" t="str">
            <v>確認中</v>
          </cell>
          <cell r="AK320" t="str">
            <v>有</v>
          </cell>
          <cell r="AL320" t="str">
            <v>3ヵ月</v>
          </cell>
          <cell r="AM320" t="str">
            <v>有</v>
          </cell>
          <cell r="AN320" t="str">
            <v>3～5</v>
          </cell>
          <cell r="AO320" t="str">
            <v>シフト制</v>
          </cell>
          <cell r="AP320" t="str">
            <v>日勤  8:30～17:30　早番  7:00～16:00   遅番：10：30～19：30　夜勤：16：30～翌9：30</v>
          </cell>
          <cell r="AQ320" t="str">
            <v>1日8時間×週5日＝1ヵ月168時間</v>
          </cell>
          <cell r="AR320" t="str">
            <v>初任者研修、介護福祉士
※経験、知識がなくとも学ぶ意欲のある方を希望します。入職後、OJTによる指導、研修で学習いただきます。</v>
          </cell>
          <cell r="AS320" t="str">
            <v>雇用保険・健康保険・厚生年金・労災保険</v>
          </cell>
          <cell r="AT320">
            <v>2</v>
          </cell>
          <cell r="AU320" t="str">
            <v>特別養護老人ホーム（特養）</v>
          </cell>
          <cell r="AZ320" t="str">
            <v>法定通り</v>
          </cell>
          <cell r="BA320" t="str">
            <v>年間休日114日
その他 （年末年始、慶弔休暇、特別休暇等）</v>
          </cell>
          <cell r="BB320" t="str">
            <v>確認中</v>
          </cell>
          <cell r="BC320" t="str">
            <v>確認中</v>
          </cell>
        </row>
        <row r="321">
          <cell r="C321" t="str">
            <v>50-0177</v>
          </cell>
          <cell r="D321">
            <v>44392</v>
          </cell>
          <cell r="E321" t="str">
            <v>社会福祉法人　福音会</v>
          </cell>
          <cell r="F321" t="str">
            <v>しゃかいふくしほうじん　ふくいんかい</v>
          </cell>
          <cell r="G321" t="str">
            <v>人財コ－ディネーター</v>
          </cell>
          <cell r="H321" t="str">
            <v>小林　和子</v>
          </cell>
          <cell r="J321" t="str">
            <v>042-736-7411</v>
          </cell>
          <cell r="K321" t="str">
            <v>042-734-0742</v>
          </cell>
          <cell r="M321" t="str">
            <v>k.kobayashi@fukuinkai.or.jp</v>
          </cell>
          <cell r="N321" t="str">
            <v>https://www.fukuinkai.or.jp/machida/01.html</v>
          </cell>
          <cell r="O321" t="str">
            <v>確認中</v>
          </cell>
          <cell r="P321" t="str">
            <v>介護職員</v>
          </cell>
          <cell r="Q321" t="str">
            <v>確認中</v>
          </cell>
          <cell r="R321" t="str">
            <v>施設（利用者130名）利用者の自立支援を視野に置いた身体介助や生活支援を担っていただきます。</v>
          </cell>
          <cell r="S321" t="str">
            <v>特別養護老人ホーム福音の家</v>
          </cell>
          <cell r="T321" t="str">
            <v>確認中</v>
          </cell>
          <cell r="U321" t="str">
            <v>非常勤パート</v>
          </cell>
          <cell r="V321" t="str">
            <v>東京都町田市野津田町1932番地</v>
          </cell>
          <cell r="W321" t="str">
            <v>小田急線町田駅バス8分（並木下車）</v>
          </cell>
          <cell r="X321" t="str">
            <v>1,013円～
（最低賃金改定の為 確認中）</v>
          </cell>
          <cell r="Y321" t="str">
            <v>確認中</v>
          </cell>
          <cell r="Z321" t="str">
            <v>特殊業務手当　3,000円
介護職手当　12,000円</v>
          </cell>
          <cell r="AA321" t="str">
            <v>全額（上限100,000円）
車通勤可(職員駐車場 有料あり）</v>
          </cell>
          <cell r="AB321" t="str">
            <v>確認中</v>
          </cell>
          <cell r="AC321" t="str">
            <v>0.00～5.00％</v>
          </cell>
          <cell r="AD321" t="str">
            <v>無し</v>
          </cell>
          <cell r="AE321" t="str">
            <v>確認中</v>
          </cell>
          <cell r="AF321" t="str">
            <v>時給</v>
          </cell>
          <cell r="AG321" t="str">
            <v>無期</v>
          </cell>
          <cell r="AH321" t="str">
            <v>無期</v>
          </cell>
          <cell r="AI321" t="str">
            <v>確認中</v>
          </cell>
          <cell r="AJ321" t="str">
            <v>確認中</v>
          </cell>
          <cell r="AK321" t="str">
            <v>有</v>
          </cell>
          <cell r="AL321" t="str">
            <v>４ヵ月</v>
          </cell>
          <cell r="AM321" t="str">
            <v>無</v>
          </cell>
          <cell r="AN321" t="str">
            <v>無</v>
          </cell>
          <cell r="AO321" t="str">
            <v>シフト制</v>
          </cell>
          <cell r="AP321" t="str">
            <v>①  7:00～16:00
②  9:00～18:00
③  11:00～20:00　等</v>
          </cell>
          <cell r="AQ321" t="str">
            <v>20.9日／月</v>
          </cell>
          <cell r="AR321" t="str">
            <v>学歴：不問
資格：介護福祉士・ヘルパー1級・実務者研修修了・介護職員初任者研修修了・ヘルパー２級のいづれか</v>
          </cell>
          <cell r="AS321" t="str">
            <v>加入無</v>
          </cell>
          <cell r="AT321">
            <v>3</v>
          </cell>
          <cell r="AU321" t="str">
            <v>特別養護老人ホーム（特養）</v>
          </cell>
          <cell r="AZ321" t="str">
            <v>60分</v>
          </cell>
          <cell r="BA321" t="str">
            <v>年間休日数：114日以上　週休2日制あり</v>
          </cell>
          <cell r="BB321" t="str">
            <v>確認中</v>
          </cell>
          <cell r="BC321" t="str">
            <v>確認中</v>
          </cell>
        </row>
        <row r="322">
          <cell r="C322" t="str">
            <v>50-0178</v>
          </cell>
          <cell r="D322">
            <v>44392</v>
          </cell>
          <cell r="E322" t="str">
            <v>社会福祉法人　福音会</v>
          </cell>
          <cell r="F322" t="str">
            <v>しゃかいふくしほうじん　ふくいんかい</v>
          </cell>
          <cell r="G322" t="str">
            <v>人財コ－ディネーター</v>
          </cell>
          <cell r="H322" t="str">
            <v>小林　和子</v>
          </cell>
          <cell r="J322" t="str">
            <v>042-736-7411</v>
          </cell>
          <cell r="K322" t="str">
            <v>042-734-0742</v>
          </cell>
          <cell r="M322" t="str">
            <v>k.kobayashi@fukuinkai.or.jp</v>
          </cell>
          <cell r="N322" t="str">
            <v>https://www.fukuinkai.or.jp/machida/01.html</v>
          </cell>
          <cell r="O322" t="str">
            <v>その他手当として
資格手当：～10,000円
夜勤手当：1回10,000円（月５回程度）</v>
          </cell>
          <cell r="P322" t="str">
            <v>介護職員</v>
          </cell>
          <cell r="Q322" t="str">
            <v>確認中</v>
          </cell>
          <cell r="R322" t="str">
            <v>施設（利用者130名）利用者の自立支援を視野に置いた身体介助や生活支援を担っていただきます。</v>
          </cell>
          <cell r="S322" t="str">
            <v>特別養護老人ホーム福音の家</v>
          </cell>
          <cell r="T322" t="str">
            <v>確認中</v>
          </cell>
          <cell r="U322" t="str">
            <v>正社員</v>
          </cell>
          <cell r="V322" t="str">
            <v>東京都町田市野津田町1932番地</v>
          </cell>
          <cell r="W322" t="str">
            <v>小田急線町田駅バス8分（並木下車）</v>
          </cell>
          <cell r="X322" t="str">
            <v>180,000円～250,000円</v>
          </cell>
          <cell r="Y322" t="str">
            <v>確認中</v>
          </cell>
          <cell r="Z322" t="str">
            <v>特殊業務手当　3,000円
介護職手当　12,000円</v>
          </cell>
          <cell r="AA322" t="str">
            <v>全額（上限100,000円）
車通勤可(職員駐車場 有料あり）</v>
          </cell>
          <cell r="AB322" t="str">
            <v>確認中</v>
          </cell>
          <cell r="AC322" t="str">
            <v>0.00～5.00％</v>
          </cell>
          <cell r="AD322" t="str">
            <v>条件により</v>
          </cell>
          <cell r="AE322" t="str">
            <v>年（3.5ケ月+特別手当100,000円）</v>
          </cell>
          <cell r="AF322" t="str">
            <v>月給（手当等確認ください）</v>
          </cell>
          <cell r="AG322" t="str">
            <v>無期</v>
          </cell>
          <cell r="AH322" t="str">
            <v>無期</v>
          </cell>
          <cell r="AI322" t="str">
            <v>確認中</v>
          </cell>
          <cell r="AJ322" t="str">
            <v>確認中</v>
          </cell>
          <cell r="AK322" t="str">
            <v>有</v>
          </cell>
          <cell r="AL322" t="str">
            <v>４ヵ月</v>
          </cell>
          <cell r="AM322" t="str">
            <v>有</v>
          </cell>
          <cell r="AN322">
            <v>5</v>
          </cell>
          <cell r="AO322" t="str">
            <v>シフト制</v>
          </cell>
          <cell r="AP322" t="str">
            <v>①  7:00～16:00
②  11:00～20:00
③  17:30～翌10:30　他</v>
          </cell>
          <cell r="AQ322" t="str">
            <v>20.9日/月</v>
          </cell>
          <cell r="AR322" t="str">
            <v>学歴：不問
資格：介護福祉士・ヘルパー１級・実務者研修修了・介護職員初任者研修修了・ヘルパー２級　いづれか</v>
          </cell>
          <cell r="AS322" t="str">
            <v>労働条件による</v>
          </cell>
          <cell r="AT322">
            <v>3</v>
          </cell>
          <cell r="AU322" t="str">
            <v>特別養護老人ホーム（特養）</v>
          </cell>
          <cell r="AZ322" t="str">
            <v>60分</v>
          </cell>
          <cell r="BA322" t="str">
            <v>年間休日数：114日以上　週休2日制あり</v>
          </cell>
          <cell r="BB322" t="str">
            <v>確認中</v>
          </cell>
          <cell r="BC322" t="str">
            <v>確認中</v>
          </cell>
        </row>
        <row r="323">
          <cell r="C323" t="str">
            <v>70-0111</v>
          </cell>
          <cell r="D323">
            <v>44392</v>
          </cell>
          <cell r="E323" t="str">
            <v>社会福祉法人　竹清会</v>
          </cell>
          <cell r="F323" t="str">
            <v>しゃかいふくしほうじん　ちくせいかい</v>
          </cell>
          <cell r="G323" t="str">
            <v>人材・採用センター　センター長</v>
          </cell>
          <cell r="H323" t="str">
            <v>坂田　哲</v>
          </cell>
          <cell r="J323" t="str">
            <v>042-797-0565</v>
          </cell>
          <cell r="K323" t="str">
            <v>042-797-1880</v>
          </cell>
          <cell r="M323" t="str">
            <v>坂田　哲 &lt;saiyou2807@chikuseikai.com&gt;</v>
          </cell>
          <cell r="N323" t="str">
            <v>http://chikuseikai.com/</v>
          </cell>
          <cell r="O323" t="str">
            <v>勤務時間・勤務日等は応相談　有給休暇は法定通り
★送迎車両には添乗職員がおり、後退等の際に誘導を行います。　安心して運転に従事できます。　（介護関連求人）</v>
          </cell>
          <cell r="P323" t="str">
            <v>介護職 兼 送迎車両運転士</v>
          </cell>
          <cell r="Q323" t="str">
            <v>確認中</v>
          </cell>
          <cell r="R323" t="str">
            <v>（レクレーション・見守り・食事など）*９人乗りハイエースの運転・7：50～10：00（ご利用者様宅⇔施設２往復）・10：00～16：00　（施設内にてご利用者様の間接的介護1お茶の準備　2入浴後のドライヤーで乾かす3余暇活動の準備）・16：00～17：50（ご利用者様宅⇔施設２往復）</v>
          </cell>
          <cell r="S323" t="str">
            <v>特別養護老人ホーム　美郷</v>
          </cell>
          <cell r="T323" t="str">
            <v>確認中</v>
          </cell>
          <cell r="U323" t="str">
            <v>非常勤パート</v>
          </cell>
          <cell r="V323" t="str">
            <v>東京都町田市小山ヶ丘1-2-9</v>
          </cell>
          <cell r="W323" t="str">
            <v>多摩境駅　徒歩20分</v>
          </cell>
          <cell r="X323" t="str">
            <v>1,150円　</v>
          </cell>
          <cell r="Y323" t="str">
            <v>確認中</v>
          </cell>
          <cell r="Z323" t="str">
            <v>確認中</v>
          </cell>
          <cell r="AA323" t="str">
            <v>車通勤：あり</v>
          </cell>
          <cell r="AB323" t="str">
            <v>確認中</v>
          </cell>
          <cell r="AC323" t="str">
            <v>半期毎の人事考課による</v>
          </cell>
          <cell r="AD323" t="str">
            <v>無し</v>
          </cell>
          <cell r="AE323" t="str">
            <v>確認中</v>
          </cell>
          <cell r="AF323" t="str">
            <v>時給</v>
          </cell>
          <cell r="AG323" t="str">
            <v>無期</v>
          </cell>
          <cell r="AH323" t="str">
            <v>無期</v>
          </cell>
          <cell r="AI323" t="str">
            <v>確認中</v>
          </cell>
          <cell r="AJ323" t="str">
            <v>確認中</v>
          </cell>
          <cell r="AK323" t="str">
            <v>有</v>
          </cell>
          <cell r="AL323" t="str">
            <v>3ヵ月</v>
          </cell>
          <cell r="AM323" t="str">
            <v>無</v>
          </cell>
          <cell r="AN323" t="str">
            <v>無</v>
          </cell>
          <cell r="AO323" t="str">
            <v>シフト制</v>
          </cell>
          <cell r="AP323" t="str">
            <v>7:50～17:50　シフト制</v>
          </cell>
          <cell r="AQ323" t="str">
            <v>勤務シフトによる（応相談）</v>
          </cell>
          <cell r="AR323" t="str">
            <v>学歴：高校卒業・各種専門学校卒業　資格：普通自動車免許（ＡＴ可）ホームヘルパー２級あれば尚可</v>
          </cell>
          <cell r="AS323" t="str">
            <v>雇用保険・健康保険・厚生年金・労災保険</v>
          </cell>
          <cell r="AT323">
            <v>3</v>
          </cell>
          <cell r="AU323" t="str">
            <v>特別養護老人ホーム（特養）</v>
          </cell>
          <cell r="AZ323" t="str">
            <v>法定通り</v>
          </cell>
          <cell r="BA323" t="str">
            <v>シフト以外</v>
          </cell>
          <cell r="BB323" t="str">
            <v>確認中</v>
          </cell>
          <cell r="BC323" t="str">
            <v>確認中</v>
          </cell>
        </row>
        <row r="324">
          <cell r="C324" t="str">
            <v>70-0157</v>
          </cell>
          <cell r="D324">
            <v>44392</v>
          </cell>
          <cell r="E324" t="str">
            <v>社会福祉法人　竹清会</v>
          </cell>
          <cell r="F324" t="str">
            <v>しゃかいふくしほうじん　ちくせいかい</v>
          </cell>
          <cell r="G324" t="str">
            <v>人材・採用センター　センター長</v>
          </cell>
          <cell r="H324" t="str">
            <v>坂田　哲</v>
          </cell>
          <cell r="J324" t="str">
            <v>042-797-0565</v>
          </cell>
          <cell r="K324" t="str">
            <v>042-797-1880</v>
          </cell>
          <cell r="M324" t="str">
            <v>坂田　哲 &lt;saiyou2807@chikuseikai.com&gt;</v>
          </cell>
          <cell r="N324" t="str">
            <v>http://chikuseikai.com/</v>
          </cell>
          <cell r="O324" t="str">
            <v>年間休日　114日
有給休暇 初年度10日（採用日から6か月後に付与　但し採用月により異なる）</v>
          </cell>
          <cell r="P324" t="str">
            <v>介護職</v>
          </cell>
          <cell r="Q324" t="str">
            <v>確認中</v>
          </cell>
          <cell r="R324" t="str">
            <v>特養、通所介護での介護業務
訪問介護事業所での訪問介護員</v>
          </cell>
          <cell r="S324" t="str">
            <v>特別養護老人ホーム　美郷・花美郷・森野ＳＴ</v>
          </cell>
          <cell r="T324" t="str">
            <v>確認中</v>
          </cell>
          <cell r="U324" t="str">
            <v>正社員</v>
          </cell>
          <cell r="V324" t="str">
            <v>東京都町田市小山ヶ丘1-2-9　他</v>
          </cell>
          <cell r="W324" t="str">
            <v>多摩境駅　徒歩20分</v>
          </cell>
          <cell r="X324" t="str">
            <v>177,000円～（初任者研修有資格者）
※経験、保有資格により変動</v>
          </cell>
          <cell r="Y324" t="str">
            <v>確認中</v>
          </cell>
          <cell r="Z324" t="str">
            <v>・通信手当(2,000円 デイサービスのみ)・夜勤手当(6,500円/1回 特養のみ)
・住宅手当(上限20,000円)・処遇改善手当(27,000円～37,000円)</v>
          </cell>
          <cell r="AA324" t="str">
            <v>上限20,000円</v>
          </cell>
          <cell r="AB324" t="str">
            <v>確認中</v>
          </cell>
          <cell r="AC324" t="str">
            <v>半期毎の人事考課による</v>
          </cell>
          <cell r="AD324" t="str">
            <v>有り</v>
          </cell>
          <cell r="AE324" t="str">
            <v>業績により変動。※前年実績　4か月
半期毎に人事考課を行います。目標・成績評価シートに基づき給与賞与を設定しています。</v>
          </cell>
          <cell r="AF324" t="str">
            <v>月給（手当等確認ください）</v>
          </cell>
          <cell r="AG324" t="str">
            <v>無期</v>
          </cell>
          <cell r="AH324" t="str">
            <v>無期</v>
          </cell>
          <cell r="AI324" t="str">
            <v>確認中</v>
          </cell>
          <cell r="AJ324" t="str">
            <v>確認中</v>
          </cell>
          <cell r="AK324" t="str">
            <v>有</v>
          </cell>
          <cell r="AL324" t="str">
            <v>3ヵ月</v>
          </cell>
          <cell r="AM324" t="str">
            <v>有</v>
          </cell>
          <cell r="AN324" t="str">
            <v>3～5</v>
          </cell>
          <cell r="AO324" t="str">
            <v>シフト制</v>
          </cell>
          <cell r="AP324" t="str">
            <v>日勤：8：30～17：30　早番：7：00～16：00
遅番：10：30～19：30　夜勤：16：30～翌9：30</v>
          </cell>
          <cell r="AQ324" t="str">
            <v>1日8時間×週5日＝1ヵ月168時間</v>
          </cell>
          <cell r="AR324" t="str">
            <v>無資格でも資格取得を支援しますので、ご安心ください。※経験、知識がなくとも学ぶ意欲のある方を希望します。入職後、OJTによる指導、研修で学習いただきます。</v>
          </cell>
          <cell r="AS324" t="str">
            <v>雇用保険・健康保険・厚生年金・労災保険</v>
          </cell>
          <cell r="AT324">
            <v>2</v>
          </cell>
          <cell r="AU324" t="str">
            <v>特別養護老人ホーム（特養）</v>
          </cell>
          <cell r="AZ324" t="str">
            <v>法定通り</v>
          </cell>
          <cell r="BA324" t="str">
            <v>年間休日114日
その他 （年末年始、慶弔休暇、特別休暇等）</v>
          </cell>
          <cell r="BB324" t="str">
            <v>確認中</v>
          </cell>
          <cell r="BC324" t="str">
            <v>確認中</v>
          </cell>
        </row>
        <row r="325">
          <cell r="C325" t="str">
            <v>70-0158</v>
          </cell>
          <cell r="D325">
            <v>44392</v>
          </cell>
          <cell r="E325" t="str">
            <v>社会福祉法人　竹清会</v>
          </cell>
          <cell r="F325" t="str">
            <v>しゃかいふくしほうじん　ちくせいかい</v>
          </cell>
          <cell r="G325" t="str">
            <v>人材・採用センター　センター長</v>
          </cell>
          <cell r="H325" t="str">
            <v>坂田　哲</v>
          </cell>
          <cell r="J325" t="str">
            <v>042-797-0565</v>
          </cell>
          <cell r="K325" t="str">
            <v>042-797-1880</v>
          </cell>
          <cell r="M325" t="str">
            <v>坂田　哲 &lt;saiyou2807@chikuseikai.com&gt;</v>
          </cell>
          <cell r="N325" t="str">
            <v>http://chikuseikai.com/</v>
          </cell>
          <cell r="O325" t="str">
            <v>有給休暇 初年度10日（採用日から6か月後に付与　但し採用月により異なる）
訪問介護員は法人の資格取得支援による資格取得後の配属</v>
          </cell>
          <cell r="P325" t="str">
            <v>介護職</v>
          </cell>
          <cell r="Q325" t="str">
            <v>確認中</v>
          </cell>
          <cell r="R325" t="str">
            <v>特養、通所介護での介護業務
訪問介護事業所での訪問介護員</v>
          </cell>
          <cell r="S325" t="str">
            <v>特別養護老人ホーム　美郷・花美郷・森野ＳＴ</v>
          </cell>
          <cell r="T325" t="str">
            <v>確認中</v>
          </cell>
          <cell r="U325" t="str">
            <v>非常勤パート</v>
          </cell>
          <cell r="V325" t="str">
            <v>東京都町田市小山ヶ丘1-2-9　他</v>
          </cell>
          <cell r="W325" t="str">
            <v>多摩境駅　徒歩20分</v>
          </cell>
          <cell r="X325" t="str">
            <v>1,150円～（特養・デイ）
　　　1,450円～（訪問介護員）
※経験、保有資格により変動</v>
          </cell>
          <cell r="Y325" t="str">
            <v>確認中</v>
          </cell>
          <cell r="Z325" t="str">
            <v>処遇改善手当100円</v>
          </cell>
          <cell r="AA325" t="str">
            <v>上限20,000円</v>
          </cell>
          <cell r="AB325" t="str">
            <v>確認中</v>
          </cell>
          <cell r="AC325" t="str">
            <v>半期毎の人事考課による</v>
          </cell>
          <cell r="AD325" t="str">
            <v>無し</v>
          </cell>
          <cell r="AE325" t="str">
            <v>確認中</v>
          </cell>
          <cell r="AF325" t="str">
            <v>時給</v>
          </cell>
          <cell r="AG325" t="str">
            <v>無期</v>
          </cell>
          <cell r="AH325" t="str">
            <v>無期</v>
          </cell>
          <cell r="AI325" t="str">
            <v>確認中</v>
          </cell>
          <cell r="AJ325" t="str">
            <v>確認中</v>
          </cell>
          <cell r="AK325" t="str">
            <v>有</v>
          </cell>
          <cell r="AL325" t="str">
            <v>3ヵ月</v>
          </cell>
          <cell r="AM325" t="str">
            <v>無</v>
          </cell>
          <cell r="AN325" t="str">
            <v>無</v>
          </cell>
          <cell r="AO325" t="str">
            <v>シフト制</v>
          </cell>
          <cell r="AP325" t="str">
            <v>8:30～17:30（時間応相談）</v>
          </cell>
          <cell r="AQ325" t="str">
            <v>勤務シフトによる（応相談）</v>
          </cell>
          <cell r="AR325" t="str">
            <v>無資格でも資格取得を支援しますので、ご安心ください。
※経験、知識がなくとも学ぶ意欲のある方を希望します。入職後、OJTによる指導、研修で学習いただきます。</v>
          </cell>
          <cell r="AS325" t="str">
            <v>雇用保険・健康保険・厚生年金・労災保険</v>
          </cell>
          <cell r="AT325">
            <v>2</v>
          </cell>
          <cell r="AU325" t="str">
            <v>特別養護老人ホーム（特養）</v>
          </cell>
          <cell r="AZ325" t="str">
            <v>法定通り</v>
          </cell>
          <cell r="BA325" t="str">
            <v>年間休日114日
その他 （年末年始、慶弔休暇、特別休暇等）</v>
          </cell>
          <cell r="BB325" t="str">
            <v>確認中</v>
          </cell>
          <cell r="BC325" t="str">
            <v>確認中</v>
          </cell>
        </row>
        <row r="326">
          <cell r="C326" t="str">
            <v>70-0214</v>
          </cell>
          <cell r="D326">
            <v>44392</v>
          </cell>
          <cell r="E326" t="str">
            <v>社会福祉法人　みどり福祉会</v>
          </cell>
          <cell r="F326" t="str">
            <v>しゃかいふくしほうじん　みどりふくしかい</v>
          </cell>
          <cell r="G326" t="str">
            <v>人材確保育成担当</v>
          </cell>
          <cell r="H326" t="str">
            <v>岩城　潔</v>
          </cell>
          <cell r="J326" t="str">
            <v>042-850-8863</v>
          </cell>
          <cell r="K326" t="str">
            <v>042-732-6663</v>
          </cell>
          <cell r="M326" t="str">
            <v>kogosaka-shienshitsu@midorifukushikai.or.jp</v>
          </cell>
          <cell r="N326" t="str">
            <v>http://www.midorifukushikai.or.jp/</v>
          </cell>
          <cell r="O326" t="str">
            <v>約1ヵ月の研修期間がありますので、安心して業務の流れなど覚えていただけると思います。勤務時間や就業日数に関しましてはご相談してください。</v>
          </cell>
          <cell r="P326" t="str">
            <v>高齢者福祉施設での介護業務</v>
          </cell>
          <cell r="Q326" t="str">
            <v>確認中</v>
          </cell>
          <cell r="R326" t="str">
            <v>入苑者・利用者への介護業務全般・レクリエーション実施・行事参加など</v>
          </cell>
          <cell r="S326" t="str">
            <v>特別養護老人ホーム高ヶ坂ひかり苑</v>
          </cell>
          <cell r="T326" t="str">
            <v>確認中</v>
          </cell>
          <cell r="U326" t="str">
            <v>非常勤パート</v>
          </cell>
          <cell r="V326" t="str">
            <v>東京都町田市高ヶ坂5-26-19</v>
          </cell>
          <cell r="W326" t="str">
            <v>神奈川中央交通高ヶ坂団地入口 徒歩3分</v>
          </cell>
          <cell r="X326" t="str">
            <v>1,020円（無資格）～
（最低賃金改定の為 確認中）</v>
          </cell>
          <cell r="Y326" t="str">
            <v>確認中</v>
          </cell>
          <cell r="Z326" t="str">
            <v>処遇改善加算時給＋100円</v>
          </cell>
          <cell r="AA326" t="str">
            <v>支給規定あり</v>
          </cell>
          <cell r="AB326" t="str">
            <v>確認中</v>
          </cell>
          <cell r="AC326" t="str">
            <v>最低賃金保障あり</v>
          </cell>
          <cell r="AD326" t="str">
            <v>無し</v>
          </cell>
          <cell r="AE326" t="str">
            <v>確認中</v>
          </cell>
          <cell r="AF326" t="str">
            <v>時給</v>
          </cell>
          <cell r="AG326" t="str">
            <v>無期</v>
          </cell>
          <cell r="AH326" t="str">
            <v>無期</v>
          </cell>
          <cell r="AI326" t="str">
            <v>確認中</v>
          </cell>
          <cell r="AJ326" t="str">
            <v>確認中</v>
          </cell>
          <cell r="AK326" t="str">
            <v>有</v>
          </cell>
          <cell r="AL326" t="str">
            <v>6ヵ月</v>
          </cell>
          <cell r="AM326" t="str">
            <v>無</v>
          </cell>
          <cell r="AN326" t="str">
            <v>無</v>
          </cell>
          <cell r="AO326" t="str">
            <v>シフト制</v>
          </cell>
          <cell r="AP326" t="str">
            <v>7：00～20：00のうち8時間勤務</v>
          </cell>
          <cell r="AQ326" t="str">
            <v>週2日から</v>
          </cell>
          <cell r="AR326" t="str">
            <v>資格不問
高齢者福祉施設での経験があると良いです。</v>
          </cell>
          <cell r="AS326" t="str">
            <v>加入無</v>
          </cell>
          <cell r="AT326">
            <v>2</v>
          </cell>
          <cell r="AU326" t="str">
            <v>特別養護老人ホーム（特養）</v>
          </cell>
          <cell r="AZ326" t="str">
            <v>60分</v>
          </cell>
          <cell r="BA326" t="str">
            <v>シフトによる</v>
          </cell>
          <cell r="BB326" t="str">
            <v>確認中</v>
          </cell>
          <cell r="BC326" t="str">
            <v>確認中</v>
          </cell>
        </row>
        <row r="327">
          <cell r="C327" t="str">
            <v>70-0272</v>
          </cell>
          <cell r="D327">
            <v>44392</v>
          </cell>
          <cell r="E327" t="str">
            <v>社会福祉法人　みどり福祉会</v>
          </cell>
          <cell r="F327" t="str">
            <v>しゃかいふくしほうじん　みどりふくしかい</v>
          </cell>
          <cell r="G327" t="str">
            <v>人材確保育成担当</v>
          </cell>
          <cell r="H327" t="str">
            <v>岩城　潔</v>
          </cell>
          <cell r="J327" t="str">
            <v>042-850-8863</v>
          </cell>
          <cell r="K327" t="str">
            <v>042-732-6663</v>
          </cell>
          <cell r="M327" t="str">
            <v>kogosaka-shienshitsu@midorifukushikai.or.jp</v>
          </cell>
          <cell r="N327" t="str">
            <v>http://www.midorifukushikai.or.jp/</v>
          </cell>
          <cell r="O327" t="str">
            <v>普通自動車運転免許必須（AT限定可）
※福祉関係の資格がある方は尚可</v>
          </cell>
          <cell r="P327" t="str">
            <v>送迎</v>
          </cell>
          <cell r="Q327" t="str">
            <v>確認中</v>
          </cell>
          <cell r="R327" t="str">
            <v>主にデイサービスご利用者様の送迎業務をお願いします。
※祝祭日勤務可能な方希望します。</v>
          </cell>
          <cell r="S327" t="str">
            <v>特別養護老人ホーム高ヶ坂ひかり苑</v>
          </cell>
          <cell r="T327" t="str">
            <v>確認中</v>
          </cell>
          <cell r="U327" t="str">
            <v>非常勤パート</v>
          </cell>
          <cell r="V327" t="str">
            <v>東京都町田市高ヶ坂5-26-19</v>
          </cell>
          <cell r="W327" t="str">
            <v>神奈川中央交通高ヶ坂団地入口 徒歩3分</v>
          </cell>
          <cell r="X327" t="str">
            <v>1,050円</v>
          </cell>
          <cell r="Y327" t="str">
            <v>確認中</v>
          </cell>
          <cell r="Z327" t="str">
            <v>確認中</v>
          </cell>
          <cell r="AA327" t="str">
            <v>上限￥40,000円まで支給</v>
          </cell>
          <cell r="AB327" t="str">
            <v>確認中</v>
          </cell>
          <cell r="AC327" t="str">
            <v>確認中</v>
          </cell>
          <cell r="AD327" t="str">
            <v>無し</v>
          </cell>
          <cell r="AE327" t="str">
            <v>確認中</v>
          </cell>
          <cell r="AF327" t="str">
            <v>時給</v>
          </cell>
          <cell r="AG327" t="str">
            <v>有期</v>
          </cell>
          <cell r="AH327" t="str">
            <v>～年度末</v>
          </cell>
          <cell r="AI327" t="str">
            <v>確認中</v>
          </cell>
          <cell r="AJ327" t="str">
            <v>確認中</v>
          </cell>
          <cell r="AK327" t="str">
            <v>有</v>
          </cell>
          <cell r="AL327" t="str">
            <v>3ヵ月</v>
          </cell>
          <cell r="AM327" t="str">
            <v>有</v>
          </cell>
          <cell r="AN327" t="str">
            <v>確認中</v>
          </cell>
          <cell r="AO327" t="str">
            <v>シフト制</v>
          </cell>
          <cell r="AP327" t="str">
            <v>（1）9：00～10：30
（2）15：30～16：30
または15：30～18：30</v>
          </cell>
          <cell r="AQ327" t="str">
            <v>週2日～週5日</v>
          </cell>
          <cell r="AR327" t="str">
            <v>不問　ハイエース・キャラバン等の運転経験ある方歓迎します。</v>
          </cell>
          <cell r="AS327" t="str">
            <v>加入無</v>
          </cell>
          <cell r="AT327">
            <v>1</v>
          </cell>
          <cell r="AU327" t="str">
            <v>特別養護老人ホーム（特養）</v>
          </cell>
          <cell r="AZ327" t="str">
            <v>なし</v>
          </cell>
          <cell r="BA327" t="str">
            <v>土日休み　年末年始休業（12/30～1/3）</v>
          </cell>
          <cell r="BB327" t="str">
            <v>確認中</v>
          </cell>
          <cell r="BC327" t="str">
            <v>確認中</v>
          </cell>
        </row>
        <row r="328">
          <cell r="C328" t="str">
            <v>70-0304</v>
          </cell>
          <cell r="D328">
            <v>44392</v>
          </cell>
          <cell r="E328" t="str">
            <v>社会福祉法人 竹清会</v>
          </cell>
          <cell r="F328" t="str">
            <v>しゃかいふくしほうじん　ちくせいかい</v>
          </cell>
          <cell r="G328" t="str">
            <v>人材・採用センター　センター長</v>
          </cell>
          <cell r="H328" t="str">
            <v>坂田　哲</v>
          </cell>
          <cell r="J328" t="str">
            <v>042-797-0565</v>
          </cell>
          <cell r="K328" t="str">
            <v>042-797-1880</v>
          </cell>
          <cell r="M328" t="str">
            <v>坂田　哲 &lt;saiyou2807@chikuseikai.com&gt;</v>
          </cell>
          <cell r="N328" t="str">
            <v>http://chikuseikai.com/</v>
          </cell>
          <cell r="O328" t="str">
            <v>勤務時間・勤務日等は応相談　有給休暇は法定通り
★送迎車両には添乗職員がおり、後退等の際に誘導を行います。　安心して運転に従事できます。　（介護関連求人）</v>
          </cell>
          <cell r="P328" t="str">
            <v>森野（新規オープン・デイサービス介護職）</v>
          </cell>
          <cell r="Q328" t="str">
            <v>確認中</v>
          </cell>
          <cell r="R328" t="str">
            <v>最新のリハビリ機器を専門職が
ご利用者様に提供を致します。
誘導等のサポートを行って頂きます。
食事、入浴の介助はありません。</v>
          </cell>
          <cell r="S328" t="str">
            <v>リハビリ特化型デイサービス　森野</v>
          </cell>
          <cell r="T328" t="str">
            <v>確認中</v>
          </cell>
          <cell r="U328" t="str">
            <v>非常勤パート</v>
          </cell>
          <cell r="V328" t="str">
            <v>東京都町田市森野1-34-10 1階</v>
          </cell>
          <cell r="W328" t="str">
            <v>　町田駅 徒歩4分　</v>
          </cell>
          <cell r="X328" t="str">
            <v>1,150円　</v>
          </cell>
          <cell r="Y328" t="str">
            <v>確認中</v>
          </cell>
          <cell r="Z328" t="str">
            <v>確認中</v>
          </cell>
          <cell r="AA328" t="str">
            <v>車通勤：なし</v>
          </cell>
          <cell r="AB328" t="str">
            <v>確認中</v>
          </cell>
          <cell r="AC328" t="str">
            <v>半期毎の人事考課による</v>
          </cell>
          <cell r="AD328" t="str">
            <v>無し</v>
          </cell>
          <cell r="AE328" t="str">
            <v>確認中</v>
          </cell>
          <cell r="AF328" t="str">
            <v>時給</v>
          </cell>
          <cell r="AG328" t="str">
            <v>無期</v>
          </cell>
          <cell r="AH328" t="str">
            <v>無期</v>
          </cell>
          <cell r="AI328" t="str">
            <v>確認中</v>
          </cell>
          <cell r="AJ328" t="str">
            <v>確認中</v>
          </cell>
          <cell r="AK328" t="str">
            <v>有</v>
          </cell>
          <cell r="AL328" t="str">
            <v>3ヵ月</v>
          </cell>
          <cell r="AM328" t="str">
            <v>無</v>
          </cell>
          <cell r="AN328" t="str">
            <v>無</v>
          </cell>
          <cell r="AO328" t="str">
            <v>シフト制</v>
          </cell>
          <cell r="AP328" t="str">
            <v>8:30～17:30
勤務可能な時間　
応相談</v>
          </cell>
          <cell r="AQ328" t="str">
            <v>勤務シフトによる（応相談）</v>
          </cell>
          <cell r="AR328" t="str">
            <v>学歴：高校卒業・各種専門学校卒業　資格：普通自動車免許（ＡＴ可）ホームヘルパー２級あれば尚可</v>
          </cell>
          <cell r="AS328" t="str">
            <v>雇用保険・健康保険・厚生年金・労災保険</v>
          </cell>
          <cell r="AT328">
            <v>3</v>
          </cell>
          <cell r="AU328" t="str">
            <v>通所リハビリテーション（デイケア）</v>
          </cell>
          <cell r="AZ328" t="str">
            <v>法定通り</v>
          </cell>
          <cell r="BA328" t="str">
            <v>シフト以外</v>
          </cell>
          <cell r="BB328" t="str">
            <v>確認中</v>
          </cell>
          <cell r="BC328" t="str">
            <v>確認中</v>
          </cell>
        </row>
        <row r="329">
          <cell r="C329" t="str">
            <v>70-0345</v>
          </cell>
          <cell r="D329">
            <v>44392</v>
          </cell>
          <cell r="E329" t="str">
            <v>社会福祉法人　福音会</v>
          </cell>
          <cell r="F329" t="str">
            <v>しゃかいふくしほうじん　ふくいんかい</v>
          </cell>
          <cell r="G329" t="str">
            <v>人財コ－ディネーター</v>
          </cell>
          <cell r="H329" t="str">
            <v>小林　和子</v>
          </cell>
          <cell r="J329" t="str">
            <v>042-736-7411</v>
          </cell>
          <cell r="K329" t="str">
            <v>042-734-0742</v>
          </cell>
          <cell r="M329" t="str">
            <v>k.kobayashi@fukuinkai.or.jp</v>
          </cell>
          <cell r="N329" t="str">
            <v>https://www.fukuinkai.or.jp/machida/01.html</v>
          </cell>
          <cell r="O329" t="str">
            <v>簡単なPC入力業務あり</v>
          </cell>
          <cell r="P329" t="str">
            <v>厨房（調理補助）リーダー</v>
          </cell>
          <cell r="Q329" t="str">
            <v>確認中</v>
          </cell>
          <cell r="R329" t="str">
            <v>調理済み（クックチル）食品を使った簡単な食事の準備。厨房職員の勤務調整や管理栄養士の補助的業務。</v>
          </cell>
          <cell r="S329" t="str">
            <v>特別養護老人ホーム福音の家</v>
          </cell>
          <cell r="T329" t="str">
            <v>確認中</v>
          </cell>
          <cell r="U329" t="str">
            <v>常勤パート（フルタイム）</v>
          </cell>
          <cell r="V329" t="str">
            <v>東京都町田市野津田町1932番地</v>
          </cell>
          <cell r="W329" t="str">
            <v>小田急線町田駅バス8分（並木下車）</v>
          </cell>
          <cell r="X329" t="str">
            <v>180,000円</v>
          </cell>
          <cell r="Y329" t="str">
            <v>確認中</v>
          </cell>
          <cell r="Z329" t="str">
            <v>確認中</v>
          </cell>
          <cell r="AA329" t="str">
            <v>全額（上限100,000円）
車通勤可(職員駐車場 有料あり）</v>
          </cell>
          <cell r="AB329" t="str">
            <v>確認中</v>
          </cell>
          <cell r="AC329" t="str">
            <v>0.00～5.00％</v>
          </cell>
          <cell r="AD329" t="str">
            <v>条件により</v>
          </cell>
          <cell r="AE329" t="str">
            <v>年（2.5ケ月+特別手当80,000円）</v>
          </cell>
          <cell r="AF329" t="str">
            <v>月給（手当等確認ください）</v>
          </cell>
          <cell r="AG329" t="str">
            <v>有期</v>
          </cell>
          <cell r="AH329" t="str">
            <v>～令和３年３月31日</v>
          </cell>
          <cell r="AI329" t="str">
            <v>確認中</v>
          </cell>
          <cell r="AJ329" t="str">
            <v>確認中</v>
          </cell>
          <cell r="AK329" t="str">
            <v>有</v>
          </cell>
          <cell r="AL329" t="str">
            <v>４ヵ月</v>
          </cell>
          <cell r="AM329" t="str">
            <v>無</v>
          </cell>
          <cell r="AN329" t="str">
            <v>無</v>
          </cell>
          <cell r="AO329" t="str">
            <v>シフト制</v>
          </cell>
          <cell r="AP329" t="str">
            <v>①  5:30～14:30
②  10:30～19:30
③  11:30～20:30　シフト制</v>
          </cell>
          <cell r="AQ329" t="str">
            <v>20.9日/月</v>
          </cell>
          <cell r="AR329" t="str">
            <v>不問</v>
          </cell>
          <cell r="AS329" t="str">
            <v>労働条件による</v>
          </cell>
          <cell r="AT329">
            <v>1</v>
          </cell>
          <cell r="AU329" t="str">
            <v>特別養護老人ホーム（特養）</v>
          </cell>
          <cell r="AZ329" t="str">
            <v>60分</v>
          </cell>
          <cell r="BA329" t="str">
            <v>年間休日数：114日以上　週休2日制あり</v>
          </cell>
          <cell r="BB329" t="str">
            <v>確認中</v>
          </cell>
          <cell r="BC329" t="str">
            <v>確認中</v>
          </cell>
        </row>
        <row r="330">
          <cell r="C330" t="str">
            <v>70-0355</v>
          </cell>
          <cell r="D330">
            <v>44392</v>
          </cell>
          <cell r="E330" t="str">
            <v>社会福祉法人　福音会</v>
          </cell>
          <cell r="F330" t="str">
            <v>しゃかいふくしほうじん　ふくいんかい</v>
          </cell>
          <cell r="G330" t="str">
            <v>人財コーディネーター</v>
          </cell>
          <cell r="H330" t="str">
            <v>小林　和子</v>
          </cell>
          <cell r="J330" t="str">
            <v>042-736-7411</v>
          </cell>
          <cell r="K330" t="str">
            <v>042-734-0742</v>
          </cell>
          <cell r="M330" t="str">
            <v>k.kobayashi@fukuinkai.or.jp</v>
          </cell>
          <cell r="N330" t="str">
            <v>http://www.fukuinkai.or.jp/machida/01.html</v>
          </cell>
          <cell r="O330" t="str">
            <v>確認中</v>
          </cell>
          <cell r="P330" t="str">
            <v>厨房（調理補助)</v>
          </cell>
          <cell r="Q330" t="str">
            <v>確認中</v>
          </cell>
          <cell r="R330" t="str">
            <v>調理済み（クックチル）食品を使った簡単な食事の準備。</v>
          </cell>
          <cell r="S330" t="str">
            <v>特別養護老人ホーム　福音の家</v>
          </cell>
          <cell r="T330" t="str">
            <v>確認中</v>
          </cell>
          <cell r="U330" t="str">
            <v>非常勤パート</v>
          </cell>
          <cell r="V330" t="str">
            <v>東京都町田市野津田町1932番地</v>
          </cell>
          <cell r="W330" t="str">
            <v>小田急線町田駅バス（並木下車８分）</v>
          </cell>
          <cell r="X330" t="str">
            <v>1,020円
（最低賃金改定の為 確認中）</v>
          </cell>
          <cell r="Y330" t="str">
            <v>確認中</v>
          </cell>
          <cell r="Z330" t="str">
            <v>確認中</v>
          </cell>
          <cell r="AA330" t="str">
            <v>全額（上限100,000円）車勤務可（職員駐車場　有料あり）</v>
          </cell>
          <cell r="AB330" t="str">
            <v>確認中</v>
          </cell>
          <cell r="AC330" t="str">
            <v>0.00％～5.00％</v>
          </cell>
          <cell r="AD330" t="str">
            <v>無し</v>
          </cell>
          <cell r="AE330" t="str">
            <v>確認中</v>
          </cell>
          <cell r="AF330" t="str">
            <v>時給</v>
          </cell>
          <cell r="AG330" t="str">
            <v>有期</v>
          </cell>
          <cell r="AH330" t="str">
            <v>～3月31日</v>
          </cell>
          <cell r="AI330" t="str">
            <v>確認中</v>
          </cell>
          <cell r="AJ330" t="str">
            <v>確認中</v>
          </cell>
          <cell r="AK330" t="str">
            <v>有</v>
          </cell>
          <cell r="AL330" t="str">
            <v>4ヵ月</v>
          </cell>
          <cell r="AM330" t="str">
            <v>無</v>
          </cell>
          <cell r="AN330" t="str">
            <v>無</v>
          </cell>
          <cell r="AO330" t="str">
            <v>シフト制</v>
          </cell>
          <cell r="AP330" t="str">
            <v>①5：30～14：30
②10：30～19：30
③11：30～20：30</v>
          </cell>
          <cell r="AQ330" t="str">
            <v>２～4日/週</v>
          </cell>
          <cell r="AR330" t="str">
            <v>不問</v>
          </cell>
          <cell r="AS330" t="str">
            <v>加入無</v>
          </cell>
          <cell r="AT330">
            <v>3</v>
          </cell>
          <cell r="AU330" t="str">
            <v>特別養護老人ホーム（特養）</v>
          </cell>
          <cell r="AZ330" t="str">
            <v>60分</v>
          </cell>
          <cell r="BA330" t="str">
            <v>シフトによる</v>
          </cell>
          <cell r="BB330" t="str">
            <v>確認中</v>
          </cell>
          <cell r="BC330" t="str">
            <v>確認中</v>
          </cell>
        </row>
        <row r="331">
          <cell r="C331" t="str">
            <v>70-0365</v>
          </cell>
          <cell r="D331">
            <v>44392</v>
          </cell>
          <cell r="E331" t="str">
            <v>社会福祉法人　竹清会</v>
          </cell>
          <cell r="F331" t="str">
            <v>しゃかいふくしほうじん　ちくせいかい</v>
          </cell>
          <cell r="G331" t="str">
            <v>営業推進本部</v>
          </cell>
          <cell r="H331" t="str">
            <v>坂田　哲・夏堀　隆治・廣岡　洋輔</v>
          </cell>
          <cell r="J331" t="str">
            <v>042-797-0565</v>
          </cell>
          <cell r="K331" t="str">
            <v>042-797-1880</v>
          </cell>
          <cell r="M331" t="str">
            <v>misato1@chikuseikai.com</v>
          </cell>
          <cell r="N331" t="str">
            <v>http://chikuseikai.com</v>
          </cell>
          <cell r="P331" t="str">
            <v>保健師もしくは看護師</v>
          </cell>
          <cell r="Q331" t="str">
            <v>確認中</v>
          </cell>
          <cell r="R331" t="str">
            <v>○担当地域の高齢者の総合相談
○介護保険要支援1・2を受けた方の予防プランの作成
○特定高齢者の予防プラン作成</v>
          </cell>
          <cell r="S331" t="str">
            <v>美郷</v>
          </cell>
          <cell r="T331" t="str">
            <v>確認中</v>
          </cell>
          <cell r="U331" t="str">
            <v>非常勤パート</v>
          </cell>
          <cell r="V331" t="str">
            <v>東京都町田市小山ヶ丘1-2-9</v>
          </cell>
          <cell r="W331" t="str">
            <v>京王線　多摩境駅より徒歩20分（車、バイク通勤可）</v>
          </cell>
          <cell r="X331" t="str">
            <v>時給1,600円～1,800円</v>
          </cell>
          <cell r="Y331" t="str">
            <v>確認中</v>
          </cell>
          <cell r="Z331" t="str">
            <v>時間外手当：月2万円程度_x000D_
通勤手当：マイカー通勤者は規定による</v>
          </cell>
          <cell r="AA331" t="str">
            <v>上限2万円迄支給</v>
          </cell>
          <cell r="AB331" t="str">
            <v>確認中</v>
          </cell>
          <cell r="AC331" t="str">
            <v>前年度実績　金額　1時間あたり　100円～300円</v>
          </cell>
          <cell r="AD331" t="str">
            <v>無し</v>
          </cell>
          <cell r="AE331" t="str">
            <v>なし</v>
          </cell>
          <cell r="AF331" t="str">
            <v>時給</v>
          </cell>
          <cell r="AG331" t="str">
            <v>無期</v>
          </cell>
          <cell r="AH331" t="str">
            <v>無期</v>
          </cell>
          <cell r="AI331" t="str">
            <v>確認中</v>
          </cell>
          <cell r="AJ331" t="str">
            <v>確認中</v>
          </cell>
          <cell r="AK331" t="str">
            <v>確認中</v>
          </cell>
          <cell r="AL331" t="str">
            <v>確認中</v>
          </cell>
          <cell r="AM331" t="str">
            <v>無</v>
          </cell>
          <cell r="AN331" t="str">
            <v>無</v>
          </cell>
          <cell r="AO331" t="str">
            <v>シフト制</v>
          </cell>
          <cell r="AP331" t="str">
            <v>8：30～17：30</v>
          </cell>
          <cell r="AQ331" t="str">
            <v>シフト勤務</v>
          </cell>
          <cell r="AR331" t="str">
            <v>資格：保健師、看護師（いずれかの免許・資格所持で可）_x000D_
経験：在宅系介護サービスに看護職員業務として従事した経験</v>
          </cell>
          <cell r="AS331" t="str">
            <v>雇用保険・労災保険</v>
          </cell>
          <cell r="AT331">
            <v>1</v>
          </cell>
          <cell r="AU331" t="str">
            <v>特別養護老人ホーム（特養）</v>
          </cell>
          <cell r="AZ331" t="str">
            <v>法定通り</v>
          </cell>
          <cell r="BA331" t="str">
            <v>シフト制、休日については応相談</v>
          </cell>
          <cell r="BB331" t="str">
            <v>確認中</v>
          </cell>
          <cell r="BC331" t="str">
            <v>確認中</v>
          </cell>
        </row>
        <row r="332">
          <cell r="C332" t="str">
            <v>70-0319</v>
          </cell>
          <cell r="D332">
            <v>44396</v>
          </cell>
          <cell r="E332" t="str">
            <v>株式会社ツクイ</v>
          </cell>
          <cell r="F332" t="str">
            <v>かぶしきがいしゃツクイ</v>
          </cell>
          <cell r="G332" t="str">
            <v>採用課</v>
          </cell>
          <cell r="H332" t="str">
            <v>李</v>
          </cell>
          <cell r="J332" t="str">
            <v>0120-106-311</v>
          </cell>
          <cell r="K332" t="str">
            <v>03-5784-2090</v>
          </cell>
          <cell r="M332" t="str">
            <v>mailto:chinui_ri@apps.tsukui.net</v>
          </cell>
          <cell r="N332" t="str">
            <v>https://www.tsukui.net/</v>
          </cell>
          <cell r="O332" t="str">
            <v>ＴＯＫＹＯ働きやすい福祉の職場宣言認定事業所です。
お客さまが快適にお過ごしいただくことができるようなケアプランをお客様の視点から考えていただける方お待ちしています。</v>
          </cell>
          <cell r="P332" t="str">
            <v>計画作成担当者</v>
          </cell>
          <cell r="Q332" t="str">
            <v>確認中</v>
          </cell>
          <cell r="R332" t="str">
            <v>お客様が必要な介護サービスを受けるために、最適なケアプランの作成、モニタリングお客様とご家族の生活環境や健康状態の把握、ご要望等の確認関係機関との連絡調整、ケアプランの見直し　など</v>
          </cell>
          <cell r="S332" t="str">
            <v>ツクイ・サンシャイン町田西館 / 東館</v>
          </cell>
          <cell r="T332" t="str">
            <v>確認中</v>
          </cell>
          <cell r="U332" t="str">
            <v>非常勤パート</v>
          </cell>
          <cell r="V332" t="str">
            <v>東京都町田市小山ヶ丘1-11-7 / 1-11-8</v>
          </cell>
          <cell r="W332" t="str">
            <v>京王相模原線「南大沢」駅、JR横浜線「相模原」駅より
定期無料シャトルバス運行中</v>
          </cell>
          <cell r="X332" t="str">
            <v>1,270～1,430円</v>
          </cell>
          <cell r="Y332" t="str">
            <v>確認中</v>
          </cell>
          <cell r="Z332" t="str">
            <v>土日祝日は時給＋100円
ひとり親手当　10,000円（月間50時間以上勤務の方）</v>
          </cell>
          <cell r="AA332" t="str">
            <v>実費5万円まで
※車通勤ＯＫ　上限31,600円</v>
          </cell>
          <cell r="AB332" t="str">
            <v>確認中</v>
          </cell>
          <cell r="AC332" t="str">
            <v>確認中</v>
          </cell>
          <cell r="AD332" t="str">
            <v>無し</v>
          </cell>
          <cell r="AE332" t="str">
            <v>確認中</v>
          </cell>
          <cell r="AF332" t="str">
            <v>時給</v>
          </cell>
          <cell r="AG332" t="str">
            <v>有期</v>
          </cell>
          <cell r="AH332" t="str">
            <v>条件にて更新あり
初回契約期間は6ヶ月</v>
          </cell>
          <cell r="AI332" t="str">
            <v>確認中</v>
          </cell>
          <cell r="AJ332" t="str">
            <v>確認中</v>
          </cell>
          <cell r="AK332" t="str">
            <v>有</v>
          </cell>
          <cell r="AL332" t="str">
            <v>3～4ヵ月</v>
          </cell>
          <cell r="AM332" t="str">
            <v>有</v>
          </cell>
          <cell r="AN332">
            <v>5</v>
          </cell>
          <cell r="AO332" t="str">
            <v>シフト制</v>
          </cell>
          <cell r="AP332" t="str">
            <v>①8:00～17:00
②8:30～17:30
③10:00～19:00
④11:00～20:00
※応相談可</v>
          </cell>
          <cell r="AQ332" t="str">
            <v>勤務日数、曜日は応相談</v>
          </cell>
          <cell r="AR332" t="str">
            <v>介護支援専門員</v>
          </cell>
          <cell r="AS332" t="str">
            <v>雇用保険・健康保険・厚生年金・労災保険</v>
          </cell>
          <cell r="AT332">
            <v>1</v>
          </cell>
          <cell r="AU332" t="str">
            <v>特定施設入居者生活介護（有料老人ホーム）</v>
          </cell>
          <cell r="AZ332" t="str">
            <v>法定通り</v>
          </cell>
          <cell r="BA332" t="str">
            <v>シフト以外</v>
          </cell>
          <cell r="BB332" t="str">
            <v>確認中</v>
          </cell>
          <cell r="BC332" t="str">
            <v>確認中</v>
          </cell>
        </row>
        <row r="333">
          <cell r="C333" t="str">
            <v>70-0320</v>
          </cell>
          <cell r="D333">
            <v>44396</v>
          </cell>
          <cell r="E333" t="str">
            <v>株式会社ツクイ</v>
          </cell>
          <cell r="F333" t="str">
            <v>かぶしきがいしゃツクイ</v>
          </cell>
          <cell r="G333" t="str">
            <v>採用課</v>
          </cell>
          <cell r="H333" t="str">
            <v>李</v>
          </cell>
          <cell r="J333" t="str">
            <v>0120-106-311</v>
          </cell>
          <cell r="K333" t="str">
            <v>03-5784-2090</v>
          </cell>
          <cell r="M333" t="str">
            <v>mailto:chinui_ri@apps.tsukui.net</v>
          </cell>
          <cell r="N333" t="str">
            <v>https://www.tsukui.net/</v>
          </cell>
          <cell r="O333" t="str">
            <v>ＴＯＫＹＯ働きやすい福祉の職場宣言認定事業所です。
お客さまが快適にお過ごしいただくことができるようなケアプランをお客様の視点から考えていただける方お待ちしています。</v>
          </cell>
          <cell r="P333" t="str">
            <v>計画作成担当者</v>
          </cell>
          <cell r="Q333" t="str">
            <v>確認中</v>
          </cell>
          <cell r="R333" t="str">
            <v>お客様が必要な介護サービスを受けるために、最適なケアプランの作成、モニタリングお客様とご家族の生活環境や健康状態の把握、ご要望等の確認関係機関との連絡調整、ケアプランの見直し　など</v>
          </cell>
          <cell r="S333" t="str">
            <v>ツクイ・サンシャイン町田西館 / 東館</v>
          </cell>
          <cell r="T333" t="str">
            <v>確認中</v>
          </cell>
          <cell r="U333" t="str">
            <v>正社員</v>
          </cell>
          <cell r="V333" t="str">
            <v>東京都町田市小山ヶ丘1-11-7 / 1-11-8</v>
          </cell>
          <cell r="W333" t="str">
            <v>京王相模原線「南大沢」駅、JR横浜線「相模原」駅より
定期無料シャトルバス運行中</v>
          </cell>
          <cell r="X333" t="str">
            <v>206,250～254,250円
※資格手当含む</v>
          </cell>
          <cell r="Y333" t="str">
            <v>確認中</v>
          </cell>
          <cell r="Z333" t="str">
            <v>扶養手当 　配偶者　：10,000円 
18歳未満の子：5,000円／人 ・60歳以上の親：5,000円／人</v>
          </cell>
          <cell r="AA333" t="str">
            <v>実費5万円まで
※車通勤ＯＫ　上限31,600円</v>
          </cell>
          <cell r="AB333" t="str">
            <v>確認中</v>
          </cell>
          <cell r="AC333" t="str">
            <v>年1回（7月）</v>
          </cell>
          <cell r="AD333" t="str">
            <v>有り</v>
          </cell>
          <cell r="AE333" t="str">
            <v>年2回（6・12月）</v>
          </cell>
          <cell r="AF333" t="str">
            <v>月給（手当等確認ください）</v>
          </cell>
          <cell r="AG333" t="str">
            <v>無期</v>
          </cell>
          <cell r="AH333" t="str">
            <v>無期</v>
          </cell>
          <cell r="AI333" t="str">
            <v>確認中</v>
          </cell>
          <cell r="AJ333" t="str">
            <v>確認中</v>
          </cell>
          <cell r="AK333" t="str">
            <v>有</v>
          </cell>
          <cell r="AL333" t="str">
            <v>3～4ヵ月</v>
          </cell>
          <cell r="AM333" t="str">
            <v>有</v>
          </cell>
          <cell r="AN333">
            <v>10</v>
          </cell>
          <cell r="AO333" t="str">
            <v>シフト制</v>
          </cell>
          <cell r="AP333" t="str">
            <v>①08:00～17:00(休憩60分)
②08:30～17:30(休憩60分)
③10:00～19:00(休憩60分)
④11:00～20:00(休憩60分)
※シフト制</v>
          </cell>
          <cell r="AQ333" t="str">
            <v>月公休8～9日</v>
          </cell>
          <cell r="AR333" t="str">
            <v>介護支援専門員</v>
          </cell>
          <cell r="AS333" t="str">
            <v>雇用保険・健康保険・厚生年金・労災保険</v>
          </cell>
          <cell r="AT333">
            <v>1</v>
          </cell>
          <cell r="AU333" t="str">
            <v>特定施設入居者生活介護（有料老人ホーム）</v>
          </cell>
          <cell r="AZ333" t="str">
            <v>法定通り</v>
          </cell>
          <cell r="BA333" t="str">
            <v>月公休9日（28日の月は8日）
 リフレッシュ休暇（月1日付与）</v>
          </cell>
          <cell r="BB333" t="str">
            <v>確認中</v>
          </cell>
          <cell r="BC333" t="str">
            <v>確認中</v>
          </cell>
        </row>
        <row r="334">
          <cell r="C334" t="str">
            <v>70-0397</v>
          </cell>
          <cell r="D334">
            <v>44397</v>
          </cell>
          <cell r="E334" t="str">
            <v>社会福祉法人　福音会</v>
          </cell>
          <cell r="F334" t="str">
            <v>しゃかいふくしほうじん　ふくいんかい</v>
          </cell>
          <cell r="G334" t="str">
            <v>ケアセンター木曽山崎</v>
          </cell>
          <cell r="H334" t="str">
            <v>鹿島　まゆみ</v>
          </cell>
          <cell r="J334" t="str">
            <v>042-791-8552</v>
          </cell>
          <cell r="K334" t="str">
            <v>042-791-8553</v>
          </cell>
          <cell r="M334" t="str">
            <v>kisoyama@fukuinkai.or.jp</v>
          </cell>
          <cell r="N334" t="str">
            <v>http//www.fukuinkai.or.jp</v>
          </cell>
          <cell r="P334" t="str">
            <v>介護職員</v>
          </cell>
          <cell r="Q334" t="str">
            <v>確認中</v>
          </cell>
          <cell r="R334" t="str">
            <v>介護業務（送迎・排泄・入浴・食事介助・体操リーダー等）</v>
          </cell>
          <cell r="S334" t="str">
            <v>ケアセンター木曽山崎</v>
          </cell>
          <cell r="T334" t="str">
            <v>確認中</v>
          </cell>
          <cell r="U334" t="str">
            <v>非常勤パート</v>
          </cell>
          <cell r="V334" t="str">
            <v>東京都町田市山崎町2200番地</v>
          </cell>
          <cell r="W334" t="str">
            <v>JR横浜線・小田急線　町田駅より山崎団地センター行きバス　終点　徒歩1分</v>
          </cell>
          <cell r="X334" t="str">
            <v>時給（1,020円～1,200円）処遇改善・介護福祉士手当等含む　要相談
（最低賃金改定の為 確認中）</v>
          </cell>
          <cell r="Y334" t="str">
            <v>確認中</v>
          </cell>
          <cell r="Z334" t="str">
            <v>時給に含まれます</v>
          </cell>
          <cell r="AA334" t="str">
            <v>上限10万円</v>
          </cell>
          <cell r="AB334" t="str">
            <v>確認中</v>
          </cell>
          <cell r="AC334" t="str">
            <v>業績に応じて</v>
          </cell>
          <cell r="AD334" t="str">
            <v>無し</v>
          </cell>
          <cell r="AE334" t="str">
            <v>確認中</v>
          </cell>
          <cell r="AF334" t="str">
            <v>時給</v>
          </cell>
          <cell r="AG334" t="str">
            <v>有期</v>
          </cell>
          <cell r="AH334" t="str">
            <v>1年毎の更新</v>
          </cell>
          <cell r="AI334" t="str">
            <v>確認中</v>
          </cell>
          <cell r="AJ334" t="str">
            <v>確認中</v>
          </cell>
          <cell r="AK334" t="str">
            <v>有り</v>
          </cell>
          <cell r="AL334" t="str">
            <v>入社４ケ月間</v>
          </cell>
          <cell r="AM334" t="str">
            <v>有り</v>
          </cell>
          <cell r="AN334" t="str">
            <v>平均５時間/月</v>
          </cell>
          <cell r="AO334" t="str">
            <v>日勤</v>
          </cell>
          <cell r="AP334" t="str">
            <v>8：30～17：30　その他　時間は要相談</v>
          </cell>
          <cell r="AQ334" t="str">
            <v>希望相談による</v>
          </cell>
          <cell r="AR334" t="str">
            <v>介護福祉士資格があると良いが、無資格の方でも可能</v>
          </cell>
          <cell r="AS334" t="str">
            <v>労働条件による</v>
          </cell>
          <cell r="AT334">
            <v>2</v>
          </cell>
          <cell r="AU334" t="str">
            <v>通所介護（デイサービス）</v>
          </cell>
          <cell r="AZ334" t="str">
            <v>法廷通り</v>
          </cell>
          <cell r="BA334" t="str">
            <v>日曜日・年末年始</v>
          </cell>
          <cell r="BB334" t="str">
            <v>確認中</v>
          </cell>
          <cell r="BC334" t="str">
            <v>確認中</v>
          </cell>
        </row>
        <row r="335">
          <cell r="C335" t="str">
            <v>70-0284</v>
          </cell>
          <cell r="D335">
            <v>44403</v>
          </cell>
          <cell r="E335" t="str">
            <v>社会福祉法人合掌苑</v>
          </cell>
          <cell r="F335" t="str">
            <v>しゃかいふくしほうじん　がっしょうえん</v>
          </cell>
          <cell r="G335" t="str">
            <v>総務就労支援課</v>
          </cell>
          <cell r="H335" t="str">
            <v>植田史郎</v>
          </cell>
          <cell r="J335" t="str">
            <v>042-799-1130</v>
          </cell>
          <cell r="K335" t="str">
            <v>042-788-0456</v>
          </cell>
          <cell r="M335" t="str">
            <v>sueda@gsen.or.jp</v>
          </cell>
          <cell r="N335" t="str">
            <v>https://www.gsen.or.jp/</v>
          </cell>
          <cell r="O335" t="str">
            <v>車通勤可
各種手当は６５歳に達した年度末まで支給あり（通勤手当は支給）
７０歳に達した翌年度以降の給与－３０％（年齢・経験により基本給を決定している為、－３０％でも最低賃金は下回りません）
＊リフレッシュ休暇８日間＊入社時に有給休暇１０日付与。ただし１０月以降の入社は８日から少しずつ減っていきます。
＊利用可能託児施設あり　平日１６時～２０時、日祝８時～２０時　金森事業部内</v>
          </cell>
          <cell r="P335" t="str">
            <v>居宅介護支援事業所ケアマネージャー</v>
          </cell>
          <cell r="Q335" t="str">
            <v>確認中</v>
          </cell>
          <cell r="R335" t="str">
            <v>・2017年度　日本でいちばん大切にしたい会社大賞受賞
・2018年度　日本経営品質賞経営革新推進賞受賞
　お客様に良いサービスを提供する為に、職員が大切にされることが重要という職場環境で、ソーシャルワーカー業務全般を行っていただきます。</v>
          </cell>
          <cell r="S335" t="str">
            <v>居宅介護支援事業所 合掌苑</v>
          </cell>
          <cell r="T335" t="str">
            <v>確認中</v>
          </cell>
          <cell r="U335" t="str">
            <v>正社員</v>
          </cell>
          <cell r="V335" t="str">
            <v>東京都町田市金森東3-18-16</v>
          </cell>
          <cell r="W335" t="str">
            <v>成瀬駅下車 徒歩13分</v>
          </cell>
          <cell r="X335" t="str">
            <v>277,480円～329,490円</v>
          </cell>
          <cell r="Y335" t="str">
            <v>確認中</v>
          </cell>
          <cell r="Z335" t="str">
            <v>当苑規定による
住宅手当　１万円～３万円
家族手当　扶養内配偶者５千円
１８歳未満の子を扶養している場合１万５千円／人、
ひとり親家庭の場合３万円／人</v>
          </cell>
          <cell r="AA335" t="str">
            <v>実費（上限あり毎月30,000円まで）</v>
          </cell>
          <cell r="AB335" t="str">
            <v>確認中</v>
          </cell>
          <cell r="AC335" t="str">
            <v>あり</v>
          </cell>
          <cell r="AD335" t="str">
            <v>無し</v>
          </cell>
          <cell r="AE335" t="str">
            <v>なし</v>
          </cell>
          <cell r="AF335" t="str">
            <v>月給（手当等確認ください）</v>
          </cell>
          <cell r="AG335" t="str">
            <v>無期</v>
          </cell>
          <cell r="AH335" t="str">
            <v>無期</v>
          </cell>
          <cell r="AI335" t="str">
            <v>確認中</v>
          </cell>
          <cell r="AJ335" t="str">
            <v>確認中</v>
          </cell>
          <cell r="AK335" t="str">
            <v>有</v>
          </cell>
          <cell r="AL335" t="str">
            <v>3か月</v>
          </cell>
          <cell r="AM335" t="str">
            <v>有</v>
          </cell>
          <cell r="AN335">
            <v>10</v>
          </cell>
          <cell r="AO335" t="str">
            <v>シフト制</v>
          </cell>
          <cell r="AP335" t="str">
            <v>8:30～17:30 
10:00～19:00</v>
          </cell>
          <cell r="AQ335" t="str">
            <v>週所定労働日数5日</v>
          </cell>
          <cell r="AR335" t="str">
            <v>経験不問
介護支援専門員（主任介護支援専門員あれば尚可）
学歴不問</v>
          </cell>
          <cell r="AS335" t="str">
            <v>雇用保険・健康保険・厚生年金・労災保険</v>
          </cell>
          <cell r="AT335">
            <v>1</v>
          </cell>
          <cell r="AU335" t="str">
            <v>居宅介護支援</v>
          </cell>
          <cell r="AZ335" t="str">
            <v>60分</v>
          </cell>
          <cell r="BA335" t="str">
            <v>107日</v>
          </cell>
          <cell r="BB335" t="str">
            <v>確認中</v>
          </cell>
          <cell r="BC335" t="str">
            <v>確認中</v>
          </cell>
        </row>
        <row r="336">
          <cell r="C336" t="str">
            <v>70-0398</v>
          </cell>
          <cell r="D336">
            <v>44403</v>
          </cell>
          <cell r="E336" t="str">
            <v>株式会社ライフサポートめぐみ</v>
          </cell>
          <cell r="F336" t="str">
            <v>かぶしきがいしゃライフサポートめぐみ</v>
          </cell>
          <cell r="G336" t="str">
            <v>家庭生活支援サービス　めぐみん</v>
          </cell>
          <cell r="H336" t="str">
            <v>コーディネーター　一番ケ瀬　伸子</v>
          </cell>
          <cell r="J336" t="str">
            <v>042-721-5333</v>
          </cell>
          <cell r="K336" t="str">
            <v>042-720-0048</v>
          </cell>
          <cell r="M336" t="str">
            <v>mailto:ichibangase@megumi-net.gr.jp</v>
          </cell>
          <cell r="O336" t="str">
            <v>利用者の望む生活をきめ細かくサポートするサービスです
人の役に立ち、自分自身も生きがいを感じる働き方を目指しています</v>
          </cell>
          <cell r="P336" t="str">
            <v>家庭生活支援サービス
無資格者から介護・医療資格保持者まで</v>
          </cell>
          <cell r="Q336" t="str">
            <v>確認中</v>
          </cell>
          <cell r="R336" t="str">
            <v>介護保険サービス外、自由契約、家事支援、退院介助、庭木剪定、その他可能と契約で成立するサービス</v>
          </cell>
          <cell r="S336" t="str">
            <v>株式会社　ライフサポートめぐみ</v>
          </cell>
          <cell r="T336" t="str">
            <v>確認中</v>
          </cell>
          <cell r="U336" t="str">
            <v>非常勤パート</v>
          </cell>
          <cell r="V336" t="str">
            <v>東京都町田市原町田5-8-9</v>
          </cell>
          <cell r="W336" t="str">
            <v>JR町田駅より　徒歩10分</v>
          </cell>
          <cell r="X336" t="str">
            <v>時給1500円～1800円</v>
          </cell>
          <cell r="Y336" t="str">
            <v>確認中</v>
          </cell>
          <cell r="Z336" t="str">
            <v>なし</v>
          </cell>
          <cell r="AA336" t="str">
            <v>訪問先への往復費用（実費）</v>
          </cell>
          <cell r="AB336" t="str">
            <v>確認中</v>
          </cell>
          <cell r="AC336" t="str">
            <v>実務経験により　1800円/1時間まで予定</v>
          </cell>
          <cell r="AD336" t="str">
            <v>無し</v>
          </cell>
          <cell r="AE336" t="str">
            <v>確認中</v>
          </cell>
          <cell r="AF336" t="str">
            <v>時給：1500円～1800円</v>
          </cell>
          <cell r="AG336" t="str">
            <v>有期：登録型職員、雇用契約</v>
          </cell>
          <cell r="AH336" t="str">
            <v>1年更新</v>
          </cell>
          <cell r="AI336" t="str">
            <v>確認中</v>
          </cell>
          <cell r="AJ336" t="str">
            <v>確認中</v>
          </cell>
          <cell r="AK336" t="str">
            <v>無し</v>
          </cell>
          <cell r="AL336" t="str">
            <v>なし</v>
          </cell>
          <cell r="AM336" t="str">
            <v>無し</v>
          </cell>
          <cell r="AN336" t="str">
            <v>無</v>
          </cell>
          <cell r="AO336" t="str">
            <v>訪問</v>
          </cell>
          <cell r="AP336" t="str">
            <v>訪問時間</v>
          </cell>
          <cell r="AQ336" t="str">
            <v>希望相談による</v>
          </cell>
          <cell r="AR336" t="str">
            <v>介護資格、ケアマネージャー他、看護師、栄養士など無資格者も可能だが、有資格者は尚可</v>
          </cell>
          <cell r="AS336" t="str">
            <v>労働条件による</v>
          </cell>
          <cell r="AT336">
            <v>10</v>
          </cell>
          <cell r="AU336" t="str">
            <v>訪問介護（ホームヘルプサービス）</v>
          </cell>
          <cell r="AZ336" t="str">
            <v>確認中</v>
          </cell>
          <cell r="BA336" t="str">
            <v>訪問日以外</v>
          </cell>
          <cell r="BB336" t="str">
            <v>確認中</v>
          </cell>
          <cell r="BC336" t="str">
            <v>確認中</v>
          </cell>
        </row>
        <row r="337">
          <cell r="C337" t="str">
            <v>70-0400</v>
          </cell>
          <cell r="D337">
            <v>44403</v>
          </cell>
          <cell r="E337" t="str">
            <v>社会福祉法人合掌苑</v>
          </cell>
          <cell r="F337" t="str">
            <v>しゃかいふくしほうじん　がっしょうえん</v>
          </cell>
          <cell r="G337" t="str">
            <v>総務就労支援課</v>
          </cell>
          <cell r="H337" t="str">
            <v>植田史郎</v>
          </cell>
          <cell r="J337" t="str">
            <v>042-799-1130</v>
          </cell>
          <cell r="K337" t="str">
            <v>042-788-0456</v>
          </cell>
          <cell r="M337" t="str">
            <v>sueda@gsen.or.jp</v>
          </cell>
          <cell r="N337" t="str">
            <v>https://www.gsen.or.jp/</v>
          </cell>
          <cell r="O337" t="str">
            <v>車通勤可
各種手当は６５歳に達した年度末まで支給あり（通勤手当は支給）
７０歳に達した翌年度以降の給与－３０％（年齢・経験により基本給を決定している為、－３０％でも最低賃金は下回りません）
＊リフレッシュ休暇８日間＊入社時に有給休暇１０日付与。ただし１０月以降の入社は８日から少しずつ減っていきます。
＊利用可能託児施設あり　平日１６時～２０時、日祝８時～２０時　金森事業部内</v>
          </cell>
          <cell r="P337" t="str">
            <v>第２居宅介護支援事業所ケアマネージャー</v>
          </cell>
          <cell r="Q337" t="str">
            <v>確認中</v>
          </cell>
          <cell r="R337" t="str">
            <v>・2017年度　日本でいちばん大切にしたい会社大賞受賞
・2018年度　日本経営品質賞経営革新推進賞受賞
　お客様に良いサービスを提供する為に、職員が大切にされることが重要という職場環境で、ソーシャルワーカー業務全般を行っていただきます。</v>
          </cell>
          <cell r="S337" t="str">
            <v>合掌苑第２居宅介護支援事業所</v>
          </cell>
          <cell r="T337" t="str">
            <v>確認中</v>
          </cell>
          <cell r="U337" t="str">
            <v>正社員</v>
          </cell>
          <cell r="V337" t="str">
            <v>東京都町田市金森東4-2-25</v>
          </cell>
          <cell r="W337" t="str">
            <v>成瀬駅下車 徒歩15分</v>
          </cell>
          <cell r="X337" t="str">
            <v>277,480円～329,490円</v>
          </cell>
          <cell r="Y337" t="str">
            <v>確認中</v>
          </cell>
          <cell r="Z337" t="str">
            <v>当苑規定による
住宅手当　１万円～３万円
家族手当　扶養内配偶者５千円
１８歳未満の子を扶養している場合１万５千円／人、
ひとり親家庭の場合３万円／人</v>
          </cell>
          <cell r="AA337" t="str">
            <v>実費（上限あり毎月30,000円まで）</v>
          </cell>
          <cell r="AB337" t="str">
            <v>確認中</v>
          </cell>
          <cell r="AC337" t="str">
            <v>あり</v>
          </cell>
          <cell r="AD337" t="str">
            <v>無し</v>
          </cell>
          <cell r="AE337" t="str">
            <v>なし</v>
          </cell>
          <cell r="AF337" t="str">
            <v>月給（手当等確認ください）</v>
          </cell>
          <cell r="AG337" t="str">
            <v>無期</v>
          </cell>
          <cell r="AH337" t="str">
            <v>無期</v>
          </cell>
          <cell r="AI337" t="str">
            <v>確認中</v>
          </cell>
          <cell r="AJ337" t="str">
            <v>確認中</v>
          </cell>
          <cell r="AK337" t="str">
            <v>有</v>
          </cell>
          <cell r="AL337" t="str">
            <v>3か月</v>
          </cell>
          <cell r="AM337" t="str">
            <v>有</v>
          </cell>
          <cell r="AN337">
            <v>10</v>
          </cell>
          <cell r="AO337" t="str">
            <v>シフト制</v>
          </cell>
          <cell r="AP337" t="str">
            <v>8:30～17:30 
フレックスタイム制</v>
          </cell>
          <cell r="AQ337" t="str">
            <v>週所定労働日数5日</v>
          </cell>
          <cell r="AR337" t="str">
            <v>経験不問
介護支援専門員（主任介護支援専門員あれば尚可）
学歴不問</v>
          </cell>
          <cell r="AS337" t="str">
            <v>雇用保険・健康保険・厚生年金・労災保険</v>
          </cell>
          <cell r="AT337">
            <v>1</v>
          </cell>
          <cell r="AU337" t="str">
            <v>居宅介護支援</v>
          </cell>
          <cell r="AZ337" t="str">
            <v>60分</v>
          </cell>
          <cell r="BA337" t="str">
            <v>107日</v>
          </cell>
          <cell r="BB337" t="str">
            <v>確認中</v>
          </cell>
          <cell r="BC337" t="str">
            <v>確認中</v>
          </cell>
        </row>
        <row r="338">
          <cell r="C338" t="str">
            <v>13190-06477911</v>
          </cell>
          <cell r="D338">
            <v>44426</v>
          </cell>
          <cell r="E338" t="str">
            <v>東電パートナーズ株式会社</v>
          </cell>
          <cell r="F338" t="str">
            <v>とうでんパートナーズかぶしきがいしゃ</v>
          </cell>
          <cell r="N338" t="str">
            <v xml:space="preserve"> http://www.tepco-partners.co.jp</v>
          </cell>
          <cell r="O338" t="str">
            <v>★東京電力グループの安定基盤で地域を支えています。
在宅介護を中心に一都三県で「東電さわやか」を運営しています。
東京電力グループとして高齢者や障がい者のライフラインを支えて
います。
★充実の研修体制で未経験でも安心！
東電さわやかでは、資格は取ったけれど不安がある、未経験の方で
も安心してお仕事が始められるように研修が充実しております。
職種別の研修、技術研修も設けられておりますので安心です！
サービス提供責任者の基礎研修で業務の全体像を理解いただくこと
が可能となっています。業務マニュアルも完備しています！
★訪問介護の要として、お客さまの在宅生活を支えます。
・訪問介護サービスの提供
・登録しているヘルパーさんの調整等のコーディネーター業務
・お客さまやご家族、ケアマネジャー等の専門職との連絡・連携
・計画書の作成等の事務など
業務は多岐に渡りますが、多くの人と関わりながらお仕事を行って
いきます。頼りにされたり、感謝の言葉をいただいたりすることも
多く、やりがいも感じられるのではないかと思います。</v>
          </cell>
          <cell r="P338" t="str">
            <v>未経験ＯＫ！居宅ケアマネジャー</v>
          </cell>
          <cell r="Q338" t="str">
            <v>確認中</v>
          </cell>
          <cell r="R338" t="str">
            <v>ハローワークインターネットサービスで求人票を確認ください。</v>
          </cell>
          <cell r="S338" t="str">
            <v>東電さわやかケア町田</v>
          </cell>
          <cell r="T338" t="str">
            <v>確認中</v>
          </cell>
          <cell r="U338" t="str">
            <v>正社員</v>
          </cell>
          <cell r="V338" t="str">
            <v>東京都町田市森野４丁目１７－２３　渋谷ビル２階－Ａ</v>
          </cell>
          <cell r="W338" t="str">
            <v>ハローワークインターネットサービスで求人票を確認ください。</v>
          </cell>
          <cell r="X338" t="str">
            <v>230,000円〜230,000円</v>
          </cell>
          <cell r="Y338" t="str">
            <v>確認中</v>
          </cell>
          <cell r="Z338" t="str">
            <v>ハローワークインターネットサービスで求人票を確認ください。</v>
          </cell>
          <cell r="AB338" t="str">
            <v>確認中</v>
          </cell>
          <cell r="AC338" t="str">
            <v>確認中</v>
          </cell>
          <cell r="AD338" t="str">
            <v>ハローワークインターネットサービスで求人票を確認ください。</v>
          </cell>
          <cell r="AE338" t="str">
            <v>確認中</v>
          </cell>
          <cell r="AF338" t="str">
            <v>月給（手当等確認ください）</v>
          </cell>
          <cell r="AG338" t="str">
            <v>確認中</v>
          </cell>
          <cell r="AH338" t="str">
            <v>確認中</v>
          </cell>
          <cell r="AI338" t="str">
            <v>確認中</v>
          </cell>
          <cell r="AJ338" t="str">
            <v>確認中</v>
          </cell>
          <cell r="AK338" t="str">
            <v>確認中</v>
          </cell>
          <cell r="AL338" t="str">
            <v>確認中</v>
          </cell>
          <cell r="AM338" t="str">
            <v>確認中</v>
          </cell>
          <cell r="AN338" t="str">
            <v>確認中</v>
          </cell>
          <cell r="AO338" t="str">
            <v>確認中</v>
          </cell>
          <cell r="AP338" t="str">
            <v>ハローワークインターネットサービスで求人票を確認ください。</v>
          </cell>
          <cell r="AQ338" t="str">
            <v>ハローワークインターネットサービスで求人票を確認ください。</v>
          </cell>
          <cell r="AR338" t="str">
            <v>ハローワークインターネットサービスで求人票を確認ください。</v>
          </cell>
          <cell r="AS338" t="str">
            <v>ハローワークインターネットサービスで求人票を確認ください。</v>
          </cell>
          <cell r="AT338" t="str">
            <v>ハローワークインターネットサービスで求人票を確認ください。</v>
          </cell>
          <cell r="AU338" t="str">
            <v>訪問介護（ホームヘルプサービス）</v>
          </cell>
          <cell r="AZ338" t="str">
            <v>確認中</v>
          </cell>
          <cell r="BA338" t="str">
            <v>確認中</v>
          </cell>
          <cell r="BB338" t="str">
            <v>確認中</v>
          </cell>
          <cell r="BC338" t="str">
            <v>確認中</v>
          </cell>
        </row>
        <row r="339">
          <cell r="C339" t="str">
            <v>13190-06478111</v>
          </cell>
          <cell r="D339">
            <v>44426</v>
          </cell>
          <cell r="E339" t="str">
            <v>東電パートナーズ株式会社</v>
          </cell>
          <cell r="F339" t="str">
            <v>とうでんパートナーズかぶしきがいしゃ</v>
          </cell>
          <cell r="N339" t="str">
            <v xml:space="preserve"> http://www.tepco-partners.co.jp</v>
          </cell>
          <cell r="O339" t="str">
            <v>★東京電力グループの安定基盤で地域を支えています。
在宅介護を中心に一都三県で「東電さわやか」を運営しています。
東京電力グループとして高齢者や障がい者のライフラインを支えて
います。
★充実の研修体制で未経験でも安心！
東電さわやかでは、資格は取ったけれど不安がある、未経験の方で
も安心してお仕事が始められるように研修が充実しております。
職種別の研修、技術研修も設けられておりますので安心です！
サービス提供責任者の基礎研修で業務の全体像を理解いただくこと
が可能となっています。業務マニュアルも完備しています！
★訪問介護の要として、お客さまの在宅生活を支えます。
・訪問介護サービスの提供
・登録しているヘルパーさんの調整等のコーディネーター業務
・お客さまやご家族、ケアマネジャー等の専門職との連絡・連携
・計画書の作成等の事務など
業務は多岐に渡りますが、多くの人と関わりながらお仕事を行って
いきます。頼りにされたり、感謝の言葉をいただいたりすることも
多く、やりがいも感じられるのではないかと思います。</v>
          </cell>
          <cell r="P339" t="str">
            <v>研修充実で安心♪サービス提供責任者</v>
          </cell>
          <cell r="Q339" t="str">
            <v>確認中</v>
          </cell>
          <cell r="R339" t="str">
            <v>ハローワークインターネットサービスで求人票を確認ください。</v>
          </cell>
          <cell r="S339" t="str">
            <v>東電さわやかケア町田</v>
          </cell>
          <cell r="T339" t="str">
            <v>確認中</v>
          </cell>
          <cell r="U339" t="str">
            <v>正社員</v>
          </cell>
          <cell r="V339" t="str">
            <v>東京都町田市森野４丁目１７－２３　渋谷ビル２階－Ａ</v>
          </cell>
          <cell r="W339" t="str">
            <v>ハローワークインターネットサービスで求人票を確認ください。</v>
          </cell>
          <cell r="X339" t="str">
            <v>230,000円〜230,000円</v>
          </cell>
          <cell r="Y339" t="str">
            <v>確認中</v>
          </cell>
          <cell r="Z339" t="str">
            <v>ハローワークインターネットサービスで求人票を確認ください。</v>
          </cell>
          <cell r="AB339" t="str">
            <v>確認中</v>
          </cell>
          <cell r="AC339" t="str">
            <v>確認中</v>
          </cell>
          <cell r="AD339" t="str">
            <v>ハローワークインターネットサービスで求人票を確認ください。</v>
          </cell>
          <cell r="AE339" t="str">
            <v>確認中</v>
          </cell>
          <cell r="AF339" t="str">
            <v>月給（手当等確認ください）</v>
          </cell>
          <cell r="AG339" t="str">
            <v>確認中</v>
          </cell>
          <cell r="AH339" t="str">
            <v>確認中</v>
          </cell>
          <cell r="AI339" t="str">
            <v>確認中</v>
          </cell>
          <cell r="AJ339" t="str">
            <v>確認中</v>
          </cell>
          <cell r="AK339" t="str">
            <v>確認中</v>
          </cell>
          <cell r="AL339" t="str">
            <v>確認中</v>
          </cell>
          <cell r="AM339" t="str">
            <v>確認中</v>
          </cell>
          <cell r="AN339" t="str">
            <v>確認中</v>
          </cell>
          <cell r="AO339" t="str">
            <v>確認中</v>
          </cell>
          <cell r="AP339" t="str">
            <v>ハローワークインターネットサービスで求人票を確認ください。</v>
          </cell>
          <cell r="AQ339" t="str">
            <v>ハローワークインターネットサービスで求人票を確認ください。</v>
          </cell>
          <cell r="AR339" t="str">
            <v>ハローワークインターネットサービスで求人票を確認ください。</v>
          </cell>
          <cell r="AS339" t="str">
            <v>ハローワークインターネットサービスで求人票を確認ください。</v>
          </cell>
          <cell r="AT339" t="str">
            <v>ハローワークインターネットサービスで求人票を確認ください。</v>
          </cell>
          <cell r="AU339" t="str">
            <v>訪問介護（ホームヘルプサービス）</v>
          </cell>
          <cell r="AZ339" t="str">
            <v>確認中</v>
          </cell>
          <cell r="BA339" t="str">
            <v>確認中</v>
          </cell>
          <cell r="BB339" t="str">
            <v>確認中</v>
          </cell>
          <cell r="BC339" t="str">
            <v>確認中</v>
          </cell>
        </row>
        <row r="340">
          <cell r="C340" t="str">
            <v>13190-06479711</v>
          </cell>
          <cell r="D340">
            <v>44426</v>
          </cell>
          <cell r="E340" t="str">
            <v>東電パートナーズ株式会社</v>
          </cell>
          <cell r="F340" t="str">
            <v>とうでんパートナーズかぶしきがいしゃ</v>
          </cell>
          <cell r="N340" t="str">
            <v xml:space="preserve"> http://www.tepco-partners.co.jp</v>
          </cell>
          <cell r="O340" t="str">
            <v>★東京電力グループの安定基盤で地域を支えています。
在宅介護を中心に一都三県で「東電さわやか」を運営しています。
東京電力グループとして高齢者や障がい者のライフラインを支えて
います。
★充実の研修体制で未経験でも安心！
東電さわやかでは、資格は取ったけれど不安がある、未経験の方で
も安心してお仕事が始められるように研修が充実しております。
職種別の研修、技術研修も設けられておりますので安心です！
サービス提供責任者の基礎研修で業務の全体像を理解いただくこと
が可能となっています。業務マニュアルも完備しています！
★訪問介護の要として、お客さまの在宅生活を支えます。
・訪問介護サービスの提供
・登録しているヘルパーさんの調整等のコーディネーター業務
・お客さまやご家族、ケアマネジャー等の専門職との連絡・連携
・計画書の作成等の事務など
業務は多岐に渡りますが、多くの人と関わりながらお仕事を行って
いきます。頼りにされたり、感謝の言葉をいただいたりすることも
多く、やりがいも感じられるのではないかと思います。</v>
          </cell>
          <cell r="P340" t="str">
            <v>週１日～未経験ＯＫ／ホームヘルパー</v>
          </cell>
          <cell r="Q340" t="str">
            <v>確認中</v>
          </cell>
          <cell r="R340" t="str">
            <v>ハローワークインターネットサービスで求人票を確認ください。</v>
          </cell>
          <cell r="S340" t="str">
            <v>東電さわやかケア町田</v>
          </cell>
          <cell r="T340" t="str">
            <v>確認中</v>
          </cell>
          <cell r="U340" t="str">
            <v>非常勤パート</v>
          </cell>
          <cell r="V340" t="str">
            <v>東京都町田市森野４丁目１７－２３　渋谷ビル2階－Ａ</v>
          </cell>
          <cell r="W340" t="str">
            <v>ハローワークインターネットサービスで求人票を確認ください。</v>
          </cell>
          <cell r="X340" t="str">
            <v>1,300円〜1,850円</v>
          </cell>
          <cell r="Y340" t="str">
            <v>確認中</v>
          </cell>
          <cell r="Z340" t="str">
            <v>ハローワークインターネットサービスで求人票を確認ください。</v>
          </cell>
          <cell r="AB340" t="str">
            <v>確認中</v>
          </cell>
          <cell r="AC340" t="str">
            <v>確認中</v>
          </cell>
          <cell r="AD340" t="str">
            <v>ハローワークインターネットサービスで求人票を確認ください。</v>
          </cell>
          <cell r="AE340" t="str">
            <v>確認中</v>
          </cell>
          <cell r="AF340" t="str">
            <v>時給</v>
          </cell>
          <cell r="AG340" t="str">
            <v>確認中</v>
          </cell>
          <cell r="AH340" t="str">
            <v>確認中</v>
          </cell>
          <cell r="AI340" t="str">
            <v>確認中</v>
          </cell>
          <cell r="AJ340" t="str">
            <v>確認中</v>
          </cell>
          <cell r="AK340" t="str">
            <v>確認中</v>
          </cell>
          <cell r="AL340" t="str">
            <v>確認中</v>
          </cell>
          <cell r="AM340" t="str">
            <v>確認中</v>
          </cell>
          <cell r="AN340" t="str">
            <v>確認中</v>
          </cell>
          <cell r="AO340" t="str">
            <v>確認中</v>
          </cell>
          <cell r="AP340" t="str">
            <v>ハローワークインターネットサービスで求人票を確認ください。</v>
          </cell>
          <cell r="AQ340" t="str">
            <v>ハローワークインターネットサービスで求人票を確認ください。</v>
          </cell>
          <cell r="AR340" t="str">
            <v>ハローワークインターネットサービスで求人票を確認ください。</v>
          </cell>
          <cell r="AS340" t="str">
            <v>ハローワークインターネットサービスで求人票を確認ください。</v>
          </cell>
          <cell r="AT340" t="str">
            <v>ハローワークインターネットサービスで求人票を確認ください。</v>
          </cell>
          <cell r="AU340" t="str">
            <v>訪問介護（ホームヘルプサービス）</v>
          </cell>
          <cell r="AZ340" t="str">
            <v>確認中</v>
          </cell>
          <cell r="BA340" t="str">
            <v>確認中</v>
          </cell>
          <cell r="BB340" t="str">
            <v>確認中</v>
          </cell>
          <cell r="BC340" t="str">
            <v>確認中</v>
          </cell>
        </row>
        <row r="341">
          <cell r="C341" t="str">
            <v>13190-06480511</v>
          </cell>
          <cell r="D341">
            <v>44426</v>
          </cell>
          <cell r="E341" t="str">
            <v>東電パートナーズ株式会社</v>
          </cell>
          <cell r="F341" t="str">
            <v>とうでんパートナーズかぶしきがいしゃ</v>
          </cell>
          <cell r="N341" t="str">
            <v xml:space="preserve"> http://www.tepco-partners.co.jp</v>
          </cell>
          <cell r="O341" t="str">
            <v>★東京電力グループの安定基盤で地域を支えています。
在宅介護を中心に一都三県で「東電さわやか」を運営しています。
東京電力グループとして高齢者や障がい者のライフラインを支えて
います。
★充実の研修体制で未経験でも安心！
東電さわやかでは、資格は取ったけれど不安がある、未経験の方で
も安心してお仕事が始められるように研修が充実しております。
職種別の研修、技術研修も設けられておりますので安心です！
サービス提供責任者の基礎研修で業務の全体像を理解いただくこと
が可能となっています。業務マニュアルも完備しています！
★訪問介護の要として、お客さまの在宅生活を支えます。
・訪問介護サービスの提供
・登録しているヘルパーさんの調整等のコーディネーター業務
・お客さまやご家族、ケアマネジャー等の専門職との連絡・連携
・計画書の作成等の事務など
業務は多岐に渡りますが、多くの人と関わりながらお仕事を行って
いきます。頼りにされたり、感謝の言葉をいただいたりすることも
多く、やりがいも感じられるのではないかと思います。</v>
          </cell>
          <cell r="P341" t="str">
            <v>福祉用具の営業スタッフ</v>
          </cell>
          <cell r="Q341" t="str">
            <v>確認中</v>
          </cell>
          <cell r="R341" t="str">
            <v>ハローワークインターネットサービスで求人票を確認ください。</v>
          </cell>
          <cell r="S341" t="str">
            <v>東電さわやかケア町田</v>
          </cell>
          <cell r="T341" t="str">
            <v>確認中</v>
          </cell>
          <cell r="U341" t="str">
            <v>正社員</v>
          </cell>
          <cell r="V341" t="str">
            <v>東京都町田市森野４丁目１７－２３　渋谷ビル2階－Ａ</v>
          </cell>
          <cell r="W341" t="str">
            <v>ハローワークインターネットサービスで求人票を確認ください。</v>
          </cell>
          <cell r="X341" t="str">
            <v>210,000円〜210,000円</v>
          </cell>
          <cell r="Y341" t="str">
            <v>確認中</v>
          </cell>
          <cell r="Z341" t="str">
            <v>ハローワークインターネットサービスで求人票を確認ください。</v>
          </cell>
          <cell r="AB341" t="str">
            <v>確認中</v>
          </cell>
          <cell r="AC341" t="str">
            <v>確認中</v>
          </cell>
          <cell r="AD341" t="str">
            <v>ハローワークインターネットサービスで求人票を確認ください。</v>
          </cell>
          <cell r="AE341" t="str">
            <v>確認中</v>
          </cell>
          <cell r="AF341" t="str">
            <v>月給（手当等確認ください）</v>
          </cell>
          <cell r="AG341" t="str">
            <v>確認中</v>
          </cell>
          <cell r="AH341" t="str">
            <v>確認中</v>
          </cell>
          <cell r="AI341" t="str">
            <v>確認中</v>
          </cell>
          <cell r="AJ341" t="str">
            <v>確認中</v>
          </cell>
          <cell r="AK341" t="str">
            <v>確認中</v>
          </cell>
          <cell r="AL341" t="str">
            <v>確認中</v>
          </cell>
          <cell r="AM341" t="str">
            <v>確認中</v>
          </cell>
          <cell r="AN341" t="str">
            <v>確認中</v>
          </cell>
          <cell r="AO341" t="str">
            <v>確認中</v>
          </cell>
          <cell r="AP341" t="str">
            <v>ハローワークインターネットサービスで求人票を確認ください。</v>
          </cell>
          <cell r="AQ341" t="str">
            <v>ハローワークインターネットサービスで求人票を確認ください。</v>
          </cell>
          <cell r="AR341" t="str">
            <v>ハローワークインターネットサービスで求人票を確認ください。</v>
          </cell>
          <cell r="AS341" t="str">
            <v>ハローワークインターネットサービスで求人票を確認ください。</v>
          </cell>
          <cell r="AT341" t="str">
            <v>ハローワークインターネットサービスで求人票を確認ください。</v>
          </cell>
          <cell r="AU341" t="str">
            <v>訪問介護（ホームヘルプサービス）</v>
          </cell>
          <cell r="AZ341" t="str">
            <v>確認中</v>
          </cell>
          <cell r="BA341" t="str">
            <v>確認中</v>
          </cell>
          <cell r="BB341" t="str">
            <v>確認中</v>
          </cell>
          <cell r="BC341" t="str">
            <v>確認中</v>
          </cell>
        </row>
        <row r="342">
          <cell r="C342" t="str">
            <v>13190-06481411</v>
          </cell>
          <cell r="D342">
            <v>44426</v>
          </cell>
          <cell r="E342" t="str">
            <v>東電パートナーズ株式会社</v>
          </cell>
          <cell r="F342" t="str">
            <v>とうでんパートナーズかぶしきがいしゃ</v>
          </cell>
          <cell r="N342" t="str">
            <v xml:space="preserve"> http://www.tepco-partners.co.jp</v>
          </cell>
          <cell r="O342" t="str">
            <v>★東京電力グループの安定基盤で地域を支えています。
在宅介護を中心に一都三県で「東電さわやか」を運営しています。
東京電力グループとして高齢者や障がい者のライフラインを支えて
います。
★充実の研修体制で未経験でも安心！
東電さわやかでは、資格は取ったけれど不安がある、未経験の方で
も安心してお仕事が始められるように研修が充実しております。
職種別の研修、技術研修も設けられておりますので安心です！
サービス提供責任者の基礎研修で業務の全体像を理解いただくこと
が可能となっています。業務マニュアルも完備しています！
★訪問介護の要として、お客さまの在宅生活を支えます。
・訪問介護サービスの提供
・登録しているヘルパーさんの調整等のコーディネーター業務
・お客さまやご家族、ケアマネジャー等の専門職との連絡・連携
・計画書の作成等の事務など
業務は多岐に渡りますが、多くの人と関わりながらお仕事を行って
いきます。頼りにされたり、感謝の言葉をいただいたりすることも
多く、やりがいも感じられるのではないかと思います。</v>
          </cell>
          <cell r="P342" t="str">
            <v>週１日～未経験ＯＫ／ホームヘルパー</v>
          </cell>
          <cell r="Q342" t="str">
            <v>確認中</v>
          </cell>
          <cell r="R342" t="str">
            <v>ハローワークインターネットサービスで求人票を確認ください。</v>
          </cell>
          <cell r="S342" t="str">
            <v>東電さわやかケア成瀬</v>
          </cell>
          <cell r="T342" t="str">
            <v>確認中</v>
          </cell>
          <cell r="U342" t="str">
            <v>非常勤パート</v>
          </cell>
          <cell r="V342" t="str">
            <v>東京都町田市南成瀬５－１－１１　シャトルＭ１０１号室</v>
          </cell>
          <cell r="W342" t="str">
            <v>ハローワークインターネットサービスで求人票を確認ください。</v>
          </cell>
          <cell r="X342" t="str">
            <v>1,300円〜1,850円</v>
          </cell>
          <cell r="Y342" t="str">
            <v>確認中</v>
          </cell>
          <cell r="Z342" t="str">
            <v>ハローワークインターネットサービスで求人票を確認ください。</v>
          </cell>
          <cell r="AB342" t="str">
            <v>確認中</v>
          </cell>
          <cell r="AC342" t="str">
            <v>確認中</v>
          </cell>
          <cell r="AD342" t="str">
            <v>ハローワークインターネットサービスで求人票を確認ください。</v>
          </cell>
          <cell r="AE342" t="str">
            <v>確認中</v>
          </cell>
          <cell r="AF342" t="str">
            <v>時給</v>
          </cell>
          <cell r="AG342" t="str">
            <v>確認中</v>
          </cell>
          <cell r="AH342" t="str">
            <v>確認中</v>
          </cell>
          <cell r="AI342" t="str">
            <v>確認中</v>
          </cell>
          <cell r="AJ342" t="str">
            <v>確認中</v>
          </cell>
          <cell r="AK342" t="str">
            <v>確認中</v>
          </cell>
          <cell r="AL342" t="str">
            <v>確認中</v>
          </cell>
          <cell r="AM342" t="str">
            <v>確認中</v>
          </cell>
          <cell r="AN342" t="str">
            <v>確認中</v>
          </cell>
          <cell r="AO342" t="str">
            <v>確認中</v>
          </cell>
          <cell r="AP342" t="str">
            <v>ハローワークインターネットサービスで求人票を確認ください。</v>
          </cell>
          <cell r="AQ342" t="str">
            <v>ハローワークインターネットサービスで求人票を確認ください。</v>
          </cell>
          <cell r="AR342" t="str">
            <v>ハローワークインターネットサービスで求人票を確認ください。</v>
          </cell>
          <cell r="AS342" t="str">
            <v>ハローワークインターネットサービスで求人票を確認ください。</v>
          </cell>
          <cell r="AT342" t="str">
            <v>ハローワークインターネットサービスで求人票を確認ください。</v>
          </cell>
          <cell r="AU342" t="str">
            <v>訪問介護（ホームヘルプサービス）</v>
          </cell>
          <cell r="AZ342" t="str">
            <v>確認中</v>
          </cell>
          <cell r="BA342" t="str">
            <v>確認中</v>
          </cell>
          <cell r="BB342" t="str">
            <v>確認中</v>
          </cell>
          <cell r="BC342" t="str">
            <v>確認中</v>
          </cell>
        </row>
        <row r="343">
          <cell r="C343" t="str">
            <v>13190-06482011</v>
          </cell>
          <cell r="D343">
            <v>44426</v>
          </cell>
          <cell r="E343" t="str">
            <v>社会福祉法人　創和会</v>
          </cell>
          <cell r="F343" t="str">
            <v>しゃかいふくしほうじん　そうわかい</v>
          </cell>
          <cell r="N343" t="str">
            <v xml:space="preserve"> http://ccnaruse.com/</v>
          </cell>
          <cell r="O343" t="str">
            <v>地域の皆様の在宅生活を支援する介護サービスをしています。ご利
用者、お一人お一人に合わせたサービスを提供、笑顔の生活をサポ
ートしています。
　一緒に活動して下さる方を募集しております。無資格、未経験で
も
経験豊かなスタッフが一緒に資格取得を支援いたします。</v>
          </cell>
          <cell r="P343" t="str">
            <v>訪問介護【東京都介護職員就業促進事業対象】</v>
          </cell>
          <cell r="Q343" t="str">
            <v>確認中</v>
          </cell>
          <cell r="R343" t="str">
            <v>ハローワークインターネットサービスで求人票を確認ください。</v>
          </cell>
          <cell r="S343" t="str">
            <v>ケアセンター成瀬</v>
          </cell>
          <cell r="T343" t="str">
            <v>確認中</v>
          </cell>
          <cell r="U343" t="str">
            <v>非常勤パート</v>
          </cell>
          <cell r="V343" t="str">
            <v>東京都町田市成瀬台３－２４－１</v>
          </cell>
          <cell r="W343" t="str">
            <v>ハローワークインターネットサービスで求人票を確認ください。</v>
          </cell>
          <cell r="X343" t="str">
            <v>1,015円〜1,545円</v>
          </cell>
          <cell r="Y343" t="str">
            <v>確認中</v>
          </cell>
          <cell r="Z343" t="str">
            <v>ハローワークインターネットサービスで求人票を確認ください。</v>
          </cell>
          <cell r="AB343" t="str">
            <v>確認中</v>
          </cell>
          <cell r="AC343" t="str">
            <v>確認中</v>
          </cell>
          <cell r="AD343" t="str">
            <v>ハローワークインターネットサービスで求人票を確認ください。</v>
          </cell>
          <cell r="AE343" t="str">
            <v>確認中</v>
          </cell>
          <cell r="AF343" t="str">
            <v>時給</v>
          </cell>
          <cell r="AG343" t="str">
            <v>確認中</v>
          </cell>
          <cell r="AH343" t="str">
            <v>確認中</v>
          </cell>
          <cell r="AI343" t="str">
            <v>確認中</v>
          </cell>
          <cell r="AJ343" t="str">
            <v>確認中</v>
          </cell>
          <cell r="AK343" t="str">
            <v>確認中</v>
          </cell>
          <cell r="AL343" t="str">
            <v>確認中</v>
          </cell>
          <cell r="AM343" t="str">
            <v>確認中</v>
          </cell>
          <cell r="AN343" t="str">
            <v>確認中</v>
          </cell>
          <cell r="AO343" t="str">
            <v>確認中</v>
          </cell>
          <cell r="AP343" t="str">
            <v>ハローワークインターネットサービスで求人票を確認ください。</v>
          </cell>
          <cell r="AQ343" t="str">
            <v>ハローワークインターネットサービスで求人票を確認ください。</v>
          </cell>
          <cell r="AR343" t="str">
            <v>ハローワークインターネットサービスで求人票を確認ください。</v>
          </cell>
          <cell r="AS343" t="str">
            <v>ハローワークインターネットサービスで求人票を確認ください。</v>
          </cell>
          <cell r="AT343" t="str">
            <v>ハローワークインターネットサービスで求人票を確認ください。</v>
          </cell>
          <cell r="AU343" t="str">
            <v>訪問介護（ホームヘルプサービス）</v>
          </cell>
          <cell r="AZ343" t="str">
            <v>確認中</v>
          </cell>
          <cell r="BA343" t="str">
            <v>確認中</v>
          </cell>
          <cell r="BB343" t="str">
            <v>確認中</v>
          </cell>
          <cell r="BC343" t="str">
            <v>確認中</v>
          </cell>
        </row>
        <row r="344">
          <cell r="C344" t="str">
            <v>13190-06483311</v>
          </cell>
          <cell r="D344">
            <v>44426</v>
          </cell>
          <cell r="E344" t="str">
            <v>社会福祉法人　創和会</v>
          </cell>
          <cell r="F344" t="str">
            <v>しゃかいふくしほうじん　そうわかい</v>
          </cell>
          <cell r="N344" t="str">
            <v xml:space="preserve"> http://ccnaruse.com/</v>
          </cell>
          <cell r="O344" t="str">
            <v>地域の皆様の在宅生活を支援する介護サービスをしています。ご利
用者、お一人お一人に合わせたサービスを提供、笑顔の生活をサポ
ートしています。
　一緒に活動して下さる方を募集しております。無資格、未経験で
も
経験豊かなスタッフが一緒に資格取得を支援いたします。</v>
          </cell>
          <cell r="P344" t="str">
            <v>グループホーム介護職員</v>
          </cell>
          <cell r="Q344" t="str">
            <v>確認中</v>
          </cell>
          <cell r="R344" t="str">
            <v>ハローワークインターネットサービスで求人票を確認ください。</v>
          </cell>
          <cell r="S344" t="str">
            <v>木曽東グループホーム圓まどか</v>
          </cell>
          <cell r="T344" t="str">
            <v>確認中</v>
          </cell>
          <cell r="U344" t="str">
            <v>非常勤パート</v>
          </cell>
          <cell r="V344" t="str">
            <v>東京都町田市木曽東１－３７－３６</v>
          </cell>
          <cell r="W344" t="str">
            <v>ハローワークインターネットサービスで求人票を確認ください。</v>
          </cell>
          <cell r="X344" t="str">
            <v>1,015円〜1,045円</v>
          </cell>
          <cell r="Y344" t="str">
            <v>確認中</v>
          </cell>
          <cell r="Z344" t="str">
            <v>ハローワークインターネットサービスで求人票を確認ください。</v>
          </cell>
          <cell r="AB344" t="str">
            <v>確認中</v>
          </cell>
          <cell r="AC344" t="str">
            <v>確認中</v>
          </cell>
          <cell r="AD344" t="str">
            <v>ハローワークインターネットサービスで求人票を確認ください。</v>
          </cell>
          <cell r="AE344" t="str">
            <v>確認中</v>
          </cell>
          <cell r="AF344" t="str">
            <v>時給</v>
          </cell>
          <cell r="AG344" t="str">
            <v>確認中</v>
          </cell>
          <cell r="AH344" t="str">
            <v>確認中</v>
          </cell>
          <cell r="AI344" t="str">
            <v>確認中</v>
          </cell>
          <cell r="AJ344" t="str">
            <v>確認中</v>
          </cell>
          <cell r="AK344" t="str">
            <v>確認中</v>
          </cell>
          <cell r="AL344" t="str">
            <v>確認中</v>
          </cell>
          <cell r="AM344" t="str">
            <v>確認中</v>
          </cell>
          <cell r="AN344" t="str">
            <v>確認中</v>
          </cell>
          <cell r="AO344" t="str">
            <v>確認中</v>
          </cell>
          <cell r="AP344" t="str">
            <v>ハローワークインターネットサービスで求人票を確認ください。</v>
          </cell>
          <cell r="AQ344" t="str">
            <v>ハローワークインターネットサービスで求人票を確認ください。</v>
          </cell>
          <cell r="AR344" t="str">
            <v>ハローワークインターネットサービスで求人票を確認ください。</v>
          </cell>
          <cell r="AS344" t="str">
            <v>ハローワークインターネットサービスで求人票を確認ください。</v>
          </cell>
          <cell r="AT344" t="str">
            <v>ハローワークインターネットサービスで求人票を確認ください。</v>
          </cell>
          <cell r="AU344" t="str">
            <v>認知症対応型共同生活介護（グループホーム）</v>
          </cell>
          <cell r="AZ344" t="str">
            <v>確認中</v>
          </cell>
          <cell r="BA344" t="str">
            <v>確認中</v>
          </cell>
          <cell r="BB344" t="str">
            <v>確認中</v>
          </cell>
          <cell r="BC344" t="str">
            <v>確認中</v>
          </cell>
        </row>
        <row r="345">
          <cell r="C345" t="str">
            <v>13190-06484611</v>
          </cell>
          <cell r="D345">
            <v>44426</v>
          </cell>
          <cell r="E345" t="str">
            <v>社会福祉法人　創和会</v>
          </cell>
          <cell r="F345" t="str">
            <v>しゃかいふくしほうじん　そうわかい</v>
          </cell>
          <cell r="N345" t="str">
            <v xml:space="preserve"> http://ccnaruse.com/</v>
          </cell>
          <cell r="O345" t="str">
            <v>地域の皆様の在宅生活を支援する介護サービスをしています。ご利
用者、お一人お一人に合わせたサービスを提供、笑顔の生活をサポ
ートしています。
　一緒に活動して下さる方を募集しております。無資格、未経験で
も
経験豊かなスタッフが一緒に資格取得を支援いたします。</v>
          </cell>
          <cell r="P345" t="str">
            <v>特養介護【東京都介護職員就業促進事業対象】</v>
          </cell>
          <cell r="Q345" t="str">
            <v>確認中</v>
          </cell>
          <cell r="R345" t="str">
            <v>ハローワークインターネットサービスで求人票を確認ください。</v>
          </cell>
          <cell r="S345" t="str">
            <v>ケアセンター成瀬</v>
          </cell>
          <cell r="T345" t="str">
            <v>確認中</v>
          </cell>
          <cell r="U345" t="str">
            <v>非常勤パート</v>
          </cell>
          <cell r="V345" t="str">
            <v>東京都町田市成瀬台３－２４－１</v>
          </cell>
          <cell r="W345" t="str">
            <v>ハローワークインターネットサービスで求人票を確認ください。</v>
          </cell>
          <cell r="X345" t="str">
            <v>1,015円〜1,045円</v>
          </cell>
          <cell r="Y345" t="str">
            <v>確認中</v>
          </cell>
          <cell r="Z345" t="str">
            <v>ハローワークインターネットサービスで求人票を確認ください。</v>
          </cell>
          <cell r="AB345" t="str">
            <v>確認中</v>
          </cell>
          <cell r="AC345" t="str">
            <v>確認中</v>
          </cell>
          <cell r="AD345" t="str">
            <v>ハローワークインターネットサービスで求人票を確認ください。</v>
          </cell>
          <cell r="AE345" t="str">
            <v>確認中</v>
          </cell>
          <cell r="AF345" t="str">
            <v>時給</v>
          </cell>
          <cell r="AG345" t="str">
            <v>確認中</v>
          </cell>
          <cell r="AH345" t="str">
            <v>確認中</v>
          </cell>
          <cell r="AI345" t="str">
            <v>確認中</v>
          </cell>
          <cell r="AJ345" t="str">
            <v>確認中</v>
          </cell>
          <cell r="AK345" t="str">
            <v>確認中</v>
          </cell>
          <cell r="AL345" t="str">
            <v>確認中</v>
          </cell>
          <cell r="AM345" t="str">
            <v>確認中</v>
          </cell>
          <cell r="AN345" t="str">
            <v>確認中</v>
          </cell>
          <cell r="AO345" t="str">
            <v>確認中</v>
          </cell>
          <cell r="AP345" t="str">
            <v>ハローワークインターネットサービスで求人票を確認ください。</v>
          </cell>
          <cell r="AQ345" t="str">
            <v>ハローワークインターネットサービスで求人票を確認ください。</v>
          </cell>
          <cell r="AR345" t="str">
            <v>ハローワークインターネットサービスで求人票を確認ください。</v>
          </cell>
          <cell r="AS345" t="str">
            <v>ハローワークインターネットサービスで求人票を確認ください。</v>
          </cell>
          <cell r="AT345" t="str">
            <v>ハローワークインターネットサービスで求人票を確認ください。</v>
          </cell>
          <cell r="AU345" t="str">
            <v>特別養護老人ホーム（特養）</v>
          </cell>
          <cell r="AZ345" t="str">
            <v>確認中</v>
          </cell>
          <cell r="BA345" t="str">
            <v>確認中</v>
          </cell>
          <cell r="BB345" t="str">
            <v>確認中</v>
          </cell>
          <cell r="BC345" t="str">
            <v>確認中</v>
          </cell>
        </row>
        <row r="346">
          <cell r="C346" t="str">
            <v>13190-06485911</v>
          </cell>
          <cell r="D346">
            <v>44426</v>
          </cell>
          <cell r="E346" t="str">
            <v>社会福祉法人　創和会</v>
          </cell>
          <cell r="F346" t="str">
            <v>しゃかいふくしほうじん　そうわかい</v>
          </cell>
          <cell r="N346" t="str">
            <v xml:space="preserve"> http://ccnaruse.com/</v>
          </cell>
          <cell r="O346" t="str">
            <v>地域の皆様の在宅生活を支援する介護サービスをしています。ご利
用者、お一人お一人に合わせたサービスを提供、笑顔の生活をサポ
ートしています。
　一緒に活動して下さる方を募集しております。無資格、未経験で
も
経験豊かなスタッフが一緒に資格取得を支援いたします。</v>
          </cell>
          <cell r="P346" t="str">
            <v>グループホーム介護職員</v>
          </cell>
          <cell r="Q346" t="str">
            <v>確認中</v>
          </cell>
          <cell r="R346" t="str">
            <v>ハローワークインターネットサービスで求人票を確認ください。</v>
          </cell>
          <cell r="S346" t="str">
            <v>木曽東グループホーム圓まどか</v>
          </cell>
          <cell r="T346" t="str">
            <v>確認中</v>
          </cell>
          <cell r="U346" t="str">
            <v>契約社員</v>
          </cell>
          <cell r="V346" t="str">
            <v>東京都町田市木曽東１－３７－３６</v>
          </cell>
          <cell r="W346" t="str">
            <v>ハローワークインターネットサービスで求人票を確認ください。</v>
          </cell>
          <cell r="X346" t="str">
            <v>180,000円〜200,000円</v>
          </cell>
          <cell r="Y346" t="str">
            <v>確認中</v>
          </cell>
          <cell r="Z346" t="str">
            <v>ハローワークインターネットサービスで求人票を確認ください。</v>
          </cell>
          <cell r="AB346" t="str">
            <v>確認中</v>
          </cell>
          <cell r="AC346" t="str">
            <v>確認中</v>
          </cell>
          <cell r="AD346" t="str">
            <v>ハローワークインターネットサービスで求人票を確認ください。</v>
          </cell>
          <cell r="AE346" t="str">
            <v>確認中</v>
          </cell>
          <cell r="AF346" t="str">
            <v>月給（手当等確認ください）</v>
          </cell>
          <cell r="AG346" t="str">
            <v>確認中</v>
          </cell>
          <cell r="AH346" t="str">
            <v>確認中</v>
          </cell>
          <cell r="AI346" t="str">
            <v>確認中</v>
          </cell>
          <cell r="AJ346" t="str">
            <v>確認中</v>
          </cell>
          <cell r="AK346" t="str">
            <v>確認中</v>
          </cell>
          <cell r="AL346" t="str">
            <v>確認中</v>
          </cell>
          <cell r="AM346" t="str">
            <v>確認中</v>
          </cell>
          <cell r="AN346" t="str">
            <v>確認中</v>
          </cell>
          <cell r="AO346" t="str">
            <v>確認中</v>
          </cell>
          <cell r="AP346" t="str">
            <v>ハローワークインターネットサービスで求人票を確認ください。</v>
          </cell>
          <cell r="AQ346" t="str">
            <v>ハローワークインターネットサービスで求人票を確認ください。</v>
          </cell>
          <cell r="AR346" t="str">
            <v>ハローワークインターネットサービスで求人票を確認ください。</v>
          </cell>
          <cell r="AS346" t="str">
            <v>ハローワークインターネットサービスで求人票を確認ください。</v>
          </cell>
          <cell r="AT346" t="str">
            <v>ハローワークインターネットサービスで求人票を確認ください。</v>
          </cell>
          <cell r="AU346" t="str">
            <v>認知症対応型共同生活介護（グループホーム）</v>
          </cell>
          <cell r="AZ346" t="str">
            <v>確認中</v>
          </cell>
          <cell r="BA346" t="str">
            <v>確認中</v>
          </cell>
          <cell r="BB346" t="str">
            <v>確認中</v>
          </cell>
          <cell r="BC346" t="str">
            <v>確認中</v>
          </cell>
        </row>
        <row r="347">
          <cell r="C347" t="str">
            <v>13190-06486111</v>
          </cell>
          <cell r="D347">
            <v>44426</v>
          </cell>
          <cell r="E347" t="str">
            <v>社会福祉法人　創和会</v>
          </cell>
          <cell r="F347" t="str">
            <v>しゃかいふくしほうじん　そうわかい</v>
          </cell>
          <cell r="N347" t="str">
            <v xml:space="preserve"> http://ccnaruse.com/</v>
          </cell>
          <cell r="O347" t="str">
            <v>地域の皆様の在宅生活を支援する介護サービスをしています。ご利
用者、お一人お一人に合わせたサービスを提供、笑顔の生活をサポ
ートしています。
　一緒に活動して下さる方を募集しております。無資格、未経験で
も
経験豊かなスタッフが一緒に資格取得を支援いたします。</v>
          </cell>
          <cell r="P347" t="str">
            <v>小規模特養ホーム介護職員</v>
          </cell>
          <cell r="Q347" t="str">
            <v>確認中</v>
          </cell>
          <cell r="R347" t="str">
            <v>ハローワークインターネットサービスで求人票を確認ください。</v>
          </cell>
          <cell r="S347" t="str">
            <v>ケアセンター成瀬</v>
          </cell>
          <cell r="T347" t="str">
            <v>確認中</v>
          </cell>
          <cell r="U347" t="str">
            <v>契約社員</v>
          </cell>
          <cell r="V347" t="str">
            <v>東京都町田市成瀬台３－２４－１</v>
          </cell>
          <cell r="W347" t="str">
            <v>ハローワークインターネットサービスで求人票を確認ください。</v>
          </cell>
          <cell r="X347" t="str">
            <v>200,000円〜210,000円</v>
          </cell>
          <cell r="Y347" t="str">
            <v>確認中</v>
          </cell>
          <cell r="Z347" t="str">
            <v>ハローワークインターネットサービスで求人票を確認ください。</v>
          </cell>
          <cell r="AB347" t="str">
            <v>確認中</v>
          </cell>
          <cell r="AC347" t="str">
            <v>確認中</v>
          </cell>
          <cell r="AD347" t="str">
            <v>ハローワークインターネットサービスで求人票を確認ください。</v>
          </cell>
          <cell r="AE347" t="str">
            <v>確認中</v>
          </cell>
          <cell r="AF347" t="str">
            <v>月給（手当等確認ください）</v>
          </cell>
          <cell r="AG347" t="str">
            <v>確認中</v>
          </cell>
          <cell r="AH347" t="str">
            <v>確認中</v>
          </cell>
          <cell r="AI347" t="str">
            <v>確認中</v>
          </cell>
          <cell r="AJ347" t="str">
            <v>確認中</v>
          </cell>
          <cell r="AK347" t="str">
            <v>確認中</v>
          </cell>
          <cell r="AL347" t="str">
            <v>確認中</v>
          </cell>
          <cell r="AM347" t="str">
            <v>確認中</v>
          </cell>
          <cell r="AN347" t="str">
            <v>確認中</v>
          </cell>
          <cell r="AO347" t="str">
            <v>確認中</v>
          </cell>
          <cell r="AP347" t="str">
            <v>ハローワークインターネットサービスで求人票を確認ください。</v>
          </cell>
          <cell r="AQ347" t="str">
            <v>ハローワークインターネットサービスで求人票を確認ください。</v>
          </cell>
          <cell r="AR347" t="str">
            <v>ハローワークインターネットサービスで求人票を確認ください。</v>
          </cell>
          <cell r="AS347" t="str">
            <v>ハローワークインターネットサービスで求人票を確認ください。</v>
          </cell>
          <cell r="AT347" t="str">
            <v>ハローワークインターネットサービスで求人票を確認ください。</v>
          </cell>
          <cell r="AU347" t="str">
            <v>特別養護老人ホーム（特養）</v>
          </cell>
          <cell r="AZ347" t="str">
            <v>確認中</v>
          </cell>
          <cell r="BA347" t="str">
            <v>確認中</v>
          </cell>
          <cell r="BB347" t="str">
            <v>確認中</v>
          </cell>
          <cell r="BC347" t="str">
            <v>確認中</v>
          </cell>
        </row>
        <row r="348">
          <cell r="C348" t="str">
            <v>13190-06487711</v>
          </cell>
          <cell r="D348">
            <v>44426</v>
          </cell>
          <cell r="E348" t="str">
            <v>株式会社　ユニコーン</v>
          </cell>
          <cell r="F348" t="str">
            <v>かぶしきがいしゃ　ユニコーン</v>
          </cell>
          <cell r="N348" t="str">
            <v>https://sports-zip.com/days/index.html</v>
          </cell>
          <cell r="O348" t="str">
            <v>ハローワークインターネットサービスで求人票を確認ください。</v>
          </cell>
          <cell r="P348" t="str">
            <v>デイサービス看護師</v>
          </cell>
          <cell r="Q348" t="str">
            <v>確認中</v>
          </cell>
          <cell r="R348" t="str">
            <v>ハローワークインターネットサービスで求人票を確認ください。</v>
          </cell>
          <cell r="S348" t="str">
            <v>ジップリハパーク</v>
          </cell>
          <cell r="T348" t="str">
            <v>確認中</v>
          </cell>
          <cell r="U348" t="str">
            <v>非常勤パート</v>
          </cell>
          <cell r="V348" t="str">
            <v>東京都町田市三輪緑山１－３－１</v>
          </cell>
          <cell r="W348" t="str">
            <v>ハローワークインターネットサービスで求人票を確認ください。</v>
          </cell>
          <cell r="X348" t="str">
            <v>1,700円〜1,800円</v>
          </cell>
          <cell r="Y348" t="str">
            <v>確認中</v>
          </cell>
          <cell r="Z348" t="str">
            <v>ハローワークインターネットサービスで求人票を確認ください。</v>
          </cell>
          <cell r="AB348" t="str">
            <v>確認中</v>
          </cell>
          <cell r="AC348" t="str">
            <v>確認中</v>
          </cell>
          <cell r="AD348" t="str">
            <v>ハローワークインターネットサービスで求人票を確認ください。</v>
          </cell>
          <cell r="AE348" t="str">
            <v>確認中</v>
          </cell>
          <cell r="AF348" t="str">
            <v>時給</v>
          </cell>
          <cell r="AG348" t="str">
            <v>確認中</v>
          </cell>
          <cell r="AH348" t="str">
            <v>確認中</v>
          </cell>
          <cell r="AI348" t="str">
            <v>確認中</v>
          </cell>
          <cell r="AJ348" t="str">
            <v>確認中</v>
          </cell>
          <cell r="AK348" t="str">
            <v>確認中</v>
          </cell>
          <cell r="AL348" t="str">
            <v>確認中</v>
          </cell>
          <cell r="AM348" t="str">
            <v>確認中</v>
          </cell>
          <cell r="AN348" t="str">
            <v>確認中</v>
          </cell>
          <cell r="AO348" t="str">
            <v>確認中</v>
          </cell>
          <cell r="AP348" t="str">
            <v>ハローワークインターネットサービスで求人票を確認ください。</v>
          </cell>
          <cell r="AQ348" t="str">
            <v>ハローワークインターネットサービスで求人票を確認ください。</v>
          </cell>
          <cell r="AR348" t="str">
            <v>ハローワークインターネットサービスで求人票を確認ください。</v>
          </cell>
          <cell r="AS348" t="str">
            <v>ハローワークインターネットサービスで求人票を確認ください。</v>
          </cell>
          <cell r="AT348" t="str">
            <v>ハローワークインターネットサービスで求人票を確認ください。</v>
          </cell>
          <cell r="AU348" t="str">
            <v>通所介護（デイサービス）</v>
          </cell>
          <cell r="AZ348" t="str">
            <v>確認中</v>
          </cell>
          <cell r="BA348" t="str">
            <v>確認中</v>
          </cell>
          <cell r="BB348" t="str">
            <v>確認中</v>
          </cell>
          <cell r="BC348" t="str">
            <v>確認中</v>
          </cell>
        </row>
        <row r="349">
          <cell r="C349" t="str">
            <v>13190-06488811</v>
          </cell>
          <cell r="D349">
            <v>44426</v>
          </cell>
          <cell r="E349" t="str">
            <v>株式会社　ユニコーン</v>
          </cell>
          <cell r="F349" t="str">
            <v>かぶしきがいしゃ　ユニコーン</v>
          </cell>
          <cell r="N349" t="str">
            <v>https://sports-zip.com/days/index.html</v>
          </cell>
          <cell r="O349" t="str">
            <v>ハローワークインターネットサービスで求人票を確認ください。</v>
          </cell>
          <cell r="P349" t="str">
            <v>デイサービス生活相談員</v>
          </cell>
          <cell r="Q349" t="str">
            <v>確認中</v>
          </cell>
          <cell r="R349" t="str">
            <v>ハローワークインターネットサービスで求人票を確認ください。</v>
          </cell>
          <cell r="S349" t="str">
            <v>ジップリハパーク</v>
          </cell>
          <cell r="T349" t="str">
            <v>確認中</v>
          </cell>
          <cell r="U349" t="str">
            <v>非常勤パート</v>
          </cell>
          <cell r="V349" t="str">
            <v>東京都町田市三輪緑山１－３－１</v>
          </cell>
          <cell r="W349" t="str">
            <v>ハローワークインターネットサービスで求人票を確認ください。</v>
          </cell>
          <cell r="X349" t="str">
            <v>1,020円〜1,200円</v>
          </cell>
          <cell r="Y349" t="str">
            <v>確認中</v>
          </cell>
          <cell r="Z349" t="str">
            <v>ハローワークインターネットサービスで求人票を確認ください。</v>
          </cell>
          <cell r="AB349" t="str">
            <v>確認中</v>
          </cell>
          <cell r="AC349" t="str">
            <v>確認中</v>
          </cell>
          <cell r="AD349" t="str">
            <v>ハローワークインターネットサービスで求人票を確認ください。</v>
          </cell>
          <cell r="AE349" t="str">
            <v>確認中</v>
          </cell>
          <cell r="AF349" t="str">
            <v>時給</v>
          </cell>
          <cell r="AG349" t="str">
            <v>確認中</v>
          </cell>
          <cell r="AH349" t="str">
            <v>確認中</v>
          </cell>
          <cell r="AI349" t="str">
            <v>確認中</v>
          </cell>
          <cell r="AJ349" t="str">
            <v>確認中</v>
          </cell>
          <cell r="AK349" t="str">
            <v>確認中</v>
          </cell>
          <cell r="AL349" t="str">
            <v>確認中</v>
          </cell>
          <cell r="AM349" t="str">
            <v>確認中</v>
          </cell>
          <cell r="AN349" t="str">
            <v>確認中</v>
          </cell>
          <cell r="AO349" t="str">
            <v>確認中</v>
          </cell>
          <cell r="AP349" t="str">
            <v>ハローワークインターネットサービスで求人票を確認ください。</v>
          </cell>
          <cell r="AQ349" t="str">
            <v>ハローワークインターネットサービスで求人票を確認ください。</v>
          </cell>
          <cell r="AR349" t="str">
            <v>ハローワークインターネットサービスで求人票を確認ください。</v>
          </cell>
          <cell r="AS349" t="str">
            <v>ハローワークインターネットサービスで求人票を確認ください。</v>
          </cell>
          <cell r="AT349" t="str">
            <v>ハローワークインターネットサービスで求人票を確認ください。</v>
          </cell>
          <cell r="AU349" t="str">
            <v>通所介護（デイサービス）</v>
          </cell>
          <cell r="AZ349" t="str">
            <v>確認中</v>
          </cell>
          <cell r="BA349" t="str">
            <v>確認中</v>
          </cell>
          <cell r="BB349" t="str">
            <v>確認中</v>
          </cell>
          <cell r="BC349" t="str">
            <v>確認中</v>
          </cell>
        </row>
        <row r="350">
          <cell r="C350" t="str">
            <v>13190-06489211</v>
          </cell>
          <cell r="D350">
            <v>44426</v>
          </cell>
          <cell r="E350" t="str">
            <v>株式会社　ユニコーン</v>
          </cell>
          <cell r="F350" t="str">
            <v>かぶしきがいしゃ　ユニコーン</v>
          </cell>
          <cell r="N350" t="str">
            <v>https://sports-zip.com/days/index.html</v>
          </cell>
          <cell r="O350" t="str">
            <v>ハローワークインターネットサービスで求人票を確認ください。</v>
          </cell>
          <cell r="P350" t="str">
            <v>デイサービス介護職員</v>
          </cell>
          <cell r="Q350" t="str">
            <v>確認中</v>
          </cell>
          <cell r="R350" t="str">
            <v>ハローワークインターネットサービスで求人票を確認ください。</v>
          </cell>
          <cell r="S350" t="str">
            <v>ジップリハパーク</v>
          </cell>
          <cell r="T350" t="str">
            <v>確認中</v>
          </cell>
          <cell r="U350" t="str">
            <v>非常勤パート</v>
          </cell>
          <cell r="V350" t="str">
            <v>東京都町田市三輪緑山１－３－１</v>
          </cell>
          <cell r="W350" t="str">
            <v>ハローワークインターネットサービスで求人票を確認ください。</v>
          </cell>
          <cell r="X350" t="str">
            <v>1,020円〜1,200円</v>
          </cell>
          <cell r="Y350" t="str">
            <v>確認中</v>
          </cell>
          <cell r="Z350" t="str">
            <v>ハローワークインターネットサービスで求人票を確認ください。</v>
          </cell>
          <cell r="AB350" t="str">
            <v>確認中</v>
          </cell>
          <cell r="AC350" t="str">
            <v>確認中</v>
          </cell>
          <cell r="AD350" t="str">
            <v>ハローワークインターネットサービスで求人票を確認ください。</v>
          </cell>
          <cell r="AE350" t="str">
            <v>確認中</v>
          </cell>
          <cell r="AF350" t="str">
            <v>時給</v>
          </cell>
          <cell r="AG350" t="str">
            <v>確認中</v>
          </cell>
          <cell r="AH350" t="str">
            <v>確認中</v>
          </cell>
          <cell r="AI350" t="str">
            <v>確認中</v>
          </cell>
          <cell r="AJ350" t="str">
            <v>確認中</v>
          </cell>
          <cell r="AK350" t="str">
            <v>確認中</v>
          </cell>
          <cell r="AL350" t="str">
            <v>確認中</v>
          </cell>
          <cell r="AM350" t="str">
            <v>確認中</v>
          </cell>
          <cell r="AN350" t="str">
            <v>確認中</v>
          </cell>
          <cell r="AO350" t="str">
            <v>確認中</v>
          </cell>
          <cell r="AP350" t="str">
            <v>ハローワークインターネットサービスで求人票を確認ください。</v>
          </cell>
          <cell r="AQ350" t="str">
            <v>ハローワークインターネットサービスで求人票を確認ください。</v>
          </cell>
          <cell r="AR350" t="str">
            <v>ハローワークインターネットサービスで求人票を確認ください。</v>
          </cell>
          <cell r="AS350" t="str">
            <v>ハローワークインターネットサービスで求人票を確認ください。</v>
          </cell>
          <cell r="AT350" t="str">
            <v>ハローワークインターネットサービスで求人票を確認ください。</v>
          </cell>
          <cell r="AU350" t="str">
            <v>通所介護（デイサービス）</v>
          </cell>
          <cell r="AZ350" t="str">
            <v>確認中</v>
          </cell>
          <cell r="BA350" t="str">
            <v>確認中</v>
          </cell>
          <cell r="BB350" t="str">
            <v>確認中</v>
          </cell>
          <cell r="BC350" t="str">
            <v>確認中</v>
          </cell>
        </row>
        <row r="351">
          <cell r="C351" t="str">
            <v>13190-06490011</v>
          </cell>
          <cell r="D351">
            <v>44426</v>
          </cell>
          <cell r="E351" t="str">
            <v>社会福祉法人友愛十字会</v>
          </cell>
          <cell r="F351" t="str">
            <v>しゃかいふくしほうじん　ゆうあいじゅうじかい</v>
          </cell>
          <cell r="N351" t="str">
            <v>http://www.yuai.or.jp</v>
          </cell>
          <cell r="O351" t="str">
            <v>ハローワークインターネットサービスで求人票を確認ください。</v>
          </cell>
          <cell r="P351" t="str">
            <v>介護職員</v>
          </cell>
          <cell r="Q351" t="str">
            <v>確認中</v>
          </cell>
          <cell r="R351" t="str">
            <v>ハローワークインターネットサービスで求人票を確認ください。</v>
          </cell>
          <cell r="S351" t="str">
            <v>友愛荘</v>
          </cell>
          <cell r="T351" t="str">
            <v>確認中</v>
          </cell>
          <cell r="U351" t="str">
            <v>非常勤パート</v>
          </cell>
          <cell r="V351" t="str">
            <v>東京都町田市南大谷１６５１－１</v>
          </cell>
          <cell r="W351" t="str">
            <v>ハローワークインターネットサービスで求人票を確認ください。</v>
          </cell>
          <cell r="X351" t="str">
            <v>1,280円〜1,330円</v>
          </cell>
          <cell r="Y351" t="str">
            <v>確認中</v>
          </cell>
          <cell r="Z351" t="str">
            <v>ハローワークインターネットサービスで求人票を確認ください。</v>
          </cell>
          <cell r="AB351" t="str">
            <v>確認中</v>
          </cell>
          <cell r="AC351" t="str">
            <v>確認中</v>
          </cell>
          <cell r="AD351" t="str">
            <v>ハローワークインターネットサービスで求人票を確認ください。</v>
          </cell>
          <cell r="AE351" t="str">
            <v>確認中</v>
          </cell>
          <cell r="AF351" t="str">
            <v>時給</v>
          </cell>
          <cell r="AG351" t="str">
            <v>確認中</v>
          </cell>
          <cell r="AH351" t="str">
            <v>確認中</v>
          </cell>
          <cell r="AI351" t="str">
            <v>確認中</v>
          </cell>
          <cell r="AJ351" t="str">
            <v>確認中</v>
          </cell>
          <cell r="AK351" t="str">
            <v>確認中</v>
          </cell>
          <cell r="AL351" t="str">
            <v>確認中</v>
          </cell>
          <cell r="AM351" t="str">
            <v>確認中</v>
          </cell>
          <cell r="AN351" t="str">
            <v>確認中</v>
          </cell>
          <cell r="AO351" t="str">
            <v>確認中</v>
          </cell>
          <cell r="AP351" t="str">
            <v>ハローワークインターネットサービスで求人票を確認ください。</v>
          </cell>
          <cell r="AQ351" t="str">
            <v>ハローワークインターネットサービスで求人票を確認ください。</v>
          </cell>
          <cell r="AR351" t="str">
            <v>ハローワークインターネットサービスで求人票を確認ください。</v>
          </cell>
          <cell r="AS351" t="str">
            <v>ハローワークインターネットサービスで求人票を確認ください。</v>
          </cell>
          <cell r="AT351" t="str">
            <v>ハローワークインターネットサービスで求人票を確認ください。</v>
          </cell>
          <cell r="AU351" t="str">
            <v>特別養護老人ホーム（特養）</v>
          </cell>
          <cell r="AZ351" t="str">
            <v>確認中</v>
          </cell>
          <cell r="BA351" t="str">
            <v>確認中</v>
          </cell>
          <cell r="BB351" t="str">
            <v>確認中</v>
          </cell>
          <cell r="BC351" t="str">
            <v>確認中</v>
          </cell>
        </row>
        <row r="352">
          <cell r="C352" t="str">
            <v>13190-06491311</v>
          </cell>
          <cell r="D352">
            <v>44426</v>
          </cell>
          <cell r="E352" t="str">
            <v>社会福祉法人友愛十字会</v>
          </cell>
          <cell r="F352" t="str">
            <v>しゃかいふくしほうじん　ゆうあいじゅうじかい</v>
          </cell>
          <cell r="N352" t="str">
            <v>http://www.yuai.or.jp</v>
          </cell>
          <cell r="O352" t="str">
            <v>ハローワークインターネットサービスで求人票を確認ください。</v>
          </cell>
          <cell r="P352" t="str">
            <v>介護職員</v>
          </cell>
          <cell r="Q352" t="str">
            <v>確認中</v>
          </cell>
          <cell r="R352" t="str">
            <v>ハローワークインターネットサービスで求人票を確認ください。</v>
          </cell>
          <cell r="S352" t="str">
            <v>友愛荘</v>
          </cell>
          <cell r="T352" t="str">
            <v>確認中</v>
          </cell>
          <cell r="U352" t="str">
            <v>正社員</v>
          </cell>
          <cell r="V352" t="str">
            <v>東京都町田市南大谷１６５１－１</v>
          </cell>
          <cell r="W352" t="str">
            <v>ハローワークインターネットサービスで求人票を確認ください。</v>
          </cell>
          <cell r="X352" t="str">
            <v>231,300円〜270,000円</v>
          </cell>
          <cell r="Y352" t="str">
            <v>確認中</v>
          </cell>
          <cell r="Z352" t="str">
            <v>ハローワークインターネットサービスで求人票を確認ください。</v>
          </cell>
          <cell r="AB352" t="str">
            <v>確認中</v>
          </cell>
          <cell r="AC352" t="str">
            <v>確認中</v>
          </cell>
          <cell r="AD352" t="str">
            <v>ハローワークインターネットサービスで求人票を確認ください。</v>
          </cell>
          <cell r="AE352" t="str">
            <v>確認中</v>
          </cell>
          <cell r="AF352" t="str">
            <v>月給（手当等確認ください）</v>
          </cell>
          <cell r="AG352" t="str">
            <v>確認中</v>
          </cell>
          <cell r="AH352" t="str">
            <v>確認中</v>
          </cell>
          <cell r="AI352" t="str">
            <v>確認中</v>
          </cell>
          <cell r="AJ352" t="str">
            <v>確認中</v>
          </cell>
          <cell r="AK352" t="str">
            <v>確認中</v>
          </cell>
          <cell r="AL352" t="str">
            <v>確認中</v>
          </cell>
          <cell r="AM352" t="str">
            <v>確認中</v>
          </cell>
          <cell r="AN352" t="str">
            <v>確認中</v>
          </cell>
          <cell r="AO352" t="str">
            <v>確認中</v>
          </cell>
          <cell r="AP352" t="str">
            <v>ハローワークインターネットサービスで求人票を確認ください。</v>
          </cell>
          <cell r="AQ352" t="str">
            <v>ハローワークインターネットサービスで求人票を確認ください。</v>
          </cell>
          <cell r="AR352" t="str">
            <v>ハローワークインターネットサービスで求人票を確認ください。</v>
          </cell>
          <cell r="AS352" t="str">
            <v>ハローワークインターネットサービスで求人票を確認ください。</v>
          </cell>
          <cell r="AT352" t="str">
            <v>ハローワークインターネットサービスで求人票を確認ください。</v>
          </cell>
          <cell r="AU352" t="str">
            <v>特別養護老人ホーム（特養）</v>
          </cell>
          <cell r="AZ352" t="str">
            <v>確認中</v>
          </cell>
          <cell r="BA352" t="str">
            <v>確認中</v>
          </cell>
          <cell r="BB352" t="str">
            <v>確認中</v>
          </cell>
          <cell r="BC352" t="str">
            <v>確認中</v>
          </cell>
        </row>
        <row r="353">
          <cell r="C353" t="str">
            <v>13190-06492611</v>
          </cell>
          <cell r="D353">
            <v>44426</v>
          </cell>
          <cell r="E353" t="str">
            <v>社会福祉法人友愛十字会</v>
          </cell>
          <cell r="F353" t="str">
            <v>しゃかいふくしほうじん　ゆうあいじゅうじかい</v>
          </cell>
          <cell r="N353" t="str">
            <v>http://www.yuai.or.jp</v>
          </cell>
          <cell r="O353" t="str">
            <v>ハローワークインターネットサービスで求人票を確認ください。</v>
          </cell>
          <cell r="P353" t="str">
            <v>看護師</v>
          </cell>
          <cell r="Q353" t="str">
            <v>確認中</v>
          </cell>
          <cell r="R353" t="str">
            <v>ハローワークインターネットサービスで求人票を確認ください。</v>
          </cell>
          <cell r="S353" t="str">
            <v>友愛荘</v>
          </cell>
          <cell r="T353" t="str">
            <v>確認中</v>
          </cell>
          <cell r="U353" t="str">
            <v>正社員</v>
          </cell>
          <cell r="V353" t="str">
            <v>東京都町田市南大谷１６５１－１</v>
          </cell>
          <cell r="W353" t="str">
            <v>ハローワークインターネットサービスで求人票を確認ください。</v>
          </cell>
          <cell r="X353" t="str">
            <v>212,900円〜300,500円</v>
          </cell>
          <cell r="Y353" t="str">
            <v>確認中</v>
          </cell>
          <cell r="Z353" t="str">
            <v>ハローワークインターネットサービスで求人票を確認ください。</v>
          </cell>
          <cell r="AB353" t="str">
            <v>確認中</v>
          </cell>
          <cell r="AC353" t="str">
            <v>確認中</v>
          </cell>
          <cell r="AD353" t="str">
            <v>ハローワークインターネットサービスで求人票を確認ください。</v>
          </cell>
          <cell r="AE353" t="str">
            <v>確認中</v>
          </cell>
          <cell r="AF353" t="str">
            <v>月給（手当等確認ください）</v>
          </cell>
          <cell r="AG353" t="str">
            <v>確認中</v>
          </cell>
          <cell r="AH353" t="str">
            <v>確認中</v>
          </cell>
          <cell r="AI353" t="str">
            <v>確認中</v>
          </cell>
          <cell r="AJ353" t="str">
            <v>確認中</v>
          </cell>
          <cell r="AK353" t="str">
            <v>確認中</v>
          </cell>
          <cell r="AL353" t="str">
            <v>確認中</v>
          </cell>
          <cell r="AM353" t="str">
            <v>確認中</v>
          </cell>
          <cell r="AN353" t="str">
            <v>確認中</v>
          </cell>
          <cell r="AO353" t="str">
            <v>確認中</v>
          </cell>
          <cell r="AP353" t="str">
            <v>ハローワークインターネットサービスで求人票を確認ください。</v>
          </cell>
          <cell r="AQ353" t="str">
            <v>ハローワークインターネットサービスで求人票を確認ください。</v>
          </cell>
          <cell r="AR353" t="str">
            <v>ハローワークインターネットサービスで求人票を確認ください。</v>
          </cell>
          <cell r="AS353" t="str">
            <v>ハローワークインターネットサービスで求人票を確認ください。</v>
          </cell>
          <cell r="AT353" t="str">
            <v>ハローワークインターネットサービスで求人票を確認ください。</v>
          </cell>
          <cell r="AU353" t="str">
            <v>特別養護老人ホーム（特養）</v>
          </cell>
          <cell r="AZ353" t="str">
            <v>確認中</v>
          </cell>
          <cell r="BA353" t="str">
            <v>確認中</v>
          </cell>
          <cell r="BB353" t="str">
            <v>確認中</v>
          </cell>
          <cell r="BC353" t="str">
            <v>確認中</v>
          </cell>
        </row>
        <row r="354">
          <cell r="C354" t="str">
            <v>13190-06493911</v>
          </cell>
          <cell r="D354">
            <v>44426</v>
          </cell>
          <cell r="E354" t="str">
            <v>医療法人社団芙蓉会　ふよう病院</v>
          </cell>
          <cell r="F354" t="str">
            <v>いりょうほうじんしゃだんふようかい　ふようびょういん</v>
          </cell>
          <cell r="N354" t="str">
            <v>https://www.fuyou.or.jp/</v>
          </cell>
          <cell r="O354" t="str">
            <v>ハローワークインターネットサービスで求人票を確認ください。</v>
          </cell>
          <cell r="P354" t="str">
            <v>ケアワーカー（グループホームあおぞら）</v>
          </cell>
          <cell r="Q354" t="str">
            <v>確認中</v>
          </cell>
          <cell r="R354" t="str">
            <v>ハローワークインターネットサービスで求人票を確認ください。</v>
          </cell>
          <cell r="S354" t="str">
            <v>グループホームあおぞら</v>
          </cell>
          <cell r="T354" t="str">
            <v>確認中</v>
          </cell>
          <cell r="U354" t="str">
            <v>正社員</v>
          </cell>
          <cell r="V354" t="str">
            <v>東京都町田市南町田３－４３－１</v>
          </cell>
          <cell r="W354" t="str">
            <v>ハローワークインターネットサービスで求人票を確認ください。</v>
          </cell>
          <cell r="X354" t="str">
            <v>170,000円〜175,000円</v>
          </cell>
          <cell r="Y354" t="str">
            <v>確認中</v>
          </cell>
          <cell r="Z354" t="str">
            <v>ハローワークインターネットサービスで求人票を確認ください。</v>
          </cell>
          <cell r="AB354" t="str">
            <v>確認中</v>
          </cell>
          <cell r="AC354" t="str">
            <v>確認中</v>
          </cell>
          <cell r="AD354" t="str">
            <v>ハローワークインターネットサービスで求人票を確認ください。</v>
          </cell>
          <cell r="AE354" t="str">
            <v>確認中</v>
          </cell>
          <cell r="AF354" t="str">
            <v>月給（手当等確認ください）</v>
          </cell>
          <cell r="AG354" t="str">
            <v>確認中</v>
          </cell>
          <cell r="AH354" t="str">
            <v>確認中</v>
          </cell>
          <cell r="AI354" t="str">
            <v>確認中</v>
          </cell>
          <cell r="AJ354" t="str">
            <v>確認中</v>
          </cell>
          <cell r="AK354" t="str">
            <v>確認中</v>
          </cell>
          <cell r="AL354" t="str">
            <v>確認中</v>
          </cell>
          <cell r="AM354" t="str">
            <v>確認中</v>
          </cell>
          <cell r="AN354" t="str">
            <v>確認中</v>
          </cell>
          <cell r="AO354" t="str">
            <v>確認中</v>
          </cell>
          <cell r="AP354" t="str">
            <v>ハローワークインターネットサービスで求人票を確認ください。</v>
          </cell>
          <cell r="AQ354" t="str">
            <v>ハローワークインターネットサービスで求人票を確認ください。</v>
          </cell>
          <cell r="AR354" t="str">
            <v>ハローワークインターネットサービスで求人票を確認ください。</v>
          </cell>
          <cell r="AS354" t="str">
            <v>ハローワークインターネットサービスで求人票を確認ください。</v>
          </cell>
          <cell r="AT354" t="str">
            <v>ハローワークインターネットサービスで求人票を確認ください。</v>
          </cell>
          <cell r="AU354" t="str">
            <v>認知症対応型共同生活介護（グループホーム）</v>
          </cell>
          <cell r="AZ354" t="str">
            <v>確認中</v>
          </cell>
          <cell r="BA354" t="str">
            <v>確認中</v>
          </cell>
          <cell r="BB354" t="str">
            <v>確認中</v>
          </cell>
          <cell r="BC354" t="str">
            <v>確認中</v>
          </cell>
        </row>
        <row r="355">
          <cell r="C355" t="str">
            <v>13190-06496811</v>
          </cell>
          <cell r="D355">
            <v>44426</v>
          </cell>
          <cell r="E355" t="str">
            <v>医療法人社団芙蓉会　ふよう病院</v>
          </cell>
          <cell r="F355" t="str">
            <v>いりょうほうじんしゃだんふようかい　ふようびょういん</v>
          </cell>
          <cell r="N355" t="str">
            <v>https://www.fuyou.or.jp/</v>
          </cell>
          <cell r="O355" t="str">
            <v>ハローワークインターネットサービスで求人票を確認ください。</v>
          </cell>
          <cell r="P355" t="str">
            <v>介護職（ケアワーカー）</v>
          </cell>
          <cell r="Q355" t="str">
            <v>確認中</v>
          </cell>
          <cell r="R355" t="str">
            <v>ハローワークインターネットサービスで求人票を確認ください。</v>
          </cell>
          <cell r="S355" t="str">
            <v>ディサービスふれあいルーム</v>
          </cell>
          <cell r="T355" t="str">
            <v>確認中</v>
          </cell>
          <cell r="U355" t="str">
            <v>正社員</v>
          </cell>
          <cell r="V355" t="str">
            <v>東京都町田市南町田３－４３－１</v>
          </cell>
          <cell r="W355" t="str">
            <v>ハローワークインターネットサービスで求人票を確認ください。</v>
          </cell>
          <cell r="X355" t="str">
            <v>170,000円〜175,000円</v>
          </cell>
          <cell r="Y355" t="str">
            <v>確認中</v>
          </cell>
          <cell r="Z355" t="str">
            <v>ハローワークインターネットサービスで求人票を確認ください。</v>
          </cell>
          <cell r="AB355" t="str">
            <v>確認中</v>
          </cell>
          <cell r="AC355" t="str">
            <v>確認中</v>
          </cell>
          <cell r="AD355" t="str">
            <v>ハローワークインターネットサービスで求人票を確認ください。</v>
          </cell>
          <cell r="AE355" t="str">
            <v>確認中</v>
          </cell>
          <cell r="AF355" t="str">
            <v>月給（手当等確認ください）</v>
          </cell>
          <cell r="AG355" t="str">
            <v>確認中</v>
          </cell>
          <cell r="AH355" t="str">
            <v>確認中</v>
          </cell>
          <cell r="AI355" t="str">
            <v>確認中</v>
          </cell>
          <cell r="AJ355" t="str">
            <v>確認中</v>
          </cell>
          <cell r="AK355" t="str">
            <v>確認中</v>
          </cell>
          <cell r="AL355" t="str">
            <v>確認中</v>
          </cell>
          <cell r="AM355" t="str">
            <v>確認中</v>
          </cell>
          <cell r="AN355" t="str">
            <v>確認中</v>
          </cell>
          <cell r="AO355" t="str">
            <v>確認中</v>
          </cell>
          <cell r="AP355" t="str">
            <v>ハローワークインターネットサービスで求人票を確認ください。</v>
          </cell>
          <cell r="AQ355" t="str">
            <v>ハローワークインターネットサービスで求人票を確認ください。</v>
          </cell>
          <cell r="AR355" t="str">
            <v>ハローワークインターネットサービスで求人票を確認ください。</v>
          </cell>
          <cell r="AS355" t="str">
            <v>ハローワークインターネットサービスで求人票を確認ください。</v>
          </cell>
          <cell r="AT355" t="str">
            <v>ハローワークインターネットサービスで求人票を確認ください。</v>
          </cell>
          <cell r="AU355" t="str">
            <v>認知症対応型デイサービス</v>
          </cell>
          <cell r="AZ355" t="str">
            <v>確認中</v>
          </cell>
          <cell r="BA355" t="str">
            <v>確認中</v>
          </cell>
          <cell r="BB355" t="str">
            <v>確認中</v>
          </cell>
          <cell r="BC355" t="str">
            <v>確認中</v>
          </cell>
        </row>
        <row r="356">
          <cell r="C356" t="str">
            <v>13190-06497211</v>
          </cell>
          <cell r="D356">
            <v>44426</v>
          </cell>
          <cell r="E356" t="str">
            <v>医療法人社団芙蓉会　ふよう病院</v>
          </cell>
          <cell r="F356" t="str">
            <v>いりょうほうじんしゃだんふようかい　ふようびょういん</v>
          </cell>
          <cell r="N356" t="str">
            <v>https://www.fuyou.or.jp/</v>
          </cell>
          <cell r="O356" t="str">
            <v>ハローワークインターネットサービスで求人票を確認ください。</v>
          </cell>
          <cell r="P356" t="str">
            <v>准看護師（パート）</v>
          </cell>
          <cell r="Q356" t="str">
            <v>確認中</v>
          </cell>
          <cell r="R356" t="str">
            <v>ハローワークインターネットサービスで求人票を確認ください。</v>
          </cell>
          <cell r="S356" t="str">
            <v>ディサービスふれあいホーム</v>
          </cell>
          <cell r="T356" t="str">
            <v>確認中</v>
          </cell>
          <cell r="U356" t="str">
            <v>非常勤パート</v>
          </cell>
          <cell r="V356" t="str">
            <v>東京都町田市南町田３－４３－１</v>
          </cell>
          <cell r="W356" t="str">
            <v>ハローワークインターネットサービスで求人票を確認ください。</v>
          </cell>
          <cell r="X356" t="str">
            <v>1,750円〜1,750円</v>
          </cell>
          <cell r="Y356" t="str">
            <v>確認中</v>
          </cell>
          <cell r="Z356" t="str">
            <v>ハローワークインターネットサービスで求人票を確認ください。</v>
          </cell>
          <cell r="AB356" t="str">
            <v>確認中</v>
          </cell>
          <cell r="AC356" t="str">
            <v>確認中</v>
          </cell>
          <cell r="AD356" t="str">
            <v>ハローワークインターネットサービスで求人票を確認ください。</v>
          </cell>
          <cell r="AE356" t="str">
            <v>確認中</v>
          </cell>
          <cell r="AF356" t="str">
            <v>時給</v>
          </cell>
          <cell r="AG356" t="str">
            <v>確認中</v>
          </cell>
          <cell r="AH356" t="str">
            <v>確認中</v>
          </cell>
          <cell r="AI356" t="str">
            <v>確認中</v>
          </cell>
          <cell r="AJ356" t="str">
            <v>確認中</v>
          </cell>
          <cell r="AK356" t="str">
            <v>確認中</v>
          </cell>
          <cell r="AL356" t="str">
            <v>確認中</v>
          </cell>
          <cell r="AM356" t="str">
            <v>確認中</v>
          </cell>
          <cell r="AN356" t="str">
            <v>確認中</v>
          </cell>
          <cell r="AO356" t="str">
            <v>確認中</v>
          </cell>
          <cell r="AP356" t="str">
            <v>ハローワークインターネットサービスで求人票を確認ください。</v>
          </cell>
          <cell r="AQ356" t="str">
            <v>ハローワークインターネットサービスで求人票を確認ください。</v>
          </cell>
          <cell r="AR356" t="str">
            <v>ハローワークインターネットサービスで求人票を確認ください。</v>
          </cell>
          <cell r="AS356" t="str">
            <v>ハローワークインターネットサービスで求人票を確認ください。</v>
          </cell>
          <cell r="AT356" t="str">
            <v>ハローワークインターネットサービスで求人票を確認ください。</v>
          </cell>
          <cell r="AU356" t="str">
            <v>認知症対応型デイサービス</v>
          </cell>
          <cell r="AZ356" t="str">
            <v>確認中</v>
          </cell>
          <cell r="BA356" t="str">
            <v>確認中</v>
          </cell>
          <cell r="BB356" t="str">
            <v>確認中</v>
          </cell>
          <cell r="BC356" t="str">
            <v>確認中</v>
          </cell>
        </row>
        <row r="357">
          <cell r="C357" t="str">
            <v>13190-06498511</v>
          </cell>
          <cell r="D357">
            <v>44426</v>
          </cell>
          <cell r="E357" t="str">
            <v>社会福祉法人　福音会</v>
          </cell>
          <cell r="F357" t="str">
            <v>しゃかいふくしほうじん　ふくいんかい</v>
          </cell>
          <cell r="N357" t="str">
            <v xml:space="preserve"> http://www.fukuinkai.or.jp/</v>
          </cell>
          <cell r="O357" t="str">
            <v>ハローワークインターネットサービスで求人票を確認ください。</v>
          </cell>
          <cell r="P357" t="str">
            <v>厨房（調理補助）職員</v>
          </cell>
          <cell r="Q357" t="str">
            <v>確認中</v>
          </cell>
          <cell r="R357" t="str">
            <v>ハローワークインターネットサービスで求人票を確認ください。</v>
          </cell>
          <cell r="S357" t="str">
            <v>特別養護老人ホーム福音の家</v>
          </cell>
          <cell r="T357" t="str">
            <v>確認中</v>
          </cell>
          <cell r="U357" t="str">
            <v>非常勤パート</v>
          </cell>
          <cell r="V357" t="str">
            <v>東京都町田市野津田町１９３２番地</v>
          </cell>
          <cell r="W357" t="str">
            <v>ハローワークインターネットサービスで求人票を確認ください。</v>
          </cell>
          <cell r="X357" t="str">
            <v>1,050円〜1,050円</v>
          </cell>
          <cell r="Y357" t="str">
            <v>確認中</v>
          </cell>
          <cell r="Z357" t="str">
            <v>ハローワークインターネットサービスで求人票を確認ください。</v>
          </cell>
          <cell r="AB357" t="str">
            <v>確認中</v>
          </cell>
          <cell r="AC357" t="str">
            <v>確認中</v>
          </cell>
          <cell r="AD357" t="str">
            <v>ハローワークインターネットサービスで求人票を確認ください。</v>
          </cell>
          <cell r="AE357" t="str">
            <v>確認中</v>
          </cell>
          <cell r="AF357" t="str">
            <v>時給</v>
          </cell>
          <cell r="AG357" t="str">
            <v>確認中</v>
          </cell>
          <cell r="AH357" t="str">
            <v>確認中</v>
          </cell>
          <cell r="AI357" t="str">
            <v>確認中</v>
          </cell>
          <cell r="AJ357" t="str">
            <v>確認中</v>
          </cell>
          <cell r="AK357" t="str">
            <v>確認中</v>
          </cell>
          <cell r="AL357" t="str">
            <v>確認中</v>
          </cell>
          <cell r="AM357" t="str">
            <v>確認中</v>
          </cell>
          <cell r="AN357" t="str">
            <v>確認中</v>
          </cell>
          <cell r="AO357" t="str">
            <v>確認中</v>
          </cell>
          <cell r="AP357" t="str">
            <v>ハローワークインターネットサービスで求人票を確認ください。</v>
          </cell>
          <cell r="AQ357" t="str">
            <v>ハローワークインターネットサービスで求人票を確認ください。</v>
          </cell>
          <cell r="AR357" t="str">
            <v>ハローワークインターネットサービスで求人票を確認ください。</v>
          </cell>
          <cell r="AS357" t="str">
            <v>ハローワークインターネットサービスで求人票を確認ください。</v>
          </cell>
          <cell r="AT357" t="str">
            <v>ハローワークインターネットサービスで求人票を確認ください。</v>
          </cell>
          <cell r="AU357" t="str">
            <v>特別養護老人ホーム（特養）</v>
          </cell>
          <cell r="AZ357" t="str">
            <v>確認中</v>
          </cell>
          <cell r="BA357" t="str">
            <v>確認中</v>
          </cell>
          <cell r="BB357" t="str">
            <v>確認中</v>
          </cell>
          <cell r="BC357" t="str">
            <v>確認中</v>
          </cell>
        </row>
        <row r="358">
          <cell r="C358" t="str">
            <v>13190-06499411</v>
          </cell>
          <cell r="D358">
            <v>44426</v>
          </cell>
          <cell r="E358" t="str">
            <v>社会福祉法人　福音会</v>
          </cell>
          <cell r="F358" t="str">
            <v>しゃかいふくしほうじん　ふくいんかい</v>
          </cell>
          <cell r="N358" t="str">
            <v xml:space="preserve"> http://www.fukuinkai.or.jp/</v>
          </cell>
          <cell r="O358" t="str">
            <v>ハローワークインターネットサービスで求人票を確認ください。</v>
          </cell>
          <cell r="P358" t="str">
            <v>サービス提供責任者</v>
          </cell>
          <cell r="Q358" t="str">
            <v>確認中</v>
          </cell>
          <cell r="R358" t="str">
            <v>ハローワークインターネットサービスで求人票を確認ください。</v>
          </cell>
          <cell r="S358" t="str">
            <v>ふくいんヘルパーステーション</v>
          </cell>
          <cell r="T358" t="str">
            <v>確認中</v>
          </cell>
          <cell r="U358" t="str">
            <v>正社員</v>
          </cell>
          <cell r="V358" t="str">
            <v>東京都町田市鶴川２－１４－２３</v>
          </cell>
          <cell r="W358" t="str">
            <v>ハローワークインターネットサービスで求人票を確認ください。</v>
          </cell>
          <cell r="X358" t="str">
            <v>226,350円〜229,350円</v>
          </cell>
          <cell r="Y358" t="str">
            <v>確認中</v>
          </cell>
          <cell r="Z358" t="str">
            <v>ハローワークインターネットサービスで求人票を確認ください。</v>
          </cell>
          <cell r="AB358" t="str">
            <v>確認中</v>
          </cell>
          <cell r="AC358" t="str">
            <v>確認中</v>
          </cell>
          <cell r="AD358" t="str">
            <v>ハローワークインターネットサービスで求人票を確認ください。</v>
          </cell>
          <cell r="AE358" t="str">
            <v>確認中</v>
          </cell>
          <cell r="AF358" t="str">
            <v>月給（手当等確認ください）</v>
          </cell>
          <cell r="AG358" t="str">
            <v>確認中</v>
          </cell>
          <cell r="AH358" t="str">
            <v>確認中</v>
          </cell>
          <cell r="AI358" t="str">
            <v>確認中</v>
          </cell>
          <cell r="AJ358" t="str">
            <v>確認中</v>
          </cell>
          <cell r="AK358" t="str">
            <v>確認中</v>
          </cell>
          <cell r="AL358" t="str">
            <v>確認中</v>
          </cell>
          <cell r="AM358" t="str">
            <v>確認中</v>
          </cell>
          <cell r="AN358" t="str">
            <v>確認中</v>
          </cell>
          <cell r="AO358" t="str">
            <v>確認中</v>
          </cell>
          <cell r="AP358" t="str">
            <v>ハローワークインターネットサービスで求人票を確認ください。</v>
          </cell>
          <cell r="AQ358" t="str">
            <v>ハローワークインターネットサービスで求人票を確認ください。</v>
          </cell>
          <cell r="AR358" t="str">
            <v>ハローワークインターネットサービスで求人票を確認ください。</v>
          </cell>
          <cell r="AS358" t="str">
            <v>ハローワークインターネットサービスで求人票を確認ください。</v>
          </cell>
          <cell r="AT358" t="str">
            <v>ハローワークインターネットサービスで求人票を確認ください。</v>
          </cell>
          <cell r="AU358" t="str">
            <v>訪問介護（ホームヘルプサービス）</v>
          </cell>
          <cell r="AZ358" t="str">
            <v>確認中</v>
          </cell>
          <cell r="BA358" t="str">
            <v>確認中</v>
          </cell>
          <cell r="BB358" t="str">
            <v>確認中</v>
          </cell>
          <cell r="BC358" t="str">
            <v>確認中</v>
          </cell>
        </row>
        <row r="359">
          <cell r="C359" t="str">
            <v>13190-06501811</v>
          </cell>
          <cell r="D359">
            <v>44426</v>
          </cell>
          <cell r="E359" t="str">
            <v>社会福祉法人　福音会</v>
          </cell>
          <cell r="F359" t="str">
            <v>しゃかいふくしほうじん　ふくいんかい</v>
          </cell>
          <cell r="N359" t="str">
            <v xml:space="preserve"> http://www.fukuinkai.or.jp/</v>
          </cell>
          <cell r="O359" t="str">
            <v>ハローワークインターネットサービスで求人票を確認ください。</v>
          </cell>
          <cell r="P359" t="str">
            <v>介護支援専門員</v>
          </cell>
          <cell r="Q359" t="str">
            <v>確認中</v>
          </cell>
          <cell r="R359" t="str">
            <v>ハローワークインターネットサービスで求人票を確認ください。</v>
          </cell>
          <cell r="S359" t="str">
            <v>居宅介護支援事業所ふくいん</v>
          </cell>
          <cell r="T359" t="str">
            <v>確認中</v>
          </cell>
          <cell r="U359" t="str">
            <v>正社員</v>
          </cell>
          <cell r="V359" t="str">
            <v>東京都町田市野津田町１９３２番地</v>
          </cell>
          <cell r="W359" t="str">
            <v>ハローワークインターネットサービスで求人票を確認ください。</v>
          </cell>
          <cell r="X359" t="str">
            <v>230,000円〜275,000円</v>
          </cell>
          <cell r="Y359" t="str">
            <v>確認中</v>
          </cell>
          <cell r="Z359" t="str">
            <v>ハローワークインターネットサービスで求人票を確認ください。</v>
          </cell>
          <cell r="AB359" t="str">
            <v>確認中</v>
          </cell>
          <cell r="AC359" t="str">
            <v>確認中</v>
          </cell>
          <cell r="AD359" t="str">
            <v>ハローワークインターネットサービスで求人票を確認ください。</v>
          </cell>
          <cell r="AE359" t="str">
            <v>確認中</v>
          </cell>
          <cell r="AF359" t="str">
            <v>月給（手当等確認ください）</v>
          </cell>
          <cell r="AG359" t="str">
            <v>確認中</v>
          </cell>
          <cell r="AH359" t="str">
            <v>確認中</v>
          </cell>
          <cell r="AI359" t="str">
            <v>確認中</v>
          </cell>
          <cell r="AJ359" t="str">
            <v>確認中</v>
          </cell>
          <cell r="AK359" t="str">
            <v>確認中</v>
          </cell>
          <cell r="AL359" t="str">
            <v>確認中</v>
          </cell>
          <cell r="AM359" t="str">
            <v>確認中</v>
          </cell>
          <cell r="AN359" t="str">
            <v>確認中</v>
          </cell>
          <cell r="AO359" t="str">
            <v>確認中</v>
          </cell>
          <cell r="AP359" t="str">
            <v>ハローワークインターネットサービスで求人票を確認ください。</v>
          </cell>
          <cell r="AQ359" t="str">
            <v>ハローワークインターネットサービスで求人票を確認ください。</v>
          </cell>
          <cell r="AR359" t="str">
            <v>ハローワークインターネットサービスで求人票を確認ください。</v>
          </cell>
          <cell r="AS359" t="str">
            <v>ハローワークインターネットサービスで求人票を確認ください。</v>
          </cell>
          <cell r="AT359" t="str">
            <v>ハローワークインターネットサービスで求人票を確認ください。</v>
          </cell>
          <cell r="AU359" t="str">
            <v>居宅介護支援</v>
          </cell>
          <cell r="AZ359" t="str">
            <v>確認中</v>
          </cell>
          <cell r="BA359" t="str">
            <v>確認中</v>
          </cell>
          <cell r="BB359" t="str">
            <v>確認中</v>
          </cell>
          <cell r="BC359" t="str">
            <v>確認中</v>
          </cell>
        </row>
        <row r="360">
          <cell r="C360" t="str">
            <v>13190-06502211</v>
          </cell>
          <cell r="D360">
            <v>44426</v>
          </cell>
          <cell r="E360" t="str">
            <v>株式会社　ライフサポートめぐみ</v>
          </cell>
          <cell r="F360" t="str">
            <v>かぶしきがいしゃ　ライフサポートめぐみ</v>
          </cell>
          <cell r="N360" t="str">
            <v>https://www.megumi-net.gr.jp/</v>
          </cell>
          <cell r="O360" t="str">
            <v>昭和３８年に家政婦紹介所を創業の叔母が立ち上げ、一環して働く
人の適材適所を考えながら、お客様の在宅生活を支え続けています
。平成５年にいち早く介護ヘルパー事業を立ち上げ、現在に至って
おります。
在宅サービスでは、初心者の方にも安心して取り掛かりやすい研修
制度を実施し、更に先輩ヘルパーの丁寧な指導によって不安がない
ように心掛けています。</v>
          </cell>
          <cell r="P360" t="str">
            <v>ヘルパー</v>
          </cell>
          <cell r="Q360" t="str">
            <v>確認中</v>
          </cell>
          <cell r="R360" t="str">
            <v>ハローワークインターネットサービスで求人票を確認ください。</v>
          </cell>
          <cell r="S360" t="str">
            <v>ヘルパーステーションめぐみ</v>
          </cell>
          <cell r="T360" t="str">
            <v>確認中</v>
          </cell>
          <cell r="U360" t="str">
            <v>非常勤パート</v>
          </cell>
          <cell r="V360" t="str">
            <v>東京都町田市原町田５－８－９</v>
          </cell>
          <cell r="W360" t="str">
            <v>ハローワークインターネットサービスで求人票を確認ください。</v>
          </cell>
          <cell r="X360" t="str">
            <v>1,400円〜1,500円</v>
          </cell>
          <cell r="Y360" t="str">
            <v>確認中</v>
          </cell>
          <cell r="Z360" t="str">
            <v>ハローワークインターネットサービスで求人票を確認ください。</v>
          </cell>
          <cell r="AB360" t="str">
            <v>確認中</v>
          </cell>
          <cell r="AC360" t="str">
            <v>確認中</v>
          </cell>
          <cell r="AD360" t="str">
            <v>ハローワークインターネットサービスで求人票を確認ください。</v>
          </cell>
          <cell r="AE360" t="str">
            <v>確認中</v>
          </cell>
          <cell r="AF360" t="str">
            <v>時給</v>
          </cell>
          <cell r="AG360" t="str">
            <v>確認中</v>
          </cell>
          <cell r="AH360" t="str">
            <v>確認中</v>
          </cell>
          <cell r="AI360" t="str">
            <v>確認中</v>
          </cell>
          <cell r="AJ360" t="str">
            <v>確認中</v>
          </cell>
          <cell r="AK360" t="str">
            <v>確認中</v>
          </cell>
          <cell r="AL360" t="str">
            <v>確認中</v>
          </cell>
          <cell r="AM360" t="str">
            <v>確認中</v>
          </cell>
          <cell r="AN360" t="str">
            <v>確認中</v>
          </cell>
          <cell r="AO360" t="str">
            <v>確認中</v>
          </cell>
          <cell r="AP360" t="str">
            <v>ハローワークインターネットサービスで求人票を確認ください。</v>
          </cell>
          <cell r="AQ360" t="str">
            <v>ハローワークインターネットサービスで求人票を確認ください。</v>
          </cell>
          <cell r="AR360" t="str">
            <v>ハローワークインターネットサービスで求人票を確認ください。</v>
          </cell>
          <cell r="AS360" t="str">
            <v>ハローワークインターネットサービスで求人票を確認ください。</v>
          </cell>
          <cell r="AT360" t="str">
            <v>ハローワークインターネットサービスで求人票を確認ください。</v>
          </cell>
          <cell r="AU360" t="str">
            <v>訪問介護（ホームヘルプサービス）</v>
          </cell>
          <cell r="AZ360" t="str">
            <v>確認中</v>
          </cell>
          <cell r="BA360" t="str">
            <v>確認中</v>
          </cell>
          <cell r="BB360" t="str">
            <v>確認中</v>
          </cell>
          <cell r="BC360" t="str">
            <v>確認中</v>
          </cell>
        </row>
        <row r="361">
          <cell r="C361" t="str">
            <v>13190-06503511</v>
          </cell>
          <cell r="D361">
            <v>44426</v>
          </cell>
          <cell r="E361" t="str">
            <v>株式会社　ライフサポートめぐみ</v>
          </cell>
          <cell r="F361" t="str">
            <v>かぶしきがいしゃ　ライフサポートめぐみ</v>
          </cell>
          <cell r="N361" t="str">
            <v>https://www.megumi-net.gr.jp/</v>
          </cell>
          <cell r="O361" t="str">
            <v>昭和３８年に家政婦紹介所を創業の叔母が立ち上げ、一環して働く
人の適材適所を考えながら、お客様の在宅生活を支え続けています
。平成５年にいち早く介護ヘルパー事業を立ち上げ、現在に至って
おります。
在宅サービスでは、初心者の方にも安心して取り掛かりやすい研修
制度を実施し、更に先輩ヘルパーの丁寧な指導によって不安がない
ように心掛けています。</v>
          </cell>
          <cell r="P361" t="str">
            <v>家庭生活支援サービス</v>
          </cell>
          <cell r="Q361" t="str">
            <v>確認中</v>
          </cell>
          <cell r="R361" t="str">
            <v>ハローワークインターネットサービスで求人票を確認ください。</v>
          </cell>
          <cell r="S361" t="str">
            <v>ヘルパーステーションめぐみ</v>
          </cell>
          <cell r="T361" t="str">
            <v>確認中</v>
          </cell>
          <cell r="U361" t="str">
            <v>非常勤パート</v>
          </cell>
          <cell r="V361" t="str">
            <v>東京都町田市原町田５－８－９</v>
          </cell>
          <cell r="W361" t="str">
            <v>ハローワークインターネットサービスで求人票を確認ください。</v>
          </cell>
          <cell r="X361" t="str">
            <v>1,500円〜1,800円</v>
          </cell>
          <cell r="Y361" t="str">
            <v>確認中</v>
          </cell>
          <cell r="Z361" t="str">
            <v>ハローワークインターネットサービスで求人票を確認ください。</v>
          </cell>
          <cell r="AB361" t="str">
            <v>確認中</v>
          </cell>
          <cell r="AC361" t="str">
            <v>確認中</v>
          </cell>
          <cell r="AD361" t="str">
            <v>ハローワークインターネットサービスで求人票を確認ください。</v>
          </cell>
          <cell r="AE361" t="str">
            <v>確認中</v>
          </cell>
          <cell r="AF361" t="str">
            <v>時給</v>
          </cell>
          <cell r="AG361" t="str">
            <v>確認中</v>
          </cell>
          <cell r="AH361" t="str">
            <v>確認中</v>
          </cell>
          <cell r="AI361" t="str">
            <v>確認中</v>
          </cell>
          <cell r="AJ361" t="str">
            <v>確認中</v>
          </cell>
          <cell r="AK361" t="str">
            <v>確認中</v>
          </cell>
          <cell r="AL361" t="str">
            <v>確認中</v>
          </cell>
          <cell r="AM361" t="str">
            <v>確認中</v>
          </cell>
          <cell r="AN361" t="str">
            <v>確認中</v>
          </cell>
          <cell r="AO361" t="str">
            <v>確認中</v>
          </cell>
          <cell r="AP361" t="str">
            <v>ハローワークインターネットサービスで求人票を確認ください。</v>
          </cell>
          <cell r="AQ361" t="str">
            <v>ハローワークインターネットサービスで求人票を確認ください。</v>
          </cell>
          <cell r="AR361" t="str">
            <v>ハローワークインターネットサービスで求人票を確認ください。</v>
          </cell>
          <cell r="AS361" t="str">
            <v>ハローワークインターネットサービスで求人票を確認ください。</v>
          </cell>
          <cell r="AT361" t="str">
            <v>ハローワークインターネットサービスで求人票を確認ください。</v>
          </cell>
          <cell r="AU361" t="str">
            <v>訪問介護（ホームヘルプサービス）</v>
          </cell>
          <cell r="AZ361" t="str">
            <v>確認中</v>
          </cell>
          <cell r="BA361" t="str">
            <v>確認中</v>
          </cell>
          <cell r="BB361" t="str">
            <v>確認中</v>
          </cell>
          <cell r="BC361" t="str">
            <v>確認中</v>
          </cell>
        </row>
        <row r="362">
          <cell r="C362" t="str">
            <v>70-0401</v>
          </cell>
          <cell r="D362">
            <v>44432</v>
          </cell>
          <cell r="E362" t="str">
            <v>ＳＯＭＰＯケア株式会社</v>
          </cell>
          <cell r="F362" t="str">
            <v>ＳＯＭＰＯケアかぶしきがいしゃ</v>
          </cell>
          <cell r="G362" t="str">
            <v>東京業務部　東京人事採用課</v>
          </cell>
          <cell r="H362" t="str">
            <v>齋藤　美鈴</v>
          </cell>
          <cell r="J362" t="str">
            <v>03-6433-2494</v>
          </cell>
          <cell r="K362" t="str">
            <v>03-6433-2219</v>
          </cell>
          <cell r="M362" t="str">
            <v>misuzu.saito@sompocare.com</v>
          </cell>
          <cell r="N362" t="str">
            <v>https://www.sompocare.com/</v>
          </cell>
          <cell r="O362" t="str">
            <v>全国に介護施設や在宅事業所を展開。ご希望に合わせて事業所を選べ入社後のステップアップや異動も可能です。
現場でのＯＪＴ研修は勿論、業界唯一の施設・訪問先を再現した自社研修センターにて入社時含めた定期的な各種
研修を実施しています。無資格の方を含めて資格支援制度も各種揃え、実務者研修を無料で取得できます。</v>
          </cell>
          <cell r="P362" t="str">
            <v>クリーンスタッフ</v>
          </cell>
          <cell r="Q362" t="str">
            <v>確認中</v>
          </cell>
          <cell r="R362" t="str">
            <v xml:space="preserve">共有フロアや居室清掃が主なお仕事です。_x000D_
施設を利用する全員が毎日気持ちよく過ごせるようスタッフ1人1人が常に整理整頓・清潔を心掛けています！_x000D_
わからないことは気軽に聞ける環境なので、業界・職種未経験の方も安心してお仕事スタートできます！ </v>
          </cell>
          <cell r="S362" t="str">
            <v>ＳＯＭＰＯケア　ラヴィーレ町田小山</v>
          </cell>
          <cell r="T362" t="str">
            <v>確認中</v>
          </cell>
          <cell r="U362" t="str">
            <v>非常勤パート</v>
          </cell>
          <cell r="V362" t="str">
            <v>東京都町田市小山町652</v>
          </cell>
          <cell r="W362" t="str">
            <v>京王相模原線、JR横浜線・相模線「橋本」駅よりバス約15分</v>
          </cell>
          <cell r="X362" t="str">
            <v>時給1020円～</v>
          </cell>
          <cell r="Y362" t="str">
            <v>確認中</v>
          </cell>
          <cell r="Z362" t="str">
            <v>なし</v>
          </cell>
          <cell r="AA362" t="str">
            <v>交通費支給(社内規定あり)</v>
          </cell>
          <cell r="AB362" t="str">
            <v>確認中</v>
          </cell>
          <cell r="AC362" t="str">
            <v>前年度実績あり　1時間当たり0～20円</v>
          </cell>
          <cell r="AD362" t="str">
            <v>無し</v>
          </cell>
          <cell r="AE362" t="str">
            <v>確認中</v>
          </cell>
          <cell r="AF362" t="str">
            <v>時給</v>
          </cell>
          <cell r="AG362" t="str">
            <v>有期</v>
          </cell>
          <cell r="AH362" t="str">
            <v>4ヵ月以上</v>
          </cell>
          <cell r="AI362" t="str">
            <v>確認中</v>
          </cell>
          <cell r="AJ362" t="str">
            <v>確認中</v>
          </cell>
          <cell r="AK362" t="str">
            <v>無</v>
          </cell>
          <cell r="AL362" t="str">
            <v>確認中</v>
          </cell>
          <cell r="AM362" t="str">
            <v>無</v>
          </cell>
          <cell r="AN362" t="str">
            <v>無</v>
          </cell>
          <cell r="AO362" t="str">
            <v>日勤</v>
          </cell>
          <cell r="AP362" t="str">
            <v>9:00～17:00の間で1日5時間</v>
          </cell>
          <cell r="AQ362" t="str">
            <v>週3～、時間帯・日数・曜日は応相談</v>
          </cell>
          <cell r="AR362" t="str">
            <v>不問</v>
          </cell>
          <cell r="AS362" t="str">
            <v>労災保険</v>
          </cell>
          <cell r="AT362">
            <v>1</v>
          </cell>
          <cell r="AU362" t="str">
            <v>特定施設入居者生活介護（有料老人ホーム）</v>
          </cell>
          <cell r="AZ362" t="str">
            <v>法廷通り</v>
          </cell>
          <cell r="BA362" t="str">
            <v>週休2日制</v>
          </cell>
          <cell r="BB362" t="str">
            <v>確認中</v>
          </cell>
          <cell r="BC362" t="str">
            <v>確認中</v>
          </cell>
        </row>
        <row r="363">
          <cell r="C363" t="str">
            <v>70-0402</v>
          </cell>
          <cell r="D363">
            <v>44439</v>
          </cell>
          <cell r="E363" t="str">
            <v>株式会社マイスペ</v>
          </cell>
          <cell r="F363" t="str">
            <v>かぶしきがいしゃマイスペ</v>
          </cell>
          <cell r="G363" t="str">
            <v>介護事業部</v>
          </cell>
          <cell r="H363" t="str">
            <v>森　大樹</v>
          </cell>
          <cell r="J363" t="str">
            <v>042-729-8100</v>
          </cell>
          <cell r="K363" t="str">
            <v>042-721-6679</v>
          </cell>
          <cell r="L363" t="str">
            <v>080-5963-5577</v>
          </cell>
          <cell r="M363" t="str">
            <v>d.mori.myspe@gmail.com</v>
          </cell>
          <cell r="N363" t="str">
            <v>https://myspe.co.jp</v>
          </cell>
          <cell r="O363" t="str">
            <v>一軒家を利用したアットホームな施設です。お客様との距離が近く、毎日家族で過ごしているようなデイサービスです。社内風土、社員間のコミュニケーションに力を入れ、創立記念日イベント、年2回の全社イベントでは活躍した社員を表彰しています。パートさんは学生さんから主婦まで幅広く活躍されています。</v>
          </cell>
          <cell r="P363" t="str">
            <v>介護職</v>
          </cell>
          <cell r="Q363" t="str">
            <v>確認中</v>
          </cell>
          <cell r="R363" t="str">
            <v>入浴、食事、排泄介助。送迎。レクリエーション。機能訓練。夜間帯の見守り介助。</v>
          </cell>
          <cell r="S363" t="str">
            <v>介護職人のデイサービス金森マイスペ館</v>
          </cell>
          <cell r="T363" t="str">
            <v>確認中</v>
          </cell>
          <cell r="U363" t="str">
            <v>正社員</v>
          </cell>
          <cell r="V363" t="str">
            <v>東京都町田市金森1-21-6</v>
          </cell>
          <cell r="W363" t="str">
            <v>JR横浜線・町田駅より徒歩10分　車通勤不可</v>
          </cell>
          <cell r="X363" t="str">
            <v>基本給170,000円</v>
          </cell>
          <cell r="Y363" t="str">
            <v>確認中</v>
          </cell>
          <cell r="Z363" t="str">
            <v>資格手当、介護福祉士10,000円　夜勤手当10,000円　運転手当10,000円　会議手当10,000円</v>
          </cell>
          <cell r="AA363" t="str">
            <v>上限2万円まで支給</v>
          </cell>
          <cell r="AB363" t="str">
            <v>確認中</v>
          </cell>
          <cell r="AC363" t="str">
            <v>年二回の面談によりランクの評価を行います。</v>
          </cell>
          <cell r="AD363" t="str">
            <v>実績による</v>
          </cell>
          <cell r="AE363" t="str">
            <v>確認中</v>
          </cell>
          <cell r="AF363" t="str">
            <v>月給（手当等確認ください）</v>
          </cell>
          <cell r="AG363" t="str">
            <v>無期</v>
          </cell>
          <cell r="AH363" t="str">
            <v>無期</v>
          </cell>
          <cell r="AI363" t="str">
            <v>確認中</v>
          </cell>
          <cell r="AJ363" t="str">
            <v>確認中</v>
          </cell>
          <cell r="AK363" t="str">
            <v>有り</v>
          </cell>
          <cell r="AL363" t="str">
            <v>入社6カ月</v>
          </cell>
          <cell r="AM363" t="str">
            <v>有り</v>
          </cell>
          <cell r="AN363" t="str">
            <v>平均10時間未満</v>
          </cell>
          <cell r="AO363" t="str">
            <v>日勤・夜勤のシフト制</v>
          </cell>
          <cell r="AP363" t="str">
            <v>①日勤9：00～18：00　②夜勤17時～翌11：00のシフト制</v>
          </cell>
          <cell r="AQ363" t="str">
            <v>週5日　</v>
          </cell>
          <cell r="AR363" t="str">
            <v>初任者研修・介護福祉士。経験は問いません。これから資格を目指す方も大歓迎です。</v>
          </cell>
          <cell r="AS363" t="str">
            <v>雇用保険・健康保険・厚生年金・労災保険</v>
          </cell>
          <cell r="AT363" t="str">
            <v>2名</v>
          </cell>
          <cell r="AU363" t="str">
            <v>通所介護（デイサービス）</v>
          </cell>
          <cell r="AZ363" t="str">
            <v>法廷通り</v>
          </cell>
          <cell r="BA363" t="str">
            <v>シフト制・4週8休</v>
          </cell>
          <cell r="BB363" t="str">
            <v>確認中</v>
          </cell>
          <cell r="BC363" t="str">
            <v>確認中</v>
          </cell>
        </row>
        <row r="364">
          <cell r="C364" t="str">
            <v>70-0403</v>
          </cell>
          <cell r="D364">
            <v>44456</v>
          </cell>
          <cell r="E364" t="str">
            <v>株式会社創生事業団</v>
          </cell>
          <cell r="F364" t="str">
            <v>かぶしきがいしゃそうせいじぎょうだん</v>
          </cell>
          <cell r="G364" t="str">
            <v>施設長</v>
          </cell>
          <cell r="H364" t="str">
            <v>施設長　平田兼一</v>
          </cell>
          <cell r="J364" t="str">
            <v>042-739-5501</v>
          </cell>
          <cell r="K364" t="str">
            <v>042-739-5502</v>
          </cell>
          <cell r="L364" t="str">
            <v>080-3392-3684</v>
          </cell>
          <cell r="M364" t="str">
            <v>k.hirata@goodtimehome.com</v>
          </cell>
          <cell r="N364" t="str">
            <v>http://www.elder-homecare.co.jp/home/popup/eh_machida.html</v>
          </cell>
          <cell r="O364" t="str">
            <v>ご利用者様・ご家族様・スタッフから「ありがとう」の言葉を頂けるサービスを提供できるスタッフを希望します。</v>
          </cell>
          <cell r="P364" t="str">
            <v>介護職員</v>
          </cell>
          <cell r="Q364" t="str">
            <v>確認中</v>
          </cell>
          <cell r="R364" t="str">
            <v>施設内にて起床・就寝介助・排泄・食事・入浴介助等をチームワークで行います。</v>
          </cell>
          <cell r="S364" t="str">
            <v>エルダーホームケア町田</v>
          </cell>
          <cell r="T364" t="str">
            <v>確認中</v>
          </cell>
          <cell r="U364" t="str">
            <v>非常勤パート</v>
          </cell>
          <cell r="V364" t="str">
            <v>東京都町田市木曽東1-33-16</v>
          </cell>
          <cell r="W364" t="str">
            <v>JR横浜線　古淵駅より徒歩12分</v>
          </cell>
          <cell r="X364" t="str">
            <v>①②￥1,200－（処遇改善手当）③1回1夜勤￥20,000-</v>
          </cell>
          <cell r="Y364" t="str">
            <v>-</v>
          </cell>
          <cell r="Z364" t="str">
            <v>手当等なし</v>
          </cell>
          <cell r="AA364" t="str">
            <v>交通費上限5万円まで支給</v>
          </cell>
          <cell r="AB364" t="str">
            <v>有り</v>
          </cell>
          <cell r="AC364" t="str">
            <v>-</v>
          </cell>
          <cell r="AD364" t="str">
            <v>無し</v>
          </cell>
          <cell r="AE364" t="str">
            <v>無し</v>
          </cell>
          <cell r="AF364" t="str">
            <v>時給</v>
          </cell>
          <cell r="AG364" t="str">
            <v>無期：パート雇用</v>
          </cell>
          <cell r="AH364" t="str">
            <v>1年更新</v>
          </cell>
          <cell r="AI364" t="str">
            <v>確認中</v>
          </cell>
          <cell r="AJ364" t="str">
            <v>可</v>
          </cell>
          <cell r="AK364" t="str">
            <v>有り</v>
          </cell>
          <cell r="AL364" t="str">
            <v>入社3カ月間</v>
          </cell>
          <cell r="AM364" t="str">
            <v>無し</v>
          </cell>
          <cell r="AN364" t="str">
            <v>無</v>
          </cell>
          <cell r="AO364" t="str">
            <v>日勤・夜勤ともにシフト制</v>
          </cell>
          <cell r="AP364" t="str">
            <v>①7：00～16：00　②10：00～19：00　③16：30～翌9：30　</v>
          </cell>
          <cell r="AQ364" t="str">
            <v>週2～5日</v>
          </cell>
          <cell r="AR364" t="str">
            <v>無資格・未経験者応募可能だが有資格者希望</v>
          </cell>
          <cell r="AS364" t="str">
            <v>労働保険・労働条件による</v>
          </cell>
          <cell r="AT364">
            <v>3</v>
          </cell>
          <cell r="AU364" t="str">
            <v>介護付有料老人ホーム</v>
          </cell>
          <cell r="AZ364" t="str">
            <v>法廷通り</v>
          </cell>
          <cell r="BA364" t="str">
            <v>日勤・夜勤ともにシフト制　労働条件により異なる</v>
          </cell>
          <cell r="BB364" t="str">
            <v>有（屋内「原則禁煙」）</v>
          </cell>
          <cell r="BC364" t="str">
            <v>屋内禁煙（屋外に喫煙所設置）</v>
          </cell>
        </row>
        <row r="365">
          <cell r="C365" t="str">
            <v>13190-07506411</v>
          </cell>
          <cell r="D365">
            <v>44460</v>
          </cell>
          <cell r="E365" t="str">
            <v>社会福祉法人　竹清会</v>
          </cell>
          <cell r="F365" t="str">
            <v>しゃかいふくしほうじん　ちくせいかい</v>
          </cell>
          <cell r="N365" t="str">
            <v>http://chikuseikai.com/</v>
          </cell>
          <cell r="O365" t="str">
            <v>○女性の雇用促進、働きやすい職場環境への取り組みが評価され、
平成２９年度東京都女性活躍推進対象を受賞。ライフイベントや生
活状況に合わせた配置転換・勤務条件の提示（時短勤務の正職員等）による就業支援を実施。
○今後の労働人口の減少に向け、間接業務のアウトソーシング化、
ＩＣＴ技術の活用・ＩｏＴ化による労働環境改善、生産性向上のた
めの積極的な投資。２０１８年度全施設のｗｉーｆｉ環境の整備、全床眠りスキャンの設置完了。
○ＴＯＫＹＯ働きやすい福祉の職場宣言事業所（取組状況１００％）として認可。
○マイカー通勤可（無料駐車場完備）
○無資格者の資格取得支援制度あり　　　</v>
          </cell>
          <cell r="P365" t="str">
            <v>「美郷」「花美郷」特養　介護職</v>
          </cell>
          <cell r="Q365" t="str">
            <v>確認中</v>
          </cell>
          <cell r="R365" t="str">
            <v>ハローワークインターネットサービスで求人票を確認ください。</v>
          </cell>
          <cell r="S365" t="str">
            <v xml:space="preserve"> 
「美郷」「花美郷」</v>
          </cell>
          <cell r="T365" t="str">
            <v>確認中</v>
          </cell>
          <cell r="U365" t="str">
            <v>正社員</v>
          </cell>
          <cell r="V365" t="str">
            <v>東京都町田市小山ヶ丘１－２－９</v>
          </cell>
          <cell r="W365" t="str">
            <v>ハローワークインターネットサービスで求人票を確認ください。</v>
          </cell>
          <cell r="X365" t="str">
            <v>204,000円〜294,000円</v>
          </cell>
          <cell r="Y365" t="str">
            <v>確認中</v>
          </cell>
          <cell r="Z365" t="str">
            <v>ハローワークインターネットサービスで求人票を確認ください。</v>
          </cell>
          <cell r="AB365" t="str">
            <v>確認中</v>
          </cell>
          <cell r="AC365" t="str">
            <v>確認中</v>
          </cell>
          <cell r="AD365" t="str">
            <v>ハローワークインターネットサービスで求人票を確認ください。</v>
          </cell>
          <cell r="AE365" t="str">
            <v>確認中</v>
          </cell>
          <cell r="AF365" t="str">
            <v>月給（手当等確認ください）</v>
          </cell>
          <cell r="AG365" t="str">
            <v>確認中</v>
          </cell>
          <cell r="AH365" t="str">
            <v>確認中</v>
          </cell>
          <cell r="AI365" t="str">
            <v>確認中</v>
          </cell>
          <cell r="AJ365" t="str">
            <v>確認中</v>
          </cell>
          <cell r="AK365" t="str">
            <v>確認中</v>
          </cell>
          <cell r="AL365" t="str">
            <v>確認中</v>
          </cell>
          <cell r="AM365" t="str">
            <v>確認中</v>
          </cell>
          <cell r="AN365" t="str">
            <v>確認中</v>
          </cell>
          <cell r="AO365" t="str">
            <v>確認中</v>
          </cell>
          <cell r="AP365" t="str">
            <v>ハローワークインターネットサービスで求人票を確認ください。</v>
          </cell>
          <cell r="AQ365" t="str">
            <v>ハローワークインターネットサービスで求人票を確認ください。</v>
          </cell>
          <cell r="AR365" t="str">
            <v>ハローワークインターネットサービスで求人票を確認ください。</v>
          </cell>
          <cell r="AS365" t="str">
            <v>ハローワークインターネットサービスで求人票を確認ください。</v>
          </cell>
          <cell r="AT365" t="str">
            <v>ハローワークインターネットサービスで求人票を確認ください。</v>
          </cell>
          <cell r="AU365" t="str">
            <v>特別養護老人ホーム（特養）</v>
          </cell>
          <cell r="AZ365" t="str">
            <v>確認中</v>
          </cell>
          <cell r="BA365" t="str">
            <v>確認中</v>
          </cell>
          <cell r="BB365" t="str">
            <v>確認中</v>
          </cell>
          <cell r="BC365" t="str">
            <v>確認中</v>
          </cell>
        </row>
        <row r="366">
          <cell r="C366" t="str">
            <v>13190-07507011</v>
          </cell>
          <cell r="D366">
            <v>44460</v>
          </cell>
          <cell r="E366" t="str">
            <v>社会福祉法人　竹清会</v>
          </cell>
          <cell r="F366" t="str">
            <v>しゃかいふくしほうじん　ちくせいかい</v>
          </cell>
          <cell r="N366" t="str">
            <v>http://chikuseikai.com/</v>
          </cell>
          <cell r="O366" t="str">
            <v>○女性の雇用促進、働きやすい職場環境への取り組みが評価され、
平成２９年度東京都女性活躍推進対象を受賞。ライフイベントや生
活状況に合わせた配置転換・勤務条件の提示（時短勤務の正職員等）による就業支援を実施。
○今後の労働人口の減少に向け、間接業務のアウトソーシング化、
ＩＣＴ技術の活用・ＩｏＴ化による労働環境改善、生産性向上のた
めの積極的な投資。２０１８年度全施設のｗｉーｆｉ環境の整備、全床眠りスキャンの設置完了。
○ＴＯＫＹＯ働きやすい福祉の職場宣言事業所（取組状況１００％）として認可。
○マイカー通勤可（無料駐車場完備）
○無資格者の資格取得支援制度あり　　　</v>
          </cell>
          <cell r="P366" t="str">
            <v>ケアスタッフ（美郷）</v>
          </cell>
          <cell r="Q366" t="str">
            <v>確認中</v>
          </cell>
          <cell r="R366" t="str">
            <v>ハローワークインターネットサービスで求人票を確認ください。</v>
          </cell>
          <cell r="S366" t="str">
            <v>美郷</v>
          </cell>
          <cell r="T366" t="str">
            <v>確認中</v>
          </cell>
          <cell r="U366" t="str">
            <v>非常勤パート</v>
          </cell>
          <cell r="V366" t="str">
            <v>東京都町田市小山ヶ丘１丁目２番地９</v>
          </cell>
          <cell r="W366" t="str">
            <v>ハローワークインターネットサービスで求人票を確認ください。</v>
          </cell>
          <cell r="X366" t="str">
            <v>1,150円〜1,200円</v>
          </cell>
          <cell r="Y366" t="str">
            <v>確認中</v>
          </cell>
          <cell r="Z366" t="str">
            <v>ハローワークインターネットサービスで求人票を確認ください。</v>
          </cell>
          <cell r="AB366" t="str">
            <v>確認中</v>
          </cell>
          <cell r="AC366" t="str">
            <v>確認中</v>
          </cell>
          <cell r="AD366" t="str">
            <v>ハローワークインターネットサービスで求人票を確認ください。</v>
          </cell>
          <cell r="AE366" t="str">
            <v>確認中</v>
          </cell>
          <cell r="AF366" t="str">
            <v>時給</v>
          </cell>
          <cell r="AG366" t="str">
            <v>確認中</v>
          </cell>
          <cell r="AH366" t="str">
            <v>確認中</v>
          </cell>
          <cell r="AI366" t="str">
            <v>確認中</v>
          </cell>
          <cell r="AJ366" t="str">
            <v>確認中</v>
          </cell>
          <cell r="AK366" t="str">
            <v>確認中</v>
          </cell>
          <cell r="AL366" t="str">
            <v>確認中</v>
          </cell>
          <cell r="AM366" t="str">
            <v>確認中</v>
          </cell>
          <cell r="AN366" t="str">
            <v>確認中</v>
          </cell>
          <cell r="AO366" t="str">
            <v>確認中</v>
          </cell>
          <cell r="AP366" t="str">
            <v>ハローワークインターネットサービスで求人票を確認ください。</v>
          </cell>
          <cell r="AQ366" t="str">
            <v>ハローワークインターネットサービスで求人票を確認ください。</v>
          </cell>
          <cell r="AR366" t="str">
            <v>ハローワークインターネットサービスで求人票を確認ください。</v>
          </cell>
          <cell r="AS366" t="str">
            <v>ハローワークインターネットサービスで求人票を確認ください。</v>
          </cell>
          <cell r="AT366" t="str">
            <v>ハローワークインターネットサービスで求人票を確認ください。</v>
          </cell>
          <cell r="AU366" t="str">
            <v>特別養護老人ホーム（特養）</v>
          </cell>
          <cell r="AZ366" t="str">
            <v>確認中</v>
          </cell>
          <cell r="BA366" t="str">
            <v>確認中</v>
          </cell>
          <cell r="BB366" t="str">
            <v>確認中</v>
          </cell>
          <cell r="BC366" t="str">
            <v>確認中</v>
          </cell>
        </row>
        <row r="367">
          <cell r="C367" t="str">
            <v>13190-07508311</v>
          </cell>
          <cell r="D367">
            <v>44460</v>
          </cell>
          <cell r="E367" t="str">
            <v>社会福祉法人　竹清会</v>
          </cell>
          <cell r="F367" t="str">
            <v>しゃかいふくしほうじん　ちくせいかい</v>
          </cell>
          <cell r="N367" t="str">
            <v>http://chikuseikai.com/</v>
          </cell>
          <cell r="O367" t="str">
            <v>○女性の雇用促進、働きやすい職場環境への取り組みが評価され、
平成２９年度東京都女性活躍推進対象を受賞。ライフイベントや生
活状況に合わせた配置転換・勤務条件の提示（時短勤務の正職員等）による就業支援を実施。
○今後の労働人口の減少に向け、間接業務のアウトソーシング化、
ＩＣＴ技術の活用・ＩｏＴ化による労働環境改善、生産性向上のた
めの積極的な投資。２０１８年度全施設のｗｉーｆｉ環境の整備、全床眠りスキャンの設置完了。
○ＴＯＫＹＯ働きやすい福祉の職場宣言事業所（取組状況１００％）として認可。
○マイカー通勤可（無料駐車場完備）
○無資格者の資格取得支援制度あり　　　</v>
          </cell>
          <cell r="P367" t="str">
            <v>看護師「美郷」「花美郷」特養</v>
          </cell>
          <cell r="Q367" t="str">
            <v>確認中</v>
          </cell>
          <cell r="R367" t="str">
            <v>ハローワークインターネットサービスで求人票を確認ください。</v>
          </cell>
          <cell r="S367" t="str">
            <v>「美郷」「花美郷」</v>
          </cell>
          <cell r="T367" t="str">
            <v>確認中</v>
          </cell>
          <cell r="U367" t="str">
            <v>正社員</v>
          </cell>
          <cell r="V367" t="str">
            <v>東京都町田市小山ヶ丘１丁目２番地９</v>
          </cell>
          <cell r="W367" t="str">
            <v>ハローワークインターネットサービスで求人票を確認ください。</v>
          </cell>
          <cell r="X367" t="str">
            <v>287,000円〜396,000円</v>
          </cell>
          <cell r="Y367" t="str">
            <v>確認中</v>
          </cell>
          <cell r="Z367" t="str">
            <v>ハローワークインターネットサービスで求人票を確認ください。</v>
          </cell>
          <cell r="AB367" t="str">
            <v>確認中</v>
          </cell>
          <cell r="AC367" t="str">
            <v>確認中</v>
          </cell>
          <cell r="AD367" t="str">
            <v>ハローワークインターネットサービスで求人票を確認ください。</v>
          </cell>
          <cell r="AE367" t="str">
            <v>確認中</v>
          </cell>
          <cell r="AF367" t="str">
            <v>月給（手当等確認ください）</v>
          </cell>
          <cell r="AG367" t="str">
            <v>確認中</v>
          </cell>
          <cell r="AH367" t="str">
            <v>確認中</v>
          </cell>
          <cell r="AI367" t="str">
            <v>確認中</v>
          </cell>
          <cell r="AJ367" t="str">
            <v>確認中</v>
          </cell>
          <cell r="AK367" t="str">
            <v>確認中</v>
          </cell>
          <cell r="AL367" t="str">
            <v>確認中</v>
          </cell>
          <cell r="AM367" t="str">
            <v>確認中</v>
          </cell>
          <cell r="AN367" t="str">
            <v>確認中</v>
          </cell>
          <cell r="AO367" t="str">
            <v>確認中</v>
          </cell>
          <cell r="AP367" t="str">
            <v>ハローワークインターネットサービスで求人票を確認ください。</v>
          </cell>
          <cell r="AQ367" t="str">
            <v>ハローワークインターネットサービスで求人票を確認ください。</v>
          </cell>
          <cell r="AR367" t="str">
            <v>ハローワークインターネットサービスで求人票を確認ください。</v>
          </cell>
          <cell r="AS367" t="str">
            <v>ハローワークインターネットサービスで求人票を確認ください。</v>
          </cell>
          <cell r="AT367" t="str">
            <v>ハローワークインターネットサービスで求人票を確認ください。</v>
          </cell>
          <cell r="AU367" t="str">
            <v>特別養護老人ホーム（特養）</v>
          </cell>
          <cell r="AZ367" t="str">
            <v>確認中</v>
          </cell>
          <cell r="BA367" t="str">
            <v>確認中</v>
          </cell>
          <cell r="BB367" t="str">
            <v>確認中</v>
          </cell>
          <cell r="BC367" t="str">
            <v>確認中</v>
          </cell>
        </row>
        <row r="368">
          <cell r="C368" t="str">
            <v>13190-07509611</v>
          </cell>
          <cell r="D368">
            <v>44460</v>
          </cell>
          <cell r="E368" t="str">
            <v>社会福祉法人　竹清会</v>
          </cell>
          <cell r="F368" t="str">
            <v>しゃかいふくしほうじん　ちくせいかい</v>
          </cell>
          <cell r="N368" t="str">
            <v>http://chikuseikai.com/</v>
          </cell>
          <cell r="O368" t="str">
            <v>○女性の雇用促進、働きやすい職場環境への取り組みが評価され、
平成２９年度東京都女性活躍推進対象を受賞。ライフイベントや生
活状況に合わせた配置転換・勤務条件の提示（時短勤務の正職員等）による就業支援を実施。
○今後の労働人口の減少に向け、間接業務のアウトソーシング化、
ＩＣＴ技術の活用・ＩｏＴ化による労働環境改善、生産性向上のた
めの積極的な投資。２０１８年度全施設のｗｉーｆｉ環境の整備、全床眠りスキャンの設置完了。
○ＴＯＫＹＯ働きやすい福祉の職場宣言事業所（取組状況１００％）として認可。
○マイカー通勤可（無料駐車場完備）
○無資格者の資格取得支援制度あり　　　</v>
          </cell>
          <cell r="P368" t="str">
            <v>「美郷」登録ヘルパー</v>
          </cell>
          <cell r="Q368" t="str">
            <v>確認中</v>
          </cell>
          <cell r="R368" t="str">
            <v>ハローワークインターネットサービスで求人票を確認ください。</v>
          </cell>
          <cell r="S368" t="str">
            <v>「美郷」</v>
          </cell>
          <cell r="T368" t="str">
            <v>確認中</v>
          </cell>
          <cell r="U368" t="str">
            <v>非常勤パート</v>
          </cell>
          <cell r="V368" t="str">
            <v>東京都町田市小山ヶ丘１－２－９</v>
          </cell>
          <cell r="W368" t="str">
            <v>ハローワークインターネットサービスで求人票を確認ください。</v>
          </cell>
          <cell r="X368" t="str">
            <v>1,450円〜1,750円</v>
          </cell>
          <cell r="Y368" t="str">
            <v>確認中</v>
          </cell>
          <cell r="Z368" t="str">
            <v>ハローワークインターネットサービスで求人票を確認ください。</v>
          </cell>
          <cell r="AB368" t="str">
            <v>確認中</v>
          </cell>
          <cell r="AC368" t="str">
            <v>確認中</v>
          </cell>
          <cell r="AD368" t="str">
            <v>ハローワークインターネットサービスで求人票を確認ください。</v>
          </cell>
          <cell r="AE368" t="str">
            <v>確認中</v>
          </cell>
          <cell r="AF368" t="str">
            <v>時給</v>
          </cell>
          <cell r="AG368" t="str">
            <v>確認中</v>
          </cell>
          <cell r="AH368" t="str">
            <v>確認中</v>
          </cell>
          <cell r="AI368" t="str">
            <v>確認中</v>
          </cell>
          <cell r="AJ368" t="str">
            <v>確認中</v>
          </cell>
          <cell r="AK368" t="str">
            <v>確認中</v>
          </cell>
          <cell r="AL368" t="str">
            <v>確認中</v>
          </cell>
          <cell r="AM368" t="str">
            <v>確認中</v>
          </cell>
          <cell r="AN368" t="str">
            <v>確認中</v>
          </cell>
          <cell r="AO368" t="str">
            <v>確認中</v>
          </cell>
          <cell r="AP368" t="str">
            <v>ハローワークインターネットサービスで求人票を確認ください。</v>
          </cell>
          <cell r="AQ368" t="str">
            <v>ハローワークインターネットサービスで求人票を確認ください。</v>
          </cell>
          <cell r="AR368" t="str">
            <v>ハローワークインターネットサービスで求人票を確認ください。</v>
          </cell>
          <cell r="AS368" t="str">
            <v>ハローワークインターネットサービスで求人票を確認ください。</v>
          </cell>
          <cell r="AT368" t="str">
            <v>ハローワークインターネットサービスで求人票を確認ください。</v>
          </cell>
          <cell r="AU368" t="str">
            <v>訪問介護（ホームヘルプサービス）</v>
          </cell>
          <cell r="AZ368" t="str">
            <v>確認中</v>
          </cell>
          <cell r="BA368" t="str">
            <v>確認中</v>
          </cell>
          <cell r="BB368" t="str">
            <v>確認中</v>
          </cell>
          <cell r="BC368" t="str">
            <v>確認中</v>
          </cell>
        </row>
        <row r="369">
          <cell r="C369" t="str">
            <v>13190-07512511</v>
          </cell>
          <cell r="D369">
            <v>44460</v>
          </cell>
          <cell r="E369" t="str">
            <v>ＳＯＭＰＯケア株式会社</v>
          </cell>
          <cell r="F369" t="str">
            <v>ＳＯＭＰＯケアかぶしきがいしゃ</v>
          </cell>
          <cell r="N369" t="str">
            <v>http://www.sompocare.com</v>
          </cell>
          <cell r="O369" t="str">
            <v>最高品質の介護サービスの実現を目指し、カスタムメイドケア、人
材育成、認知症ケア、食事、医療連携、余暇時間の充実、ＩＣＴ・
デジタルの活用、産学連携に注力しています。</v>
          </cell>
          <cell r="P369" t="str">
            <v>介護スタッフ</v>
          </cell>
          <cell r="Q369" t="str">
            <v>確認中</v>
          </cell>
          <cell r="R369" t="str">
            <v>ハローワークインターネットサービスで求人票を確認ください。</v>
          </cell>
          <cell r="S369" t="str">
            <v>ラヴィーレ南町田</v>
          </cell>
          <cell r="T369" t="str">
            <v>確認中</v>
          </cell>
          <cell r="U369" t="str">
            <v>非常勤パート</v>
          </cell>
          <cell r="V369" t="str">
            <v>東京都町田市金森４丁目７－３０</v>
          </cell>
          <cell r="W369" t="str">
            <v>ハローワークインターネットサービスで求人票を確認ください。</v>
          </cell>
          <cell r="X369" t="str">
            <v>1,050円〜1,050円</v>
          </cell>
          <cell r="Y369" t="str">
            <v>確認中</v>
          </cell>
          <cell r="Z369" t="str">
            <v>ハローワークインターネットサービスで求人票を確認ください。</v>
          </cell>
          <cell r="AB369" t="str">
            <v>確認中</v>
          </cell>
          <cell r="AC369" t="str">
            <v>確認中</v>
          </cell>
          <cell r="AD369" t="str">
            <v>ハローワークインターネットサービスで求人票を確認ください。</v>
          </cell>
          <cell r="AE369" t="str">
            <v>確認中</v>
          </cell>
          <cell r="AF369" t="str">
            <v>時給</v>
          </cell>
          <cell r="AG369" t="str">
            <v>確認中</v>
          </cell>
          <cell r="AH369" t="str">
            <v>確認中</v>
          </cell>
          <cell r="AI369" t="str">
            <v>確認中</v>
          </cell>
          <cell r="AJ369" t="str">
            <v>確認中</v>
          </cell>
          <cell r="AK369" t="str">
            <v>確認中</v>
          </cell>
          <cell r="AL369" t="str">
            <v>確認中</v>
          </cell>
          <cell r="AM369" t="str">
            <v>確認中</v>
          </cell>
          <cell r="AN369" t="str">
            <v>確認中</v>
          </cell>
          <cell r="AO369" t="str">
            <v>確認中</v>
          </cell>
          <cell r="AP369" t="str">
            <v>ハローワークインターネットサービスで求人票を確認ください。</v>
          </cell>
          <cell r="AQ369" t="str">
            <v>ハローワークインターネットサービスで求人票を確認ください。</v>
          </cell>
          <cell r="AR369" t="str">
            <v>ハローワークインターネットサービスで求人票を確認ください。</v>
          </cell>
          <cell r="AS369" t="str">
            <v>ハローワークインターネットサービスで求人票を確認ください。</v>
          </cell>
          <cell r="AT369" t="str">
            <v>ハローワークインターネットサービスで求人票を確認ください。</v>
          </cell>
          <cell r="AU369" t="str">
            <v>介護付有料老人ホーム</v>
          </cell>
          <cell r="AZ369" t="str">
            <v>確認中</v>
          </cell>
          <cell r="BA369" t="str">
            <v>確認中</v>
          </cell>
          <cell r="BB369" t="str">
            <v>確認中</v>
          </cell>
          <cell r="BC369" t="str">
            <v>確認中</v>
          </cell>
        </row>
        <row r="370">
          <cell r="C370" t="str">
            <v>13190-07513411</v>
          </cell>
          <cell r="D370">
            <v>44460</v>
          </cell>
          <cell r="E370" t="str">
            <v>ＳＯＭＰＯケア株式会社</v>
          </cell>
          <cell r="F370" t="str">
            <v>ＳＯＭＰＯケアかぶしきがいしゃ</v>
          </cell>
          <cell r="N370" t="str">
            <v>http://www.sompocare.com</v>
          </cell>
          <cell r="O370" t="str">
            <v>最高品質の介護サービスの実現を目指し、カスタムメイドケア、人
材育成、認知症ケア、食事、医療連携、余暇時間の充実、ＩＣＴ・
デジタルの活用、産学連携に注力しています。</v>
          </cell>
          <cell r="P370" t="str">
            <v>ケアスタッフ</v>
          </cell>
          <cell r="Q370" t="str">
            <v>確認中</v>
          </cell>
          <cell r="R370" t="str">
            <v>ハローワークインターネットサービスで求人票を確認ください。</v>
          </cell>
          <cell r="S370" t="str">
            <v>ラヴィーレ南町田</v>
          </cell>
          <cell r="T370" t="str">
            <v>確認中</v>
          </cell>
          <cell r="U370" t="str">
            <v>正社員</v>
          </cell>
          <cell r="V370" t="str">
            <v>東京都町田市金森４丁目７－３０</v>
          </cell>
          <cell r="W370" t="str">
            <v>ハローワークインターネットサービスで求人票を確認ください。</v>
          </cell>
          <cell r="X370" t="str">
            <v>184,300円〜205,800円</v>
          </cell>
          <cell r="Y370" t="str">
            <v>確認中</v>
          </cell>
          <cell r="Z370" t="str">
            <v>ハローワークインターネットサービスで求人票を確認ください。</v>
          </cell>
          <cell r="AB370" t="str">
            <v>確認中</v>
          </cell>
          <cell r="AC370" t="str">
            <v>確認中</v>
          </cell>
          <cell r="AD370" t="str">
            <v>ハローワークインターネットサービスで求人票を確認ください。</v>
          </cell>
          <cell r="AE370" t="str">
            <v>確認中</v>
          </cell>
          <cell r="AF370" t="str">
            <v>月給（手当等確認ください）</v>
          </cell>
          <cell r="AG370" t="str">
            <v>確認中</v>
          </cell>
          <cell r="AH370" t="str">
            <v>確認中</v>
          </cell>
          <cell r="AI370" t="str">
            <v>確認中</v>
          </cell>
          <cell r="AJ370" t="str">
            <v>確認中</v>
          </cell>
          <cell r="AK370" t="str">
            <v>確認中</v>
          </cell>
          <cell r="AL370" t="str">
            <v>確認中</v>
          </cell>
          <cell r="AM370" t="str">
            <v>確認中</v>
          </cell>
          <cell r="AN370" t="str">
            <v>確認中</v>
          </cell>
          <cell r="AO370" t="str">
            <v>確認中</v>
          </cell>
          <cell r="AP370" t="str">
            <v>ハローワークインターネットサービスで求人票を確認ください。</v>
          </cell>
          <cell r="AQ370" t="str">
            <v>ハローワークインターネットサービスで求人票を確認ください。</v>
          </cell>
          <cell r="AR370" t="str">
            <v>ハローワークインターネットサービスで求人票を確認ください。</v>
          </cell>
          <cell r="AS370" t="str">
            <v>ハローワークインターネットサービスで求人票を確認ください。</v>
          </cell>
          <cell r="AT370" t="str">
            <v>ハローワークインターネットサービスで求人票を確認ください。</v>
          </cell>
          <cell r="AU370" t="str">
            <v>介護付有料老人ホーム</v>
          </cell>
          <cell r="AZ370" t="str">
            <v>確認中</v>
          </cell>
          <cell r="BA370" t="str">
            <v>確認中</v>
          </cell>
          <cell r="BB370" t="str">
            <v>確認中</v>
          </cell>
          <cell r="BC370" t="str">
            <v>確認中</v>
          </cell>
        </row>
        <row r="371">
          <cell r="C371" t="str">
            <v>13190-07514011</v>
          </cell>
          <cell r="D371">
            <v>44460</v>
          </cell>
          <cell r="E371" t="str">
            <v>ＳＯＭＰＯケア株式会社</v>
          </cell>
          <cell r="F371" t="str">
            <v>ＳＯＭＰＯケアかぶしきがいしゃ</v>
          </cell>
          <cell r="N371" t="str">
            <v>http://www.sompocare.com</v>
          </cell>
          <cell r="O371" t="str">
            <v>最高品質の介護サービスの実現を目指し、カスタムメイドケア、人
材育成、認知症ケア、食事、医療連携、余暇時間の充実、ＩＣＴ・
デジタルの活用、産学連携に注力しています。</v>
          </cell>
          <cell r="P371" t="str">
            <v>ケアスタッフ</v>
          </cell>
          <cell r="Q371" t="str">
            <v>確認中</v>
          </cell>
          <cell r="R371" t="str">
            <v>ハローワークインターネットサービスで求人票を確認ください。</v>
          </cell>
          <cell r="S371" t="str">
            <v>ラヴィーレ町田小野路</v>
          </cell>
          <cell r="T371" t="str">
            <v>確認中</v>
          </cell>
          <cell r="U371" t="str">
            <v>正社員</v>
          </cell>
          <cell r="V371" t="str">
            <v>東京都町田市小野路町１６１２</v>
          </cell>
          <cell r="W371" t="str">
            <v>ハローワークインターネットサービスで求人票を確認ください。</v>
          </cell>
          <cell r="X371" t="str">
            <v>184,300円〜205,800円</v>
          </cell>
          <cell r="Y371" t="str">
            <v>確認中</v>
          </cell>
          <cell r="Z371" t="str">
            <v>ハローワークインターネットサービスで求人票を確認ください。</v>
          </cell>
          <cell r="AB371" t="str">
            <v>確認中</v>
          </cell>
          <cell r="AC371" t="str">
            <v>確認中</v>
          </cell>
          <cell r="AD371" t="str">
            <v>ハローワークインターネットサービスで求人票を確認ください。</v>
          </cell>
          <cell r="AE371" t="str">
            <v>確認中</v>
          </cell>
          <cell r="AF371" t="str">
            <v>月給（手当等確認ください）</v>
          </cell>
          <cell r="AG371" t="str">
            <v>確認中</v>
          </cell>
          <cell r="AH371" t="str">
            <v>確認中</v>
          </cell>
          <cell r="AI371" t="str">
            <v>確認中</v>
          </cell>
          <cell r="AJ371" t="str">
            <v>確認中</v>
          </cell>
          <cell r="AK371" t="str">
            <v>確認中</v>
          </cell>
          <cell r="AL371" t="str">
            <v>確認中</v>
          </cell>
          <cell r="AM371" t="str">
            <v>確認中</v>
          </cell>
          <cell r="AN371" t="str">
            <v>確認中</v>
          </cell>
          <cell r="AO371" t="str">
            <v>確認中</v>
          </cell>
          <cell r="AP371" t="str">
            <v>ハローワークインターネットサービスで求人票を確認ください。</v>
          </cell>
          <cell r="AQ371" t="str">
            <v>ハローワークインターネットサービスで求人票を確認ください。</v>
          </cell>
          <cell r="AR371" t="str">
            <v>ハローワークインターネットサービスで求人票を確認ください。</v>
          </cell>
          <cell r="AS371" t="str">
            <v>ハローワークインターネットサービスで求人票を確認ください。</v>
          </cell>
          <cell r="AT371" t="str">
            <v>ハローワークインターネットサービスで求人票を確認ください。</v>
          </cell>
          <cell r="AU371" t="str">
            <v>介護付有料老人ホーム</v>
          </cell>
          <cell r="AZ371" t="str">
            <v>確認中</v>
          </cell>
          <cell r="BA371" t="str">
            <v>確認中</v>
          </cell>
          <cell r="BB371" t="str">
            <v>確認中</v>
          </cell>
          <cell r="BC371" t="str">
            <v>確認中</v>
          </cell>
        </row>
        <row r="372">
          <cell r="C372" t="str">
            <v>13190-07515311</v>
          </cell>
          <cell r="D372">
            <v>44460</v>
          </cell>
          <cell r="E372" t="str">
            <v>ＳＯＭＰＯケア株式会社</v>
          </cell>
          <cell r="F372" t="str">
            <v>ＳＯＭＰＯケアかぶしきがいしゃ</v>
          </cell>
          <cell r="N372" t="str">
            <v>http://www.sompocare.com</v>
          </cell>
          <cell r="O372" t="str">
            <v>最高品質の介護サービスの実現を目指し、カスタムメイドケア、人
材育成、認知症ケア、食事、医療連携、余暇時間の充実、ＩＣＴ・
デジタルの活用、産学連携に注力しています。</v>
          </cell>
          <cell r="P372" t="str">
            <v>看護師（正・准）</v>
          </cell>
          <cell r="Q372" t="str">
            <v>確認中</v>
          </cell>
          <cell r="R372" t="str">
            <v>ハローワークインターネットサービスで求人票を確認ください。</v>
          </cell>
          <cell r="S372" t="str">
            <v>ラヴィーレ南町田</v>
          </cell>
          <cell r="T372" t="str">
            <v>確認中</v>
          </cell>
          <cell r="U372" t="str">
            <v>非常勤パート</v>
          </cell>
          <cell r="V372" t="str">
            <v>東京都町田市金森４－７－３０</v>
          </cell>
          <cell r="W372" t="str">
            <v>ハローワークインターネットサービスで求人票を確認ください。</v>
          </cell>
          <cell r="X372" t="str">
            <v>1,315円〜1,435円</v>
          </cell>
          <cell r="Y372" t="str">
            <v>確認中</v>
          </cell>
          <cell r="Z372" t="str">
            <v>ハローワークインターネットサービスで求人票を確認ください。</v>
          </cell>
          <cell r="AB372" t="str">
            <v>確認中</v>
          </cell>
          <cell r="AC372" t="str">
            <v>確認中</v>
          </cell>
          <cell r="AD372" t="str">
            <v>ハローワークインターネットサービスで求人票を確認ください。</v>
          </cell>
          <cell r="AE372" t="str">
            <v>確認中</v>
          </cell>
          <cell r="AF372" t="str">
            <v>時給</v>
          </cell>
          <cell r="AG372" t="str">
            <v>確認中</v>
          </cell>
          <cell r="AH372" t="str">
            <v>確認中</v>
          </cell>
          <cell r="AI372" t="str">
            <v>確認中</v>
          </cell>
          <cell r="AJ372" t="str">
            <v>確認中</v>
          </cell>
          <cell r="AK372" t="str">
            <v>確認中</v>
          </cell>
          <cell r="AL372" t="str">
            <v>確認中</v>
          </cell>
          <cell r="AM372" t="str">
            <v>確認中</v>
          </cell>
          <cell r="AN372" t="str">
            <v>確認中</v>
          </cell>
          <cell r="AO372" t="str">
            <v>確認中</v>
          </cell>
          <cell r="AP372" t="str">
            <v>ハローワークインターネットサービスで求人票を確認ください。</v>
          </cell>
          <cell r="AQ372" t="str">
            <v>ハローワークインターネットサービスで求人票を確認ください。</v>
          </cell>
          <cell r="AR372" t="str">
            <v>ハローワークインターネットサービスで求人票を確認ください。</v>
          </cell>
          <cell r="AS372" t="str">
            <v>ハローワークインターネットサービスで求人票を確認ください。</v>
          </cell>
          <cell r="AT372" t="str">
            <v>ハローワークインターネットサービスで求人票を確認ください。</v>
          </cell>
          <cell r="AU372" t="str">
            <v>介護付有料老人ホーム</v>
          </cell>
          <cell r="AZ372" t="str">
            <v>確認中</v>
          </cell>
          <cell r="BA372" t="str">
            <v>確認中</v>
          </cell>
          <cell r="BB372" t="str">
            <v>確認中</v>
          </cell>
          <cell r="BC372" t="str">
            <v>確認中</v>
          </cell>
        </row>
        <row r="373">
          <cell r="C373" t="str">
            <v>13190-07517911</v>
          </cell>
          <cell r="D373">
            <v>44460</v>
          </cell>
          <cell r="E373" t="str">
            <v>社会福祉法人　七五三会</v>
          </cell>
          <cell r="F373" t="str">
            <v>しゃかいふくしほうじん　なごみかい</v>
          </cell>
          <cell r="N373" t="str">
            <v xml:space="preserve"> http://www.753kai.or.jp</v>
          </cell>
          <cell r="O373" t="str">
            <v>子供や高齢者が住み慣れた地域で、家庭同様な生活を継続して行な
いながら福祉サービスが利用できる「地域生活者としての施設利用
者」の視点に立ち、地域に根ざしたサービスを提供します。</v>
          </cell>
          <cell r="P373" t="str">
            <v>介護職（デイサービス木曽）</v>
          </cell>
          <cell r="Q373" t="str">
            <v>確認中</v>
          </cell>
          <cell r="R373" t="str">
            <v>ハローワークインターネットサービスで求人票を確認ください。</v>
          </cell>
          <cell r="S373" t="str">
            <v>デイサービス木曽</v>
          </cell>
          <cell r="T373" t="str">
            <v>確認中</v>
          </cell>
          <cell r="U373" t="str">
            <v>正社員</v>
          </cell>
          <cell r="V373" t="str">
            <v>東京都町田市木曽西３－２３－７</v>
          </cell>
          <cell r="W373" t="str">
            <v>ハローワークインターネットサービスで求人票を確認ください。</v>
          </cell>
          <cell r="X373" t="str">
            <v>181,300円〜277,100円</v>
          </cell>
          <cell r="Y373" t="str">
            <v>確認中</v>
          </cell>
          <cell r="Z373" t="str">
            <v>ハローワークインターネットサービスで求人票を確認ください。</v>
          </cell>
          <cell r="AB373" t="str">
            <v>確認中</v>
          </cell>
          <cell r="AC373" t="str">
            <v>確認中</v>
          </cell>
          <cell r="AD373" t="str">
            <v>ハローワークインターネットサービスで求人票を確認ください。</v>
          </cell>
          <cell r="AE373" t="str">
            <v>確認中</v>
          </cell>
          <cell r="AF373" t="str">
            <v>月給（手当等確認ください）</v>
          </cell>
          <cell r="AG373" t="str">
            <v>確認中</v>
          </cell>
          <cell r="AH373" t="str">
            <v>確認中</v>
          </cell>
          <cell r="AI373" t="str">
            <v>確認中</v>
          </cell>
          <cell r="AJ373" t="str">
            <v>確認中</v>
          </cell>
          <cell r="AK373" t="str">
            <v>確認中</v>
          </cell>
          <cell r="AL373" t="str">
            <v>確認中</v>
          </cell>
          <cell r="AM373" t="str">
            <v>確認中</v>
          </cell>
          <cell r="AN373" t="str">
            <v>確認中</v>
          </cell>
          <cell r="AO373" t="str">
            <v>確認中</v>
          </cell>
          <cell r="AP373" t="str">
            <v>ハローワークインターネットサービスで求人票を確認ください。</v>
          </cell>
          <cell r="AQ373" t="str">
            <v>ハローワークインターネットサービスで求人票を確認ください。</v>
          </cell>
          <cell r="AR373" t="str">
            <v>ハローワークインターネットサービスで求人票を確認ください。</v>
          </cell>
          <cell r="AS373" t="str">
            <v>ハローワークインターネットサービスで求人票を確認ください。</v>
          </cell>
          <cell r="AT373" t="str">
            <v>ハローワークインターネットサービスで求人票を確認ください。</v>
          </cell>
          <cell r="AU373" t="str">
            <v>通所介護（デイサービス）</v>
          </cell>
          <cell r="AZ373" t="str">
            <v>確認中</v>
          </cell>
          <cell r="BA373" t="str">
            <v>確認中</v>
          </cell>
          <cell r="BB373" t="str">
            <v>確認中</v>
          </cell>
          <cell r="BC373" t="str">
            <v>確認中</v>
          </cell>
        </row>
        <row r="374">
          <cell r="C374" t="str">
            <v>13190-07519711</v>
          </cell>
          <cell r="D374">
            <v>44460</v>
          </cell>
          <cell r="E374" t="str">
            <v>社会福祉法人　七五三会</v>
          </cell>
          <cell r="F374" t="str">
            <v>しゃかいふくしほうじん　なごみかい</v>
          </cell>
          <cell r="N374" t="str">
            <v xml:space="preserve"> http://www.753kai.or.jp</v>
          </cell>
          <cell r="O374" t="str">
            <v>子供や高齢者が住み慣れた地域で、家庭同様な生活を継続して行な
いながら福祉サービスが利用できる「地域生活者としての施設利用
者」の視点に立ち、地域に根ざしたサービスを提供します。</v>
          </cell>
          <cell r="P374" t="str">
            <v>介護職</v>
          </cell>
          <cell r="Q374" t="str">
            <v>確認中</v>
          </cell>
          <cell r="R374" t="str">
            <v>ハローワークインターネットサービスで求人票を確認ください。</v>
          </cell>
          <cell r="S374" t="str">
            <v>特別養護老人ホーム　いづみの里</v>
          </cell>
          <cell r="T374" t="str">
            <v>確認中</v>
          </cell>
          <cell r="U374" t="str">
            <v>正社員</v>
          </cell>
          <cell r="V374" t="str">
            <v>東京都町田市原町田５－１－１２</v>
          </cell>
          <cell r="W374" t="str">
            <v>ハローワークインターネットサービスで求人票を確認ください。</v>
          </cell>
          <cell r="X374" t="str">
            <v>181,300円〜267,100円</v>
          </cell>
          <cell r="Y374" t="str">
            <v>確認中</v>
          </cell>
          <cell r="Z374" t="str">
            <v>ハローワークインターネットサービスで求人票を確認ください。</v>
          </cell>
          <cell r="AB374" t="str">
            <v>確認中</v>
          </cell>
          <cell r="AC374" t="str">
            <v>確認中</v>
          </cell>
          <cell r="AD374" t="str">
            <v>ハローワークインターネットサービスで求人票を確認ください。</v>
          </cell>
          <cell r="AE374" t="str">
            <v>確認中</v>
          </cell>
          <cell r="AF374" t="str">
            <v>月給（手当等確認ください）</v>
          </cell>
          <cell r="AG374" t="str">
            <v>確認中</v>
          </cell>
          <cell r="AH374" t="str">
            <v>確認中</v>
          </cell>
          <cell r="AI374" t="str">
            <v>確認中</v>
          </cell>
          <cell r="AJ374" t="str">
            <v>確認中</v>
          </cell>
          <cell r="AK374" t="str">
            <v>確認中</v>
          </cell>
          <cell r="AL374" t="str">
            <v>確認中</v>
          </cell>
          <cell r="AM374" t="str">
            <v>確認中</v>
          </cell>
          <cell r="AN374" t="str">
            <v>確認中</v>
          </cell>
          <cell r="AO374" t="str">
            <v>確認中</v>
          </cell>
          <cell r="AP374" t="str">
            <v>ハローワークインターネットサービスで求人票を確認ください。</v>
          </cell>
          <cell r="AQ374" t="str">
            <v>ハローワークインターネットサービスで求人票を確認ください。</v>
          </cell>
          <cell r="AR374" t="str">
            <v>ハローワークインターネットサービスで求人票を確認ください。</v>
          </cell>
          <cell r="AS374" t="str">
            <v>ハローワークインターネットサービスで求人票を確認ください。</v>
          </cell>
          <cell r="AT374" t="str">
            <v>ハローワークインターネットサービスで求人票を確認ください。</v>
          </cell>
          <cell r="AU374" t="str">
            <v>特別養護老人ホーム（特養）</v>
          </cell>
          <cell r="AZ374" t="str">
            <v>確認中</v>
          </cell>
          <cell r="BA374" t="str">
            <v>確認中</v>
          </cell>
          <cell r="BB374" t="str">
            <v>確認中</v>
          </cell>
          <cell r="BC374" t="str">
            <v>確認中</v>
          </cell>
        </row>
        <row r="375">
          <cell r="C375" t="str">
            <v>13190-07520511</v>
          </cell>
          <cell r="D375">
            <v>44460</v>
          </cell>
          <cell r="E375" t="str">
            <v>社会福祉法人　七五三会</v>
          </cell>
          <cell r="F375" t="str">
            <v>しゃかいふくしほうじん　なごみかい</v>
          </cell>
          <cell r="N375" t="str">
            <v xml:space="preserve"> http://www.753kai.or.jp</v>
          </cell>
          <cell r="O375" t="str">
            <v>子供や高齢者が住み慣れた地域で、家庭同様な生活を継続して行な
いながら福祉サービスが利用できる「地域生活者としての施設利用
者」の視点に立ち、地域に根ざしたサービスを提供します。</v>
          </cell>
          <cell r="P375" t="str">
            <v>訪問介護員（いづみの里）</v>
          </cell>
          <cell r="Q375" t="str">
            <v>確認中</v>
          </cell>
          <cell r="R375" t="str">
            <v>ハローワークインターネットサービスで求人票を確認ください。</v>
          </cell>
          <cell r="S375" t="str">
            <v>特別養護老人ホーム　いづみの里</v>
          </cell>
          <cell r="T375" t="str">
            <v>確認中</v>
          </cell>
          <cell r="U375" t="str">
            <v>非常勤パート</v>
          </cell>
          <cell r="V375" t="str">
            <v>東京都町田市原町田５－１－１２</v>
          </cell>
          <cell r="W375" t="str">
            <v>ハローワークインターネットサービスで求人票を確認ください。</v>
          </cell>
          <cell r="X375" t="str">
            <v>1,070円〜1,205円</v>
          </cell>
          <cell r="Y375" t="str">
            <v>確認中</v>
          </cell>
          <cell r="Z375" t="str">
            <v>ハローワークインターネットサービスで求人票を確認ください。</v>
          </cell>
          <cell r="AB375" t="str">
            <v>確認中</v>
          </cell>
          <cell r="AC375" t="str">
            <v>確認中</v>
          </cell>
          <cell r="AD375" t="str">
            <v>ハローワークインターネットサービスで求人票を確認ください。</v>
          </cell>
          <cell r="AE375" t="str">
            <v>確認中</v>
          </cell>
          <cell r="AF375" t="str">
            <v>時給</v>
          </cell>
          <cell r="AG375" t="str">
            <v>確認中</v>
          </cell>
          <cell r="AH375" t="str">
            <v>確認中</v>
          </cell>
          <cell r="AI375" t="str">
            <v>確認中</v>
          </cell>
          <cell r="AJ375" t="str">
            <v>確認中</v>
          </cell>
          <cell r="AK375" t="str">
            <v>確認中</v>
          </cell>
          <cell r="AL375" t="str">
            <v>確認中</v>
          </cell>
          <cell r="AM375" t="str">
            <v>確認中</v>
          </cell>
          <cell r="AN375" t="str">
            <v>確認中</v>
          </cell>
          <cell r="AO375" t="str">
            <v>確認中</v>
          </cell>
          <cell r="AP375" t="str">
            <v>ハローワークインターネットサービスで求人票を確認ください。</v>
          </cell>
          <cell r="AQ375" t="str">
            <v>ハローワークインターネットサービスで求人票を確認ください。</v>
          </cell>
          <cell r="AR375" t="str">
            <v>ハローワークインターネットサービスで求人票を確認ください。</v>
          </cell>
          <cell r="AS375" t="str">
            <v>ハローワークインターネットサービスで求人票を確認ください。</v>
          </cell>
          <cell r="AT375" t="str">
            <v>ハローワークインターネットサービスで求人票を確認ください。</v>
          </cell>
          <cell r="AU375" t="str">
            <v>訪問介護（ホームヘルプサービス）</v>
          </cell>
          <cell r="AZ375" t="str">
            <v>確認中</v>
          </cell>
          <cell r="BA375" t="str">
            <v>確認中</v>
          </cell>
          <cell r="BB375" t="str">
            <v>確認中</v>
          </cell>
          <cell r="BC375" t="str">
            <v>確認中</v>
          </cell>
        </row>
        <row r="376">
          <cell r="C376" t="str">
            <v>13190-07521411</v>
          </cell>
          <cell r="D376">
            <v>44460</v>
          </cell>
          <cell r="E376" t="str">
            <v>社会福祉法人　七五三会</v>
          </cell>
          <cell r="F376" t="str">
            <v>しゃかいふくしほうじん　なごみかい</v>
          </cell>
          <cell r="N376" t="str">
            <v xml:space="preserve"> http://www.753kai.or.jp</v>
          </cell>
          <cell r="O376" t="str">
            <v>子供や高齢者が住み慣れた地域で、家庭同様な生活を継続して行な
いながら福祉サービスが利用できる「地域生活者としての施設利用
者」の視点に立ち、地域に根ざしたサービスを提供します。</v>
          </cell>
          <cell r="P376" t="str">
            <v>調理員</v>
          </cell>
          <cell r="Q376" t="str">
            <v>確認中</v>
          </cell>
          <cell r="R376" t="str">
            <v>ハローワークインターネットサービスで求人票を確認ください。</v>
          </cell>
          <cell r="S376" t="str">
            <v>特別養護老人ホーム　いづみの里</v>
          </cell>
          <cell r="T376" t="str">
            <v>確認中</v>
          </cell>
          <cell r="U376" t="str">
            <v>正社員</v>
          </cell>
          <cell r="V376" t="str">
            <v>東京都町田市原町田５－１－１２</v>
          </cell>
          <cell r="W376" t="str">
            <v>ハローワークインターネットサービスで求人票を確認ください。</v>
          </cell>
          <cell r="X376" t="str">
            <v>180,945円〜215,000円</v>
          </cell>
          <cell r="Y376" t="str">
            <v>確認中</v>
          </cell>
          <cell r="Z376" t="str">
            <v>ハローワークインターネットサービスで求人票を確認ください。</v>
          </cell>
          <cell r="AB376" t="str">
            <v>確認中</v>
          </cell>
          <cell r="AC376" t="str">
            <v>確認中</v>
          </cell>
          <cell r="AD376" t="str">
            <v>ハローワークインターネットサービスで求人票を確認ください。</v>
          </cell>
          <cell r="AE376" t="str">
            <v>確認中</v>
          </cell>
          <cell r="AF376" t="str">
            <v>月給（手当等確認ください）</v>
          </cell>
          <cell r="AG376" t="str">
            <v>確認中</v>
          </cell>
          <cell r="AH376" t="str">
            <v>確認中</v>
          </cell>
          <cell r="AI376" t="str">
            <v>確認中</v>
          </cell>
          <cell r="AJ376" t="str">
            <v>確認中</v>
          </cell>
          <cell r="AK376" t="str">
            <v>確認中</v>
          </cell>
          <cell r="AL376" t="str">
            <v>確認中</v>
          </cell>
          <cell r="AM376" t="str">
            <v>確認中</v>
          </cell>
          <cell r="AN376" t="str">
            <v>確認中</v>
          </cell>
          <cell r="AO376" t="str">
            <v>確認中</v>
          </cell>
          <cell r="AP376" t="str">
            <v>ハローワークインターネットサービスで求人票を確認ください。</v>
          </cell>
          <cell r="AQ376" t="str">
            <v>ハローワークインターネットサービスで求人票を確認ください。</v>
          </cell>
          <cell r="AR376" t="str">
            <v>ハローワークインターネットサービスで求人票を確認ください。</v>
          </cell>
          <cell r="AS376" t="str">
            <v>ハローワークインターネットサービスで求人票を確認ください。</v>
          </cell>
          <cell r="AT376" t="str">
            <v>ハローワークインターネットサービスで求人票を確認ください。</v>
          </cell>
          <cell r="AU376" t="str">
            <v>特別養護老人ホーム（特養）</v>
          </cell>
          <cell r="AZ376" t="str">
            <v>確認中</v>
          </cell>
          <cell r="BA376" t="str">
            <v>確認中</v>
          </cell>
          <cell r="BB376" t="str">
            <v>確認中</v>
          </cell>
          <cell r="BC376" t="str">
            <v>確認中</v>
          </cell>
        </row>
        <row r="377">
          <cell r="C377" t="str">
            <v>13190-07522011</v>
          </cell>
          <cell r="D377">
            <v>44460</v>
          </cell>
          <cell r="E377" t="str">
            <v>社会福祉法人　七五三会</v>
          </cell>
          <cell r="F377" t="str">
            <v>しゃかいふくしほうじん　なごみかい</v>
          </cell>
          <cell r="N377" t="str">
            <v xml:space="preserve"> http://www.753kai.or.jp</v>
          </cell>
          <cell r="O377" t="str">
            <v>子供や高齢者が住み慣れた地域で、家庭同様な生活を継続して行な
いながら福祉サービスが利用できる「地域生活者としての施設利用
者」の視点に立ち、地域に根ざしたサービスを提供します。</v>
          </cell>
          <cell r="P377" t="str">
            <v>調理補助（いづみの里）</v>
          </cell>
          <cell r="Q377" t="str">
            <v>確認中</v>
          </cell>
          <cell r="R377" t="str">
            <v>ハローワークインターネットサービスで求人票を確認ください。</v>
          </cell>
          <cell r="S377" t="str">
            <v>特別養護老人ホーム　いづみの里</v>
          </cell>
          <cell r="T377" t="str">
            <v>確認中</v>
          </cell>
          <cell r="U377" t="str">
            <v>非常勤パート</v>
          </cell>
          <cell r="V377" t="str">
            <v>東京都町田市原町田５－１－１２</v>
          </cell>
          <cell r="W377" t="str">
            <v>ハローワークインターネットサービスで求人票を確認ください。</v>
          </cell>
          <cell r="X377" t="str">
            <v>1,045円〜1,065円</v>
          </cell>
          <cell r="Y377" t="str">
            <v>確認中</v>
          </cell>
          <cell r="Z377" t="str">
            <v>ハローワークインターネットサービスで求人票を確認ください。</v>
          </cell>
          <cell r="AB377" t="str">
            <v>確認中</v>
          </cell>
          <cell r="AC377" t="str">
            <v>確認中</v>
          </cell>
          <cell r="AD377" t="str">
            <v>ハローワークインターネットサービスで求人票を確認ください。</v>
          </cell>
          <cell r="AE377" t="str">
            <v>確認中</v>
          </cell>
          <cell r="AF377" t="str">
            <v>時給</v>
          </cell>
          <cell r="AG377" t="str">
            <v>確認中</v>
          </cell>
          <cell r="AH377" t="str">
            <v>確認中</v>
          </cell>
          <cell r="AI377" t="str">
            <v>確認中</v>
          </cell>
          <cell r="AJ377" t="str">
            <v>確認中</v>
          </cell>
          <cell r="AK377" t="str">
            <v>確認中</v>
          </cell>
          <cell r="AL377" t="str">
            <v>確認中</v>
          </cell>
          <cell r="AM377" t="str">
            <v>確認中</v>
          </cell>
          <cell r="AN377" t="str">
            <v>確認中</v>
          </cell>
          <cell r="AO377" t="str">
            <v>確認中</v>
          </cell>
          <cell r="AP377" t="str">
            <v>ハローワークインターネットサービスで求人票を確認ください。</v>
          </cell>
          <cell r="AQ377" t="str">
            <v>ハローワークインターネットサービスで求人票を確認ください。</v>
          </cell>
          <cell r="AR377" t="str">
            <v>ハローワークインターネットサービスで求人票を確認ください。</v>
          </cell>
          <cell r="AS377" t="str">
            <v>ハローワークインターネットサービスで求人票を確認ください。</v>
          </cell>
          <cell r="AT377" t="str">
            <v>ハローワークインターネットサービスで求人票を確認ください。</v>
          </cell>
          <cell r="AU377" t="str">
            <v>特別養護老人ホーム（特養）</v>
          </cell>
          <cell r="AZ377" t="str">
            <v>確認中</v>
          </cell>
          <cell r="BA377" t="str">
            <v>確認中</v>
          </cell>
          <cell r="BB377" t="str">
            <v>確認中</v>
          </cell>
          <cell r="BC377" t="str">
            <v>確認中</v>
          </cell>
        </row>
        <row r="378">
          <cell r="C378" t="str">
            <v>13190-07523311</v>
          </cell>
          <cell r="D378">
            <v>44460</v>
          </cell>
          <cell r="E378" t="str">
            <v>株式会社　エクセレントケアシステム</v>
          </cell>
          <cell r="F378" t="str">
            <v>かぶしきがいしゃ　エクセレントケアシステム</v>
          </cell>
          <cell r="N378" t="str">
            <v>https://www.excare.co.jp/facility/01/machida/</v>
          </cell>
          <cell r="O378" t="str">
            <v>感動を創造するエクセレントケアグループは全国７都府県に事業所
を展開し、東京・神奈川には１０介護事業所（開設予定含む）、３
保育事業所（開設予定含む）あり多くの人材が活躍中です。
全ての業務にオンラインシステムを利用した研修を導入し、充実し
た研修環境を整備しています。
【主な福利厚生】昼食１００円、サークル活動費支給（最大１万円
／月）、資格取得費全額補助、リフレッシュ休暇（入社半年後に１
日付与／年）、インフルエンザ予防接種無料、ご家族がグループ施
設利用時家賃半額制度　他
私たちの取り組みはホームページのコラムで紹介していますので是
非ご覧ください。ｈｔｔｐ：／／ｗｗｗ．ｅｘｃａｒｅ－ｒｅｃｒ
ｕｉｔ．ｊｐ
これまでの経験を活かし「人のくらしと地域を支える仕事」に取り
組みませんか？</v>
          </cell>
          <cell r="P378" t="str">
            <v>介護スタッフ</v>
          </cell>
          <cell r="Q378" t="str">
            <v>確認中</v>
          </cell>
          <cell r="R378" t="str">
            <v>ハローワークインターネットサービスで求人票を確認ください。</v>
          </cell>
          <cell r="S378" t="str">
            <v>介護付き有料老人ホーム　エクセレント町田</v>
          </cell>
          <cell r="T378" t="str">
            <v>確認中</v>
          </cell>
          <cell r="U378" t="str">
            <v>正社員</v>
          </cell>
          <cell r="V378" t="str">
            <v>東京都町田市常盤町２９５５－１</v>
          </cell>
          <cell r="W378" t="str">
            <v>ハローワークインターネットサービスで求人票を確認ください。</v>
          </cell>
          <cell r="X378" t="str">
            <v>215,960円〜230,960円</v>
          </cell>
          <cell r="Y378" t="str">
            <v>確認中</v>
          </cell>
          <cell r="Z378" t="str">
            <v>ハローワークインターネットサービスで求人票を確認ください。</v>
          </cell>
          <cell r="AB378" t="str">
            <v>確認中</v>
          </cell>
          <cell r="AC378" t="str">
            <v>確認中</v>
          </cell>
          <cell r="AD378" t="str">
            <v>ハローワークインターネットサービスで求人票を確認ください。</v>
          </cell>
          <cell r="AE378" t="str">
            <v>確認中</v>
          </cell>
          <cell r="AF378" t="str">
            <v>月給（手当等確認ください）</v>
          </cell>
          <cell r="AG378" t="str">
            <v>確認中</v>
          </cell>
          <cell r="AH378" t="str">
            <v>確認中</v>
          </cell>
          <cell r="AI378" t="str">
            <v>確認中</v>
          </cell>
          <cell r="AJ378" t="str">
            <v>確認中</v>
          </cell>
          <cell r="AK378" t="str">
            <v>確認中</v>
          </cell>
          <cell r="AL378" t="str">
            <v>確認中</v>
          </cell>
          <cell r="AM378" t="str">
            <v>確認中</v>
          </cell>
          <cell r="AN378" t="str">
            <v>確認中</v>
          </cell>
          <cell r="AO378" t="str">
            <v>確認中</v>
          </cell>
          <cell r="AP378" t="str">
            <v>ハローワークインターネットサービスで求人票を確認ください。</v>
          </cell>
          <cell r="AQ378" t="str">
            <v>ハローワークインターネットサービスで求人票を確認ください。</v>
          </cell>
          <cell r="AR378" t="str">
            <v>ハローワークインターネットサービスで求人票を確認ください。</v>
          </cell>
          <cell r="AS378" t="str">
            <v>ハローワークインターネットサービスで求人票を確認ください。</v>
          </cell>
          <cell r="AT378" t="str">
            <v>ハローワークインターネットサービスで求人票を確認ください。</v>
          </cell>
          <cell r="AU378" t="str">
            <v>介護付有料老人ホーム</v>
          </cell>
          <cell r="AZ378" t="str">
            <v>確認中</v>
          </cell>
          <cell r="BA378" t="str">
            <v>確認中</v>
          </cell>
          <cell r="BB378" t="str">
            <v>確認中</v>
          </cell>
          <cell r="BC378" t="str">
            <v>確認中</v>
          </cell>
        </row>
        <row r="379">
          <cell r="C379" t="str">
            <v>13190-07524611</v>
          </cell>
          <cell r="D379">
            <v>44460</v>
          </cell>
          <cell r="E379" t="str">
            <v>株式会社　エクセレントケアシステム</v>
          </cell>
          <cell r="F379" t="str">
            <v>かぶしきがいしゃ　エクセレントケアシステム</v>
          </cell>
          <cell r="N379" t="str">
            <v>https://www.excare.co.jp/facility/01/machida/</v>
          </cell>
          <cell r="O379" t="str">
            <v>感動を創造するエクセレントケアグループは全国７都府県に事業所
を展開し、東京・神奈川には１０介護事業所（開設予定含む）、３
保育事業所（開設予定含む）あり多くの人材が活躍中です。
全ての業務にオンラインシステムを利用した研修を導入し、充実し
た研修環境を整備しています。
【主な福利厚生】昼食１００円、サークル活動費支給（最大１万円
／月）、資格取得費全額補助、リフレッシュ休暇（入社半年後に２
日付与／年）、インフルエンザ予防接種無料、ご家族がグループ施
設利用時家賃半額制度　他
私たちの取り組みはホームページのコラムで紹介していますので是
非ご覧ください。ｈｔｔｐ：／／ｗｗｗ．ｅｘｃａｒｅ－ｒｅｃｒ
ｕｉｔ．ｊｐ
これまでの経験を活かし「人のくらしと地域を支える仕事」に取り
組みませんか？</v>
          </cell>
          <cell r="P379" t="str">
            <v>介護スタッフ</v>
          </cell>
          <cell r="Q379" t="str">
            <v>確認中</v>
          </cell>
          <cell r="R379" t="str">
            <v>ハローワークインターネットサービスで求人票を確認ください。</v>
          </cell>
          <cell r="S379" t="str">
            <v>介護付き有料老人ホーム　エクセレント町田</v>
          </cell>
          <cell r="T379" t="str">
            <v>確認中</v>
          </cell>
          <cell r="U379" t="str">
            <v>非常勤パート</v>
          </cell>
          <cell r="V379" t="str">
            <v>東京都町田市常盤町２９５５－１</v>
          </cell>
          <cell r="W379" t="str">
            <v>ハローワークインターネットサービスで求人票を確認ください。</v>
          </cell>
          <cell r="X379" t="str">
            <v>1,195円〜1,395円</v>
          </cell>
          <cell r="Y379" t="str">
            <v>確認中</v>
          </cell>
          <cell r="Z379" t="str">
            <v>ハローワークインターネットサービスで求人票を確認ください。</v>
          </cell>
          <cell r="AB379" t="str">
            <v>確認中</v>
          </cell>
          <cell r="AC379" t="str">
            <v>確認中</v>
          </cell>
          <cell r="AD379" t="str">
            <v>ハローワークインターネットサービスで求人票を確認ください。</v>
          </cell>
          <cell r="AE379" t="str">
            <v>確認中</v>
          </cell>
          <cell r="AF379" t="str">
            <v>時給</v>
          </cell>
          <cell r="AG379" t="str">
            <v>確認中</v>
          </cell>
          <cell r="AH379" t="str">
            <v>確認中</v>
          </cell>
          <cell r="AI379" t="str">
            <v>確認中</v>
          </cell>
          <cell r="AJ379" t="str">
            <v>確認中</v>
          </cell>
          <cell r="AK379" t="str">
            <v>確認中</v>
          </cell>
          <cell r="AL379" t="str">
            <v>確認中</v>
          </cell>
          <cell r="AM379" t="str">
            <v>確認中</v>
          </cell>
          <cell r="AN379" t="str">
            <v>確認中</v>
          </cell>
          <cell r="AO379" t="str">
            <v>確認中</v>
          </cell>
          <cell r="AP379" t="str">
            <v>ハローワークインターネットサービスで求人票を確認ください。</v>
          </cell>
          <cell r="AQ379" t="str">
            <v>ハローワークインターネットサービスで求人票を確認ください。</v>
          </cell>
          <cell r="AR379" t="str">
            <v>ハローワークインターネットサービスで求人票を確認ください。</v>
          </cell>
          <cell r="AS379" t="str">
            <v>ハローワークインターネットサービスで求人票を確認ください。</v>
          </cell>
          <cell r="AT379" t="str">
            <v>ハローワークインターネットサービスで求人票を確認ください。</v>
          </cell>
          <cell r="AU379" t="str">
            <v>介護付有料老人ホーム</v>
          </cell>
          <cell r="AZ379" t="str">
            <v>確認中</v>
          </cell>
          <cell r="BA379" t="str">
            <v>確認中</v>
          </cell>
          <cell r="BB379" t="str">
            <v>確認中</v>
          </cell>
          <cell r="BC379" t="str">
            <v>確認中</v>
          </cell>
        </row>
        <row r="380">
          <cell r="C380" t="str">
            <v>13190-07526111</v>
          </cell>
          <cell r="D380">
            <v>44460</v>
          </cell>
          <cell r="E380" t="str">
            <v>株式会社　エクセレントケアシステム</v>
          </cell>
          <cell r="F380" t="str">
            <v>かぶしきがいしゃ　エクセレントケアシステム</v>
          </cell>
          <cell r="N380" t="str">
            <v>https://www.excare.co.jp/facility/01/machida/</v>
          </cell>
          <cell r="O380" t="str">
            <v>感動を創造するエクセレントケアグループは全国７都府県に事業所
を展開し、東京・神奈川には１０介護事業所（開設予定含む）、３
保育事業所（開設予定含む）あり多くの人材が活躍中です。
全ての業務にオンラインシステムを利用した研修を導入し、充実し
た研修環境を整備しています。
【主な福利厚生】昼食１００円、サークル活動費支給（最大１万円
／月）、資格取得費全額補助、リフレッシュ休暇（入社半年後に３
日付与／年）、インフルエンザ予防接種無料、ご家族がグループ施
設利用時家賃半額制度　他
私たちの取り組みはホームページのコラムで紹介していますので是
非ご覧ください。ｈｔｔｐ：／／ｗｗｗ．ｅｘｃａｒｅ－ｒｅｃｒ
ｕｉｔ．ｊｐ
これまでの経験を活かし「人のくらしと地域を支える仕事」に取り
組みませんか？</v>
          </cell>
          <cell r="P380" t="str">
            <v>看護師</v>
          </cell>
          <cell r="Q380" t="str">
            <v>確認中</v>
          </cell>
          <cell r="R380" t="str">
            <v>ハローワークインターネットサービスで求人票を確認ください。</v>
          </cell>
          <cell r="S380" t="str">
            <v>介護付き有料老人ホーム　エクセレント町田</v>
          </cell>
          <cell r="T380" t="str">
            <v>確認中</v>
          </cell>
          <cell r="U380" t="str">
            <v>正社員</v>
          </cell>
          <cell r="V380" t="str">
            <v>東京都町田市常盤町２９５５－１</v>
          </cell>
          <cell r="W380" t="str">
            <v>ハローワークインターネットサービスで求人票を確認ください。</v>
          </cell>
          <cell r="X380" t="str">
            <v>278,360円〜288,360円</v>
          </cell>
          <cell r="Y380" t="str">
            <v>確認中</v>
          </cell>
          <cell r="Z380" t="str">
            <v>ハローワークインターネットサービスで求人票を確認ください。</v>
          </cell>
          <cell r="AB380" t="str">
            <v>確認中</v>
          </cell>
          <cell r="AC380" t="str">
            <v>確認中</v>
          </cell>
          <cell r="AD380" t="str">
            <v>ハローワークインターネットサービスで求人票を確認ください。</v>
          </cell>
          <cell r="AE380" t="str">
            <v>確認中</v>
          </cell>
          <cell r="AF380" t="str">
            <v>月給（手当等確認ください）</v>
          </cell>
          <cell r="AG380" t="str">
            <v>確認中</v>
          </cell>
          <cell r="AH380" t="str">
            <v>確認中</v>
          </cell>
          <cell r="AI380" t="str">
            <v>確認中</v>
          </cell>
          <cell r="AJ380" t="str">
            <v>確認中</v>
          </cell>
          <cell r="AK380" t="str">
            <v>確認中</v>
          </cell>
          <cell r="AL380" t="str">
            <v>確認中</v>
          </cell>
          <cell r="AM380" t="str">
            <v>確認中</v>
          </cell>
          <cell r="AN380" t="str">
            <v>確認中</v>
          </cell>
          <cell r="AO380" t="str">
            <v>確認中</v>
          </cell>
          <cell r="AP380" t="str">
            <v>ハローワークインターネットサービスで求人票を確認ください。</v>
          </cell>
          <cell r="AQ380" t="str">
            <v>ハローワークインターネットサービスで求人票を確認ください。</v>
          </cell>
          <cell r="AR380" t="str">
            <v>ハローワークインターネットサービスで求人票を確認ください。</v>
          </cell>
          <cell r="AS380" t="str">
            <v>ハローワークインターネットサービスで求人票を確認ください。</v>
          </cell>
          <cell r="AT380" t="str">
            <v>ハローワークインターネットサービスで求人票を確認ください。</v>
          </cell>
          <cell r="AU380" t="str">
            <v>介護付有料老人ホーム</v>
          </cell>
          <cell r="AZ380" t="str">
            <v>確認中</v>
          </cell>
          <cell r="BA380" t="str">
            <v>確認中</v>
          </cell>
          <cell r="BB380" t="str">
            <v>確認中</v>
          </cell>
          <cell r="BC380" t="str">
            <v>確認中</v>
          </cell>
        </row>
        <row r="381">
          <cell r="C381" t="str">
            <v>13190-07527711</v>
          </cell>
          <cell r="D381">
            <v>44460</v>
          </cell>
          <cell r="E381" t="str">
            <v>株式会社　エクセレントケアシステム</v>
          </cell>
          <cell r="F381" t="str">
            <v>かぶしきがいしゃ　エクセレントケアシステム</v>
          </cell>
          <cell r="N381" t="str">
            <v>https://www.excare.co.jp/facility/01/machida/</v>
          </cell>
          <cell r="O381" t="str">
            <v>感動を創造するエクセレントケアグループは全国７都府県に事業所
を展開し、東京・神奈川には１０介護事業所（開設予定含む）、３
保育事業所（開設予定含む）あり多くの人材が活躍中です。
全ての業務にオンラインシステムを利用した研修を導入し、充実し
た研修環境を整備しています。
【主な福利厚生】昼食１００円、サークル活動費支給（最大１万円
／月）、資格取得費全額補助、リフレッシュ休暇（入社半年後に４
日付与／年）、インフルエンザ予防接種無料、ご家族がグループ施
設利用時家賃半額制度　他
私たちの取り組みはホームページのコラムで紹介していますので是
非ご覧ください。ｈｔｔｐ：／／ｗｗｗ．ｅｘｃａｒｅ－ｒｅｃｒ
ｕｉｔ．ｊｐ
これまでの経験を活かし「人のくらしと地域を支える仕事」に取り
組みませんか？</v>
          </cell>
          <cell r="P381" t="str">
            <v>看護師</v>
          </cell>
          <cell r="Q381" t="str">
            <v>確認中</v>
          </cell>
          <cell r="R381" t="str">
            <v>ハローワークインターネットサービスで求人票を確認ください。</v>
          </cell>
          <cell r="S381" t="str">
            <v>介護付き有料老人ホーム　エクセレント町田</v>
          </cell>
          <cell r="T381" t="str">
            <v>確認中</v>
          </cell>
          <cell r="U381" t="str">
            <v>非常勤パート</v>
          </cell>
          <cell r="V381" t="str">
            <v>東京都町田市常盤町２９５５－１</v>
          </cell>
          <cell r="W381" t="str">
            <v>ハローワークインターネットサービスで求人票を確認ください。</v>
          </cell>
          <cell r="X381" t="str">
            <v>2,020円〜2,020円</v>
          </cell>
          <cell r="Y381" t="str">
            <v>確認中</v>
          </cell>
          <cell r="Z381" t="str">
            <v>ハローワークインターネットサービスで求人票を確認ください。</v>
          </cell>
          <cell r="AB381" t="str">
            <v>確認中</v>
          </cell>
          <cell r="AC381" t="str">
            <v>確認中</v>
          </cell>
          <cell r="AD381" t="str">
            <v>ハローワークインターネットサービスで求人票を確認ください。</v>
          </cell>
          <cell r="AE381" t="str">
            <v>確認中</v>
          </cell>
          <cell r="AF381" t="str">
            <v>時給</v>
          </cell>
          <cell r="AG381" t="str">
            <v>確認中</v>
          </cell>
          <cell r="AH381" t="str">
            <v>確認中</v>
          </cell>
          <cell r="AI381" t="str">
            <v>確認中</v>
          </cell>
          <cell r="AJ381" t="str">
            <v>確認中</v>
          </cell>
          <cell r="AK381" t="str">
            <v>確認中</v>
          </cell>
          <cell r="AL381" t="str">
            <v>確認中</v>
          </cell>
          <cell r="AM381" t="str">
            <v>確認中</v>
          </cell>
          <cell r="AN381" t="str">
            <v>確認中</v>
          </cell>
          <cell r="AO381" t="str">
            <v>確認中</v>
          </cell>
          <cell r="AP381" t="str">
            <v>ハローワークインターネットサービスで求人票を確認ください。</v>
          </cell>
          <cell r="AQ381" t="str">
            <v>ハローワークインターネットサービスで求人票を確認ください。</v>
          </cell>
          <cell r="AR381" t="str">
            <v>ハローワークインターネットサービスで求人票を確認ください。</v>
          </cell>
          <cell r="AS381" t="str">
            <v>ハローワークインターネットサービスで求人票を確認ください。</v>
          </cell>
          <cell r="AT381" t="str">
            <v>ハローワークインターネットサービスで求人票を確認ください。</v>
          </cell>
          <cell r="AU381" t="str">
            <v>介護付有料老人ホーム</v>
          </cell>
          <cell r="AZ381" t="str">
            <v>確認中</v>
          </cell>
          <cell r="BA381" t="str">
            <v>確認中</v>
          </cell>
          <cell r="BB381" t="str">
            <v>確認中</v>
          </cell>
          <cell r="BC381" t="str">
            <v>確認中</v>
          </cell>
        </row>
        <row r="382">
          <cell r="C382" t="str">
            <v>13190-07528811</v>
          </cell>
          <cell r="D382">
            <v>44460</v>
          </cell>
          <cell r="E382" t="str">
            <v>株式会社　エクセレントケアシステム</v>
          </cell>
          <cell r="F382" t="str">
            <v>かぶしきがいしゃ　エクセレントケアシステム</v>
          </cell>
          <cell r="N382" t="str">
            <v>https://www.excare.co.jp/facility/01/machida/</v>
          </cell>
          <cell r="O382" t="str">
            <v>感動を創造するエクセレントケアグループは全国７都府県に事業所
を展開し、東京・神奈川には１０介護事業所（開設予定含む）、３
保育事業所（開設予定含む）あり多くの人材が活躍中です。
全ての業務にオンラインシステムを利用した研修を導入し、充実し
た研修環境を整備しています。
【主な福利厚生】昼食１００円、サークル活動費支給（最大１万円
／月）、資格取得費全額補助、リフレッシュ休暇（入社半年後に５
日付与／年）、インフルエンザ予防接種無料、ご家族がグループ施
設利用時家賃半額制度　他
私たちの取り組みはホームページのコラムで紹介していますので是
非ご覧ください。ｈｔｔｐ：／／ｗｗｗ．ｅｘｃａｒｅ－ｒｅｃｒ
ｕｉｔ．ｊｐ
これまでの経験を活かし「人のくらしと地域を支える仕事」に取り
組みませんか？</v>
          </cell>
          <cell r="P382" t="str">
            <v>機能訓練指導員</v>
          </cell>
          <cell r="Q382" t="str">
            <v>確認中</v>
          </cell>
          <cell r="R382" t="str">
            <v>ハローワークインターネットサービスで求人票を確認ください。</v>
          </cell>
          <cell r="S382" t="str">
            <v>介護付き有料老人ホーム　エクセレント町田</v>
          </cell>
          <cell r="T382" t="str">
            <v>確認中</v>
          </cell>
          <cell r="U382" t="str">
            <v>正社員</v>
          </cell>
          <cell r="V382" t="str">
            <v>東京都町田市常盤町２９５５－１</v>
          </cell>
          <cell r="W382" t="str">
            <v>ハローワークインターネットサービスで求人票を確認ください。</v>
          </cell>
          <cell r="X382" t="str">
            <v>248,360円〜278,360円</v>
          </cell>
          <cell r="Y382" t="str">
            <v>確認中</v>
          </cell>
          <cell r="Z382" t="str">
            <v>ハローワークインターネットサービスで求人票を確認ください。</v>
          </cell>
          <cell r="AB382" t="str">
            <v>確認中</v>
          </cell>
          <cell r="AC382" t="str">
            <v>確認中</v>
          </cell>
          <cell r="AD382" t="str">
            <v>ハローワークインターネットサービスで求人票を確認ください。</v>
          </cell>
          <cell r="AE382" t="str">
            <v>確認中</v>
          </cell>
          <cell r="AF382" t="str">
            <v>月給（手当等確認ください）</v>
          </cell>
          <cell r="AG382" t="str">
            <v>確認中</v>
          </cell>
          <cell r="AH382" t="str">
            <v>確認中</v>
          </cell>
          <cell r="AI382" t="str">
            <v>確認中</v>
          </cell>
          <cell r="AJ382" t="str">
            <v>確認中</v>
          </cell>
          <cell r="AK382" t="str">
            <v>確認中</v>
          </cell>
          <cell r="AL382" t="str">
            <v>確認中</v>
          </cell>
          <cell r="AM382" t="str">
            <v>確認中</v>
          </cell>
          <cell r="AN382" t="str">
            <v>確認中</v>
          </cell>
          <cell r="AO382" t="str">
            <v>確認中</v>
          </cell>
          <cell r="AP382" t="str">
            <v>ハローワークインターネットサービスで求人票を確認ください。</v>
          </cell>
          <cell r="AQ382" t="str">
            <v>ハローワークインターネットサービスで求人票を確認ください。</v>
          </cell>
          <cell r="AR382" t="str">
            <v>ハローワークインターネットサービスで求人票を確認ください。</v>
          </cell>
          <cell r="AS382" t="str">
            <v>ハローワークインターネットサービスで求人票を確認ください。</v>
          </cell>
          <cell r="AT382" t="str">
            <v>ハローワークインターネットサービスで求人票を確認ください。</v>
          </cell>
          <cell r="AU382" t="str">
            <v>介護付有料老人ホーム</v>
          </cell>
          <cell r="AZ382" t="str">
            <v>確認中</v>
          </cell>
          <cell r="BA382" t="str">
            <v>確認中</v>
          </cell>
          <cell r="BB382" t="str">
            <v>確認中</v>
          </cell>
          <cell r="BC382" t="str">
            <v>確認中</v>
          </cell>
        </row>
        <row r="383">
          <cell r="C383" t="str">
            <v>13190-07529211</v>
          </cell>
          <cell r="D383">
            <v>44460</v>
          </cell>
          <cell r="E383" t="str">
            <v>社会福祉法人合掌苑</v>
          </cell>
          <cell r="F383" t="str">
            <v>しゃかいふくしほうじん　がっしょうえん</v>
          </cell>
          <cell r="N383" t="str">
            <v>https://www.gsen.or.jp/</v>
          </cell>
          <cell r="O383" t="str">
            <v>「ここで働く人が幸せでないとよい介護はできない」という理事長
方針の下、時短勤務や長期休暇、産休支援、夜勤専従化等、働きや
すさをとことん追求しているので、離職率が低いことが特徴です。</v>
          </cell>
          <cell r="P383" t="str">
            <v>ホームヘルパー（合掌苑）</v>
          </cell>
          <cell r="Q383" t="str">
            <v>確認中</v>
          </cell>
          <cell r="R383" t="str">
            <v>ハローワークインターネットサービスで求人票を確認ください。</v>
          </cell>
          <cell r="S383" t="str">
            <v>合掌苑</v>
          </cell>
          <cell r="T383" t="str">
            <v>確認中</v>
          </cell>
          <cell r="U383" t="str">
            <v>正社員</v>
          </cell>
          <cell r="V383" t="str">
            <v>東京都町田市金森東３－１８－１３－１０２</v>
          </cell>
          <cell r="W383" t="str">
            <v>ハローワークインターネットサービスで求人票を確認ください。</v>
          </cell>
          <cell r="X383" t="str">
            <v>217,000円〜280,630円</v>
          </cell>
          <cell r="Y383" t="str">
            <v>確認中</v>
          </cell>
          <cell r="Z383" t="str">
            <v>ハローワークインターネットサービスで求人票を確認ください。</v>
          </cell>
          <cell r="AB383" t="str">
            <v>確認中</v>
          </cell>
          <cell r="AC383" t="str">
            <v>確認中</v>
          </cell>
          <cell r="AD383" t="str">
            <v>ハローワークインターネットサービスで求人票を確認ください。</v>
          </cell>
          <cell r="AE383" t="str">
            <v>確認中</v>
          </cell>
          <cell r="AF383" t="str">
            <v>月給（手当等確認ください）</v>
          </cell>
          <cell r="AG383" t="str">
            <v>確認中</v>
          </cell>
          <cell r="AH383" t="str">
            <v>確認中</v>
          </cell>
          <cell r="AI383" t="str">
            <v>確認中</v>
          </cell>
          <cell r="AJ383" t="str">
            <v>確認中</v>
          </cell>
          <cell r="AK383" t="str">
            <v>確認中</v>
          </cell>
          <cell r="AL383" t="str">
            <v>確認中</v>
          </cell>
          <cell r="AM383" t="str">
            <v>確認中</v>
          </cell>
          <cell r="AN383" t="str">
            <v>確認中</v>
          </cell>
          <cell r="AO383" t="str">
            <v>確認中</v>
          </cell>
          <cell r="AP383" t="str">
            <v>ハローワークインターネットサービスで求人票を確認ください。</v>
          </cell>
          <cell r="AQ383" t="str">
            <v>ハローワークインターネットサービスで求人票を確認ください。</v>
          </cell>
          <cell r="AR383" t="str">
            <v>ハローワークインターネットサービスで求人票を確認ください。</v>
          </cell>
          <cell r="AS383" t="str">
            <v>ハローワークインターネットサービスで求人票を確認ください。</v>
          </cell>
          <cell r="AT383" t="str">
            <v>ハローワークインターネットサービスで求人票を確認ください。</v>
          </cell>
          <cell r="AU383" t="str">
            <v>訪問介護（ホームヘルプサービス）</v>
          </cell>
          <cell r="AZ383" t="str">
            <v>確認中</v>
          </cell>
          <cell r="BA383" t="str">
            <v>確認中</v>
          </cell>
          <cell r="BB383" t="str">
            <v>確認中</v>
          </cell>
          <cell r="BC383" t="str">
            <v>確認中</v>
          </cell>
        </row>
        <row r="384">
          <cell r="C384" t="str">
            <v>13190-07531311</v>
          </cell>
          <cell r="D384">
            <v>44460</v>
          </cell>
          <cell r="E384" t="str">
            <v>社会福祉法人合掌苑</v>
          </cell>
          <cell r="F384" t="str">
            <v>しゃかいふくしほうじん　がっしょうえん</v>
          </cell>
          <cell r="N384" t="str">
            <v>https://www.gsen.or.jp/</v>
          </cell>
          <cell r="O384" t="str">
            <v>「ここで働く人が幸せでないとよい介護はできない」という理事長
方針の下、時短勤務や長期休暇、産休支援、夜勤専従化等、働きや
すさをとことん追求しているので、離職率が低いことが特徴です。</v>
          </cell>
          <cell r="P384" t="str">
            <v>ホームヘルパー（合掌苑）</v>
          </cell>
          <cell r="Q384" t="str">
            <v>確認中</v>
          </cell>
          <cell r="R384" t="str">
            <v>ハローワークインターネットサービスで求人票を確認ください。</v>
          </cell>
          <cell r="S384" t="str">
            <v>合掌苑</v>
          </cell>
          <cell r="T384" t="str">
            <v>確認中</v>
          </cell>
          <cell r="U384" t="str">
            <v>限定社員</v>
          </cell>
          <cell r="V384" t="str">
            <v>東京都町田市金森東３－１８－１３－１０２</v>
          </cell>
          <cell r="W384" t="str">
            <v>ハローワークインターネットサービスで求人票を確認ください。</v>
          </cell>
          <cell r="X384" t="str">
            <v>206,400円〜206,400円</v>
          </cell>
          <cell r="Y384" t="str">
            <v>確認中</v>
          </cell>
          <cell r="Z384" t="str">
            <v>ハローワークインターネットサービスで求人票を確認ください。</v>
          </cell>
          <cell r="AB384" t="str">
            <v>確認中</v>
          </cell>
          <cell r="AC384" t="str">
            <v>確認中</v>
          </cell>
          <cell r="AD384" t="str">
            <v>ハローワークインターネットサービスで求人票を確認ください。</v>
          </cell>
          <cell r="AE384" t="str">
            <v>確認中</v>
          </cell>
          <cell r="AF384" t="str">
            <v>月給（手当等確認ください）</v>
          </cell>
          <cell r="AG384" t="str">
            <v>確認中</v>
          </cell>
          <cell r="AH384" t="str">
            <v>確認中</v>
          </cell>
          <cell r="AI384" t="str">
            <v>確認中</v>
          </cell>
          <cell r="AJ384" t="str">
            <v>確認中</v>
          </cell>
          <cell r="AK384" t="str">
            <v>確認中</v>
          </cell>
          <cell r="AL384" t="str">
            <v>確認中</v>
          </cell>
          <cell r="AM384" t="str">
            <v>確認中</v>
          </cell>
          <cell r="AN384" t="str">
            <v>確認中</v>
          </cell>
          <cell r="AO384" t="str">
            <v>確認中</v>
          </cell>
          <cell r="AP384" t="str">
            <v>ハローワークインターネットサービスで求人票を確認ください。</v>
          </cell>
          <cell r="AQ384" t="str">
            <v>ハローワークインターネットサービスで求人票を確認ください。</v>
          </cell>
          <cell r="AR384" t="str">
            <v>ハローワークインターネットサービスで求人票を確認ください。</v>
          </cell>
          <cell r="AS384" t="str">
            <v>ハローワークインターネットサービスで求人票を確認ください。</v>
          </cell>
          <cell r="AT384" t="str">
            <v>ハローワークインターネットサービスで求人票を確認ください。</v>
          </cell>
          <cell r="AU384" t="str">
            <v>訪問介護（ホームヘルプサービス）</v>
          </cell>
          <cell r="AZ384" t="str">
            <v>確認中</v>
          </cell>
          <cell r="BA384" t="str">
            <v>確認中</v>
          </cell>
          <cell r="BB384" t="str">
            <v>確認中</v>
          </cell>
          <cell r="BC384" t="str">
            <v>確認中</v>
          </cell>
        </row>
        <row r="385">
          <cell r="C385" t="str">
            <v>13190-07532611</v>
          </cell>
          <cell r="D385">
            <v>44460</v>
          </cell>
          <cell r="E385" t="str">
            <v>社会福祉法人合掌苑</v>
          </cell>
          <cell r="F385" t="str">
            <v>しゃかいふくしほうじん　がっしょうえん</v>
          </cell>
          <cell r="N385" t="str">
            <v>https://www.gsen.or.jp/</v>
          </cell>
          <cell r="O385" t="str">
            <v>「ここで働く人が幸せでないとよい介護はできない」という理事長
方針の下、時短勤務や長期休暇、産休支援、夜勤専従化等、働きや
すさをとことん追求しているので、離職率が低いことが特徴です。</v>
          </cell>
          <cell r="P385" t="str">
            <v>正看護師（鶴の苑）</v>
          </cell>
          <cell r="Q385" t="str">
            <v>確認中</v>
          </cell>
          <cell r="R385" t="str">
            <v>ハローワークインターネットサービスで求人票を確認ください。</v>
          </cell>
          <cell r="S385" t="str">
            <v>アシステッドナーシング＆リビング鶴の苑</v>
          </cell>
          <cell r="T385" t="str">
            <v>確認中</v>
          </cell>
          <cell r="U385" t="str">
            <v>正社員</v>
          </cell>
          <cell r="V385" t="str">
            <v>東京都町田市南町田５－３－２８</v>
          </cell>
          <cell r="W385" t="str">
            <v>ハローワークインターネットサービスで求人票を確認ください。</v>
          </cell>
          <cell r="X385" t="str">
            <v>341,040円〜397,460円</v>
          </cell>
          <cell r="Y385" t="str">
            <v>確認中</v>
          </cell>
          <cell r="Z385" t="str">
            <v>ハローワークインターネットサービスで求人票を確認ください。</v>
          </cell>
          <cell r="AB385" t="str">
            <v>確認中</v>
          </cell>
          <cell r="AC385" t="str">
            <v>確認中</v>
          </cell>
          <cell r="AD385" t="str">
            <v>ハローワークインターネットサービスで求人票を確認ください。</v>
          </cell>
          <cell r="AE385" t="str">
            <v>確認中</v>
          </cell>
          <cell r="AF385" t="str">
            <v>月給（手当等確認ください）</v>
          </cell>
          <cell r="AG385" t="str">
            <v>確認中</v>
          </cell>
          <cell r="AH385" t="str">
            <v>確認中</v>
          </cell>
          <cell r="AI385" t="str">
            <v>確認中</v>
          </cell>
          <cell r="AJ385" t="str">
            <v>確認中</v>
          </cell>
          <cell r="AK385" t="str">
            <v>確認中</v>
          </cell>
          <cell r="AL385" t="str">
            <v>確認中</v>
          </cell>
          <cell r="AM385" t="str">
            <v>確認中</v>
          </cell>
          <cell r="AN385" t="str">
            <v>確認中</v>
          </cell>
          <cell r="AO385" t="str">
            <v>確認中</v>
          </cell>
          <cell r="AP385" t="str">
            <v>ハローワークインターネットサービスで求人票を確認ください。</v>
          </cell>
          <cell r="AQ385" t="str">
            <v>ハローワークインターネットサービスで求人票を確認ください。</v>
          </cell>
          <cell r="AR385" t="str">
            <v>ハローワークインターネットサービスで求人票を確認ください。</v>
          </cell>
          <cell r="AS385" t="str">
            <v>ハローワークインターネットサービスで求人票を確認ください。</v>
          </cell>
          <cell r="AT385" t="str">
            <v>ハローワークインターネットサービスで求人票を確認ください。</v>
          </cell>
          <cell r="AU385" t="str">
            <v>介護付有料老人ホーム</v>
          </cell>
          <cell r="AZ385" t="str">
            <v>確認中</v>
          </cell>
          <cell r="BA385" t="str">
            <v>確認中</v>
          </cell>
          <cell r="BB385" t="str">
            <v>確認中</v>
          </cell>
          <cell r="BC385" t="str">
            <v>確認中</v>
          </cell>
        </row>
        <row r="386">
          <cell r="C386" t="str">
            <v>13190-07541911</v>
          </cell>
          <cell r="D386">
            <v>44460</v>
          </cell>
          <cell r="E386" t="str">
            <v>社会福祉法人　竹清会</v>
          </cell>
          <cell r="F386" t="str">
            <v>しゃかいふくしほうじん　ちくせいかい</v>
          </cell>
          <cell r="N386" t="str">
            <v>http://chikuseikai.com/</v>
          </cell>
          <cell r="O386" t="str">
            <v>○女性の雇用促進、働きやすい職場環境への取り組みが評価され、
平成２９年度東京都女性活躍推進対象を受賞。ライフイベントや生
活状況に合わせた配置転換・勤務条件の提示（時短勤務の正職員等）による就業支援を実施。
○今後の労働人口の減少に向け、間接業務のアウトソーシング化、
ＩＣＴ技術の活用・ＩｏＴ化による労働環境改善、生産性向上のた
めの積極的な投資。２０１８年度全施設のｗｉーｆｉ環境の整備、全床眠りスキャンの設置完了。
○ＴＯＫＹＯ働きやすい福祉の職場宣言事業所（取組状況１００％）として認可。
○マイカー通勤可（無料駐車場完備）
○無資格者の資格取得支援制度あり　　　</v>
          </cell>
          <cell r="P386" t="str">
            <v>運転士（デイサービス送迎）美郷</v>
          </cell>
          <cell r="Q386" t="str">
            <v>確認中</v>
          </cell>
          <cell r="R386" t="str">
            <v>ハローワークインターネットサービスで求人票を確認ください。</v>
          </cell>
          <cell r="S386" t="str">
            <v>美郷</v>
          </cell>
          <cell r="T386" t="str">
            <v>確認中</v>
          </cell>
          <cell r="U386" t="str">
            <v>非常勤パート</v>
          </cell>
          <cell r="V386" t="str">
            <v>東京都町田市小山ヶ丘１丁目２番地９</v>
          </cell>
          <cell r="W386" t="str">
            <v>ハローワークインターネットサービスで求人票を確認ください。</v>
          </cell>
          <cell r="X386" t="str">
            <v>1,041円〜1,041円</v>
          </cell>
          <cell r="Y386" t="str">
            <v>確認中</v>
          </cell>
          <cell r="Z386" t="str">
            <v>ハローワークインターネットサービスで求人票を確認ください。</v>
          </cell>
          <cell r="AB386" t="str">
            <v>確認中</v>
          </cell>
          <cell r="AC386" t="str">
            <v>確認中</v>
          </cell>
          <cell r="AD386" t="str">
            <v>ハローワークインターネットサービスで求人票を確認ください。</v>
          </cell>
          <cell r="AE386" t="str">
            <v>確認中</v>
          </cell>
          <cell r="AF386" t="str">
            <v>時給</v>
          </cell>
          <cell r="AG386" t="str">
            <v>確認中</v>
          </cell>
          <cell r="AH386" t="str">
            <v>確認中</v>
          </cell>
          <cell r="AI386" t="str">
            <v>確認中</v>
          </cell>
          <cell r="AJ386" t="str">
            <v>確認中</v>
          </cell>
          <cell r="AK386" t="str">
            <v>確認中</v>
          </cell>
          <cell r="AL386" t="str">
            <v>確認中</v>
          </cell>
          <cell r="AM386" t="str">
            <v>確認中</v>
          </cell>
          <cell r="AN386" t="str">
            <v>確認中</v>
          </cell>
          <cell r="AO386" t="str">
            <v>確認中</v>
          </cell>
          <cell r="AP386" t="str">
            <v>ハローワークインターネットサービスで求人票を確認ください。</v>
          </cell>
          <cell r="AQ386" t="str">
            <v>ハローワークインターネットサービスで求人票を確認ください。</v>
          </cell>
          <cell r="AR386" t="str">
            <v>ハローワークインターネットサービスで求人票を確認ください。</v>
          </cell>
          <cell r="AS386" t="str">
            <v>ハローワークインターネットサービスで求人票を確認ください。</v>
          </cell>
          <cell r="AT386" t="str">
            <v>ハローワークインターネットサービスで求人票を確認ください。</v>
          </cell>
          <cell r="AU386" t="str">
            <v>通所介護（デイサービス）</v>
          </cell>
          <cell r="AZ386" t="str">
            <v>確認中</v>
          </cell>
          <cell r="BA386" t="str">
            <v>確認中</v>
          </cell>
          <cell r="BB386" t="str">
            <v>確認中</v>
          </cell>
          <cell r="BC386" t="str">
            <v>確認中</v>
          </cell>
        </row>
        <row r="387">
          <cell r="C387" t="str">
            <v>13190-07542111</v>
          </cell>
          <cell r="D387">
            <v>44460</v>
          </cell>
          <cell r="E387" t="str">
            <v>社会福祉法人合掌苑</v>
          </cell>
          <cell r="F387" t="str">
            <v>しゃかいふくしほうじん　がっしょうえん</v>
          </cell>
          <cell r="N387" t="str">
            <v>https://www.gsen.or.jp/</v>
          </cell>
          <cell r="O387" t="str">
            <v>「ここで働く人が幸せでないとよい介護はできない」という理事長
方針の下、時短勤務や長期休暇、産休支援、夜勤専従化等、働きや
すさをとことん追求しているので、離職率が低いことが特徴です。</v>
          </cell>
          <cell r="P387" t="str">
            <v>介護職（桂寮）</v>
          </cell>
          <cell r="Q387" t="str">
            <v>確認中</v>
          </cell>
          <cell r="R387" t="str">
            <v>ハローワークインターネットサービスで求人票を確認ください。</v>
          </cell>
          <cell r="S387" t="str">
            <v>特別養護老人ホーム「合掌苑　桂寮」</v>
          </cell>
          <cell r="T387" t="str">
            <v>確認中</v>
          </cell>
          <cell r="U387" t="str">
            <v>正社員</v>
          </cell>
          <cell r="V387" t="str">
            <v>東京都町田市金森東３－１８－１６</v>
          </cell>
          <cell r="W387" t="str">
            <v>ハローワークインターネットサービスで求人票を確認ください。</v>
          </cell>
          <cell r="X387" t="str">
            <v>224,000円〜287,490円</v>
          </cell>
          <cell r="Y387" t="str">
            <v>確認中</v>
          </cell>
          <cell r="Z387" t="str">
            <v>ハローワークインターネットサービスで求人票を確認ください。</v>
          </cell>
          <cell r="AB387" t="str">
            <v>確認中</v>
          </cell>
          <cell r="AC387" t="str">
            <v>確認中</v>
          </cell>
          <cell r="AD387" t="str">
            <v>ハローワークインターネットサービスで求人票を確認ください。</v>
          </cell>
          <cell r="AE387" t="str">
            <v>確認中</v>
          </cell>
          <cell r="AF387" t="str">
            <v>月給（手当等確認ください）</v>
          </cell>
          <cell r="AG387" t="str">
            <v>確認中</v>
          </cell>
          <cell r="AH387" t="str">
            <v>確認中</v>
          </cell>
          <cell r="AI387" t="str">
            <v>確認中</v>
          </cell>
          <cell r="AJ387" t="str">
            <v>確認中</v>
          </cell>
          <cell r="AK387" t="str">
            <v>確認中</v>
          </cell>
          <cell r="AL387" t="str">
            <v>確認中</v>
          </cell>
          <cell r="AM387" t="str">
            <v>確認中</v>
          </cell>
          <cell r="AN387" t="str">
            <v>確認中</v>
          </cell>
          <cell r="AO387" t="str">
            <v>確認中</v>
          </cell>
          <cell r="AP387" t="str">
            <v>ハローワークインターネットサービスで求人票を確認ください。</v>
          </cell>
          <cell r="AQ387" t="str">
            <v>ハローワークインターネットサービスで求人票を確認ください。</v>
          </cell>
          <cell r="AR387" t="str">
            <v>ハローワークインターネットサービスで求人票を確認ください。</v>
          </cell>
          <cell r="AS387" t="str">
            <v>ハローワークインターネットサービスで求人票を確認ください。</v>
          </cell>
          <cell r="AT387" t="str">
            <v>ハローワークインターネットサービスで求人票を確認ください。</v>
          </cell>
          <cell r="AU387" t="str">
            <v>特別養護老人ホーム（特養）</v>
          </cell>
          <cell r="AZ387" t="str">
            <v>確認中</v>
          </cell>
          <cell r="BA387" t="str">
            <v>確認中</v>
          </cell>
          <cell r="BB387" t="str">
            <v>確認中</v>
          </cell>
          <cell r="BC387" t="str">
            <v>確認中</v>
          </cell>
        </row>
        <row r="388">
          <cell r="C388" t="str">
            <v>13190-07553211</v>
          </cell>
          <cell r="D388">
            <v>44460</v>
          </cell>
          <cell r="E388" t="str">
            <v>社会福祉法人合掌苑</v>
          </cell>
          <cell r="F388" t="str">
            <v>しゃかいふくしほうじん　がっしょうえん</v>
          </cell>
          <cell r="N388" t="str">
            <v>https://www.gsen.or.jp/</v>
          </cell>
          <cell r="O388" t="str">
            <v>「ここで働く人が幸せでないとよい介護はできない」という理事長
方針の下、時短勤務や長期休暇、産休支援、夜勤専従化等、働きや
すさをとことん追求しているので、離職率が低いことが特徴です。</v>
          </cell>
          <cell r="P388" t="str">
            <v>ホームヘルパー（訪問介護事業所合掌苑）</v>
          </cell>
          <cell r="Q388" t="str">
            <v>確認中</v>
          </cell>
          <cell r="R388" t="str">
            <v>ハローワークインターネットサービスで求人票を確認ください。</v>
          </cell>
          <cell r="S388" t="str">
            <v>訪問介護事業所合掌苑</v>
          </cell>
          <cell r="T388" t="str">
            <v>確認中</v>
          </cell>
          <cell r="U388" t="str">
            <v>非常勤パート</v>
          </cell>
          <cell r="V388" t="str">
            <v>東京都町田市金森東３－１８－１６</v>
          </cell>
          <cell r="W388" t="str">
            <v>ハローワークインターネットサービスで求人票を確認ください。</v>
          </cell>
          <cell r="X388" t="str">
            <v>1,041円〜1,200円</v>
          </cell>
          <cell r="Y388" t="str">
            <v>確認中</v>
          </cell>
          <cell r="Z388" t="str">
            <v>ハローワークインターネットサービスで求人票を確認ください。</v>
          </cell>
          <cell r="AB388" t="str">
            <v>確認中</v>
          </cell>
          <cell r="AC388" t="str">
            <v>確認中</v>
          </cell>
          <cell r="AD388" t="str">
            <v>ハローワークインターネットサービスで求人票を確認ください。</v>
          </cell>
          <cell r="AE388" t="str">
            <v>確認中</v>
          </cell>
          <cell r="AF388" t="str">
            <v>時給</v>
          </cell>
          <cell r="AG388" t="str">
            <v>確認中</v>
          </cell>
          <cell r="AH388" t="str">
            <v>確認中</v>
          </cell>
          <cell r="AI388" t="str">
            <v>確認中</v>
          </cell>
          <cell r="AJ388" t="str">
            <v>確認中</v>
          </cell>
          <cell r="AK388" t="str">
            <v>確認中</v>
          </cell>
          <cell r="AL388" t="str">
            <v>確認中</v>
          </cell>
          <cell r="AM388" t="str">
            <v>確認中</v>
          </cell>
          <cell r="AN388" t="str">
            <v>確認中</v>
          </cell>
          <cell r="AO388" t="str">
            <v>確認中</v>
          </cell>
          <cell r="AP388" t="str">
            <v>ハローワークインターネットサービスで求人票を確認ください。</v>
          </cell>
          <cell r="AQ388" t="str">
            <v>ハローワークインターネットサービスで求人票を確認ください。</v>
          </cell>
          <cell r="AR388" t="str">
            <v>ハローワークインターネットサービスで求人票を確認ください。</v>
          </cell>
          <cell r="AS388" t="str">
            <v>ハローワークインターネットサービスで求人票を確認ください。</v>
          </cell>
          <cell r="AT388" t="str">
            <v>ハローワークインターネットサービスで求人票を確認ください。</v>
          </cell>
          <cell r="AU388" t="str">
            <v>訪問介護（ホームヘルプサービス）</v>
          </cell>
          <cell r="AZ388" t="str">
            <v>確認中</v>
          </cell>
          <cell r="BA388" t="str">
            <v>確認中</v>
          </cell>
          <cell r="BB388" t="str">
            <v>確認中</v>
          </cell>
          <cell r="BC388" t="str">
            <v>確認中</v>
          </cell>
        </row>
        <row r="389">
          <cell r="C389" t="str">
            <v>13190-07554511</v>
          </cell>
          <cell r="D389">
            <v>44460</v>
          </cell>
          <cell r="E389" t="str">
            <v>特定非営利活動法人アビリティクラブたすけあい町田たすけあいワーカーズ</v>
          </cell>
          <cell r="F389" t="str">
            <v>とくていひえいりかつどうほうじんアビリティクラブたすけあいまちだたすけあいワーカーズ</v>
          </cell>
          <cell r="N389" t="str">
            <v>https://npoact.org/actgroup</v>
          </cell>
          <cell r="O389" t="str">
            <v>誰もが住みなれたこの地域で、たがいに助けあいながら赤ちゃんか
らお年寄りまで、心豊かに安心して暮らせる町づくりをめざし自立
のための支援をします。</v>
          </cell>
          <cell r="P389" t="str">
            <v>施設での介護業務</v>
          </cell>
          <cell r="Q389" t="str">
            <v>確認中</v>
          </cell>
          <cell r="R389" t="str">
            <v>ハローワークインターネットサービスで求人票を確認ください。</v>
          </cell>
          <cell r="S389" t="str">
            <v>小規模多機能型居宅介護たすけあい小川</v>
          </cell>
          <cell r="T389" t="str">
            <v>確認中</v>
          </cell>
          <cell r="U389" t="str">
            <v>非常勤パート</v>
          </cell>
          <cell r="V389" t="str">
            <v>東京都町田市小川３－２－３</v>
          </cell>
          <cell r="W389" t="str">
            <v>ハローワークインターネットサービスで求人票を確認ください。</v>
          </cell>
          <cell r="X389" t="str">
            <v>1,041円〜1,050円</v>
          </cell>
          <cell r="Y389" t="str">
            <v>確認中</v>
          </cell>
          <cell r="Z389" t="str">
            <v>ハローワークインターネットサービスで求人票を確認ください。</v>
          </cell>
          <cell r="AB389" t="str">
            <v>確認中</v>
          </cell>
          <cell r="AC389" t="str">
            <v>確認中</v>
          </cell>
          <cell r="AD389" t="str">
            <v>ハローワークインターネットサービスで求人票を確認ください。</v>
          </cell>
          <cell r="AE389" t="str">
            <v>確認中</v>
          </cell>
          <cell r="AF389" t="str">
            <v>時給</v>
          </cell>
          <cell r="AG389" t="str">
            <v>確認中</v>
          </cell>
          <cell r="AH389" t="str">
            <v>確認中</v>
          </cell>
          <cell r="AI389" t="str">
            <v>確認中</v>
          </cell>
          <cell r="AJ389" t="str">
            <v>確認中</v>
          </cell>
          <cell r="AK389" t="str">
            <v>確認中</v>
          </cell>
          <cell r="AL389" t="str">
            <v>確認中</v>
          </cell>
          <cell r="AM389" t="str">
            <v>確認中</v>
          </cell>
          <cell r="AN389" t="str">
            <v>確認中</v>
          </cell>
          <cell r="AO389" t="str">
            <v>確認中</v>
          </cell>
          <cell r="AP389" t="str">
            <v>ハローワークインターネットサービスで求人票を確認ください。</v>
          </cell>
          <cell r="AQ389" t="str">
            <v>ハローワークインターネットサービスで求人票を確認ください。</v>
          </cell>
          <cell r="AR389" t="str">
            <v>ハローワークインターネットサービスで求人票を確認ください。</v>
          </cell>
          <cell r="AS389" t="str">
            <v>ハローワークインターネットサービスで求人票を確認ください。</v>
          </cell>
          <cell r="AT389" t="str">
            <v>ハローワークインターネットサービスで求人票を確認ください。</v>
          </cell>
          <cell r="AU389" t="str">
            <v>小規模多機能型居宅介護（介護）</v>
          </cell>
          <cell r="AZ389" t="str">
            <v>確認中</v>
          </cell>
          <cell r="BA389" t="str">
            <v>確認中</v>
          </cell>
          <cell r="BB389" t="str">
            <v>確認中</v>
          </cell>
          <cell r="BC389" t="str">
            <v>確認中</v>
          </cell>
        </row>
        <row r="390">
          <cell r="C390" t="str">
            <v>13190-07557311</v>
          </cell>
          <cell r="D390">
            <v>44460</v>
          </cell>
          <cell r="E390" t="str">
            <v>ＳＯＭＰＯケア株式会社</v>
          </cell>
          <cell r="F390" t="str">
            <v>ＳＯＭＰＯケアかぶしきがいしゃ</v>
          </cell>
          <cell r="N390" t="str">
            <v>http://www.sompocare.com</v>
          </cell>
          <cell r="O390" t="str">
            <v>最高品質の介護サービスの実現を目指し、カスタムメイドケア、人
材育成、認知症ケア、食事、医療連携、余暇時間の充実、ＩＣＴ・
デジタルの活用、産学連携に注力しています。</v>
          </cell>
          <cell r="P390" t="str">
            <v>ケアスタッフ</v>
          </cell>
          <cell r="Q390" t="str">
            <v>確認中</v>
          </cell>
          <cell r="R390" t="str">
            <v>ハローワークインターネットサービスで求人票を確認ください。</v>
          </cell>
          <cell r="S390" t="str">
            <v>ラヴィーレ町田小山</v>
          </cell>
          <cell r="T390" t="str">
            <v>確認中</v>
          </cell>
          <cell r="U390" t="str">
            <v>非常勤パート</v>
          </cell>
          <cell r="V390" t="str">
            <v>東京都町田市小山町６５２番地</v>
          </cell>
          <cell r="W390" t="str">
            <v>ハローワークインターネットサービスで求人票を確認ください。</v>
          </cell>
          <cell r="X390" t="str">
            <v>184,300円〜205,800円</v>
          </cell>
          <cell r="Y390" t="str">
            <v>確認中</v>
          </cell>
          <cell r="Z390" t="str">
            <v>ハローワークインターネットサービスで求人票を確認ください。</v>
          </cell>
          <cell r="AB390" t="str">
            <v>確認中</v>
          </cell>
          <cell r="AC390" t="str">
            <v>確認中</v>
          </cell>
          <cell r="AD390" t="str">
            <v>ハローワークインターネットサービスで求人票を確認ください。</v>
          </cell>
          <cell r="AE390" t="str">
            <v>確認中</v>
          </cell>
          <cell r="AF390" t="str">
            <v>月給（手当等確認ください）</v>
          </cell>
          <cell r="AG390" t="str">
            <v>確認中</v>
          </cell>
          <cell r="AH390" t="str">
            <v>確認中</v>
          </cell>
          <cell r="AI390" t="str">
            <v>確認中</v>
          </cell>
          <cell r="AJ390" t="str">
            <v>確認中</v>
          </cell>
          <cell r="AK390" t="str">
            <v>確認中</v>
          </cell>
          <cell r="AL390" t="str">
            <v>確認中</v>
          </cell>
          <cell r="AM390" t="str">
            <v>確認中</v>
          </cell>
          <cell r="AN390" t="str">
            <v>確認中</v>
          </cell>
          <cell r="AO390" t="str">
            <v>確認中</v>
          </cell>
          <cell r="AP390" t="str">
            <v>ハローワークインターネットサービスで求人票を確認ください。</v>
          </cell>
          <cell r="AQ390" t="str">
            <v>ハローワークインターネットサービスで求人票を確認ください。</v>
          </cell>
          <cell r="AR390" t="str">
            <v>ハローワークインターネットサービスで求人票を確認ください。</v>
          </cell>
          <cell r="AS390" t="str">
            <v>ハローワークインターネットサービスで求人票を確認ください。</v>
          </cell>
          <cell r="AT390" t="str">
            <v>ハローワークインターネットサービスで求人票を確認ください。</v>
          </cell>
          <cell r="AU390" t="str">
            <v>介護付有料老人ホーム</v>
          </cell>
          <cell r="AZ390" t="str">
            <v>確認中</v>
          </cell>
          <cell r="BA390" t="str">
            <v>確認中</v>
          </cell>
          <cell r="BB390" t="str">
            <v>確認中</v>
          </cell>
          <cell r="BC390" t="str">
            <v>確認中</v>
          </cell>
        </row>
        <row r="391">
          <cell r="C391" t="str">
            <v>13190-07510811</v>
          </cell>
          <cell r="D391">
            <v>44461</v>
          </cell>
          <cell r="E391" t="str">
            <v>株式会社　ツクイ</v>
          </cell>
          <cell r="F391" t="str">
            <v>かぶしきがいしゃ　ツクイ</v>
          </cell>
          <cell r="N391" t="str">
            <v xml:space="preserve"> http://www.tsukui.net</v>
          </cell>
          <cell r="O391" t="str">
            <v>「ツクイ」は、地域に根付いた真心のこもったサービスを提供し、
誠意ある行動で責任をもってお客様と社会に貢献する」を理念に、
全国４７都道府県で約６５２の事業所を運営する東証一部上場企業</v>
          </cell>
          <cell r="P391" t="str">
            <v>ケアマネジャー／ツクイ町田森野</v>
          </cell>
          <cell r="Q391" t="str">
            <v>確認中</v>
          </cell>
          <cell r="R391" t="str">
            <v>ハローワークインターネットサービスで求人票を確認ください。</v>
          </cell>
          <cell r="S391" t="str">
            <v>ツクイ町田森野</v>
          </cell>
          <cell r="T391" t="str">
            <v>確認中</v>
          </cell>
          <cell r="U391" t="str">
            <v>非常勤パート</v>
          </cell>
          <cell r="V391" t="str">
            <v>東京都町田市森野５－２１－１</v>
          </cell>
          <cell r="W391" t="str">
            <v>ハローワークインターネットサービスで求人票を確認ください。</v>
          </cell>
          <cell r="X391" t="str">
            <v>1,330円〜1,430円</v>
          </cell>
          <cell r="Y391" t="str">
            <v>確認中</v>
          </cell>
          <cell r="Z391" t="str">
            <v>ハローワークインターネットサービスで求人票を確認ください。</v>
          </cell>
          <cell r="AB391" t="str">
            <v>確認中</v>
          </cell>
          <cell r="AC391" t="str">
            <v>確認中</v>
          </cell>
          <cell r="AD391" t="str">
            <v>ハローワークインターネットサービスで求人票を確認ください。</v>
          </cell>
          <cell r="AE391" t="str">
            <v>確認中</v>
          </cell>
          <cell r="AF391" t="str">
            <v>時給</v>
          </cell>
          <cell r="AG391" t="str">
            <v>確認中</v>
          </cell>
          <cell r="AH391" t="str">
            <v>確認中</v>
          </cell>
          <cell r="AI391" t="str">
            <v>確認中</v>
          </cell>
          <cell r="AJ391" t="str">
            <v>確認中</v>
          </cell>
          <cell r="AK391" t="str">
            <v>確認中</v>
          </cell>
          <cell r="AL391" t="str">
            <v>確認中</v>
          </cell>
          <cell r="AM391" t="str">
            <v>確認中</v>
          </cell>
          <cell r="AN391" t="str">
            <v>確認中</v>
          </cell>
          <cell r="AO391" t="str">
            <v>確認中</v>
          </cell>
          <cell r="AP391" t="str">
            <v>ハローワークインターネットサービスで求人票を確認ください。</v>
          </cell>
          <cell r="AQ391" t="str">
            <v>ハローワークインターネットサービスで求人票を確認ください。</v>
          </cell>
          <cell r="AR391" t="str">
            <v>ハローワークインターネットサービスで求人票を確認ください。</v>
          </cell>
          <cell r="AS391" t="str">
            <v>ハローワークインターネットサービスで求人票を確認ください。</v>
          </cell>
          <cell r="AT391" t="str">
            <v>ハローワークインターネットサービスで求人票を確認ください。</v>
          </cell>
          <cell r="AU391" t="str">
            <v>訪問介護（ホームヘルプサービス）</v>
          </cell>
          <cell r="AZ391" t="str">
            <v>確認中</v>
          </cell>
          <cell r="BA391" t="str">
            <v>確認中</v>
          </cell>
          <cell r="BB391" t="str">
            <v>確認中</v>
          </cell>
          <cell r="BC391" t="str">
            <v>確認中</v>
          </cell>
        </row>
        <row r="392">
          <cell r="C392" t="str">
            <v>13190-07511211</v>
          </cell>
          <cell r="D392">
            <v>44461</v>
          </cell>
          <cell r="E392" t="str">
            <v>株式会社　ツクイ</v>
          </cell>
          <cell r="F392" t="str">
            <v>かぶしきがいしゃ　ツクイ</v>
          </cell>
          <cell r="N392" t="str">
            <v xml:space="preserve"> http://www.tsukui.net</v>
          </cell>
          <cell r="O392" t="str">
            <v>「ツクイ」は、地域に根付いた真心のこもったサービスを提供し、
誠意ある行動で責任をもってお客様と社会に貢献する」を理念に、
全国４７都道府県で約６５１の事業所を運営する東証一部上場企業</v>
          </cell>
          <cell r="P392" t="str">
            <v>ケアマネジャー／ツクイ町田森野</v>
          </cell>
          <cell r="Q392" t="str">
            <v>確認中</v>
          </cell>
          <cell r="R392" t="str">
            <v>ハローワークインターネットサービスで求人票を確認ください。</v>
          </cell>
          <cell r="S392" t="str">
            <v>ツクイ町田森野</v>
          </cell>
          <cell r="T392" t="str">
            <v>確認中</v>
          </cell>
          <cell r="U392" t="str">
            <v>正社員</v>
          </cell>
          <cell r="V392" t="str">
            <v>東京都町田市森野５－２１－１</v>
          </cell>
          <cell r="W392" t="str">
            <v>ハローワークインターネットサービスで求人票を確認ください。</v>
          </cell>
          <cell r="X392" t="str">
            <v>257,250円〜305,250円</v>
          </cell>
          <cell r="Y392" t="str">
            <v>確認中</v>
          </cell>
          <cell r="Z392" t="str">
            <v>ハローワークインターネットサービスで求人票を確認ください。</v>
          </cell>
          <cell r="AB392" t="str">
            <v>確認中</v>
          </cell>
          <cell r="AC392" t="str">
            <v>確認中</v>
          </cell>
          <cell r="AD392" t="str">
            <v>ハローワークインターネットサービスで求人票を確認ください。</v>
          </cell>
          <cell r="AE392" t="str">
            <v>確認中</v>
          </cell>
          <cell r="AF392" t="str">
            <v>月給（手当等確認ください）</v>
          </cell>
          <cell r="AG392" t="str">
            <v>確認中</v>
          </cell>
          <cell r="AH392" t="str">
            <v>確認中</v>
          </cell>
          <cell r="AI392" t="str">
            <v>確認中</v>
          </cell>
          <cell r="AJ392" t="str">
            <v>確認中</v>
          </cell>
          <cell r="AK392" t="str">
            <v>確認中</v>
          </cell>
          <cell r="AL392" t="str">
            <v>確認中</v>
          </cell>
          <cell r="AM392" t="str">
            <v>確認中</v>
          </cell>
          <cell r="AN392" t="str">
            <v>確認中</v>
          </cell>
          <cell r="AO392" t="str">
            <v>確認中</v>
          </cell>
          <cell r="AP392" t="str">
            <v>ハローワークインターネットサービスで求人票を確認ください。</v>
          </cell>
          <cell r="AQ392" t="str">
            <v>ハローワークインターネットサービスで求人票を確認ください。</v>
          </cell>
          <cell r="AR392" t="str">
            <v>ハローワークインターネットサービスで求人票を確認ください。</v>
          </cell>
          <cell r="AS392" t="str">
            <v>ハローワークインターネットサービスで求人票を確認ください。</v>
          </cell>
          <cell r="AT392" t="str">
            <v>ハローワークインターネットサービスで求人票を確認ください。</v>
          </cell>
          <cell r="AU392" t="str">
            <v>訪問介護（ホームヘルプサービス）</v>
          </cell>
          <cell r="AZ392" t="str">
            <v>確認中</v>
          </cell>
          <cell r="BA392" t="str">
            <v>確認中</v>
          </cell>
          <cell r="BB392" t="str">
            <v>確認中</v>
          </cell>
          <cell r="BC392" t="str">
            <v>確認中</v>
          </cell>
        </row>
        <row r="393">
          <cell r="C393" t="str">
            <v>13190-07565011</v>
          </cell>
          <cell r="D393">
            <v>44461</v>
          </cell>
          <cell r="E393" t="str">
            <v>株式会社　ツクイ</v>
          </cell>
          <cell r="F393" t="str">
            <v>かぶしきがいしゃ　ツクイ</v>
          </cell>
          <cell r="N393" t="str">
            <v xml:space="preserve"> http://www.tsukui.net</v>
          </cell>
          <cell r="O393" t="str">
            <v>「ツクイ」は、地域に根付いた真心のこもったサービスを提供し、
誠意ある行動で責任をもってお客様と社会に貢献する」を理念に、
全国４７都道府県で約６５０の事業所を運営する東証一部上場企業</v>
          </cell>
          <cell r="P393" t="str">
            <v>ホームヘルパー</v>
          </cell>
          <cell r="Q393" t="str">
            <v>確認中</v>
          </cell>
          <cell r="R393" t="str">
            <v>ハローワークインターネットサービスで求人票を確認ください。</v>
          </cell>
          <cell r="S393" t="str">
            <v>ツクイ町田森野、ツクイ町田金井</v>
          </cell>
          <cell r="T393" t="str">
            <v>確認中</v>
          </cell>
          <cell r="U393" t="str">
            <v>非常勤パート</v>
          </cell>
          <cell r="V393" t="str">
            <v>東京都町田市金井８－２５－２８</v>
          </cell>
          <cell r="W393" t="str">
            <v>ハローワークインターネットサービスで求人票を確認ください。</v>
          </cell>
          <cell r="X393" t="str">
            <v>1,230円〜1,760円</v>
          </cell>
          <cell r="Y393" t="str">
            <v>確認中</v>
          </cell>
          <cell r="Z393" t="str">
            <v>ハローワークインターネットサービスで求人票を確認ください。</v>
          </cell>
          <cell r="AB393" t="str">
            <v>確認中</v>
          </cell>
          <cell r="AC393" t="str">
            <v>確認中</v>
          </cell>
          <cell r="AD393" t="str">
            <v>ハローワークインターネットサービスで求人票を確認ください。</v>
          </cell>
          <cell r="AE393" t="str">
            <v>確認中</v>
          </cell>
          <cell r="AF393" t="str">
            <v>時給</v>
          </cell>
          <cell r="AG393" t="str">
            <v>確認中</v>
          </cell>
          <cell r="AH393" t="str">
            <v>確認中</v>
          </cell>
          <cell r="AI393" t="str">
            <v>確認中</v>
          </cell>
          <cell r="AJ393" t="str">
            <v>確認中</v>
          </cell>
          <cell r="AK393" t="str">
            <v>確認中</v>
          </cell>
          <cell r="AL393" t="str">
            <v>確認中</v>
          </cell>
          <cell r="AM393" t="str">
            <v>確認中</v>
          </cell>
          <cell r="AN393" t="str">
            <v>確認中</v>
          </cell>
          <cell r="AO393" t="str">
            <v>確認中</v>
          </cell>
          <cell r="AP393" t="str">
            <v>ハローワークインターネットサービスで求人票を確認ください。</v>
          </cell>
          <cell r="AQ393" t="str">
            <v>ハローワークインターネットサービスで求人票を確認ください。</v>
          </cell>
          <cell r="AR393" t="str">
            <v>ハローワークインターネットサービスで求人票を確認ください。</v>
          </cell>
          <cell r="AS393" t="str">
            <v>ハローワークインターネットサービスで求人票を確認ください。</v>
          </cell>
          <cell r="AT393" t="str">
            <v>ハローワークインターネットサービスで求人票を確認ください。</v>
          </cell>
          <cell r="AU393" t="str">
            <v>訪問介護（ホームヘルプサービス）</v>
          </cell>
          <cell r="AZ393" t="str">
            <v>確認中</v>
          </cell>
          <cell r="BA393" t="str">
            <v>確認中</v>
          </cell>
          <cell r="BB393" t="str">
            <v>確認中</v>
          </cell>
          <cell r="BC393" t="str">
            <v>確認中</v>
          </cell>
        </row>
        <row r="394">
          <cell r="C394" t="str">
            <v>70-0182</v>
          </cell>
          <cell r="D394">
            <v>44469</v>
          </cell>
          <cell r="E394" t="str">
            <v>ＳＯＭＰＯケア株式会社</v>
          </cell>
          <cell r="F394" t="str">
            <v>ＳＯＭＰＯケアかぶしきがいしゃ</v>
          </cell>
          <cell r="G394" t="str">
            <v>東京本部</v>
          </cell>
          <cell r="H394" t="str">
            <v>齋藤美鈴</v>
          </cell>
          <cell r="J394" t="str">
            <v>080-7676-9298</v>
          </cell>
          <cell r="K394" t="str">
            <v>03-6433-2219</v>
          </cell>
          <cell r="M394" t="str">
            <v>misuzu.saito@sompocare.com</v>
          </cell>
          <cell r="N394" t="str">
            <v>https://www.sompocare.com/</v>
          </cell>
          <cell r="O394" t="str">
            <v>確認中</v>
          </cell>
          <cell r="P394" t="str">
            <v>ケアスタッフ(介護）</v>
          </cell>
          <cell r="Q394" t="str">
            <v>確認中</v>
          </cell>
          <cell r="R394" t="str">
            <v>有料老人ホームでの介護のお仕事です。食事、排泄、入浴業務のみならず、充実した生活を送っていただくために、アクティビティや趣味活動のサポートも行っていただきます。</v>
          </cell>
          <cell r="S394" t="str">
            <v>ＳＯＭＰＯケア ラヴィーレ南町田</v>
          </cell>
          <cell r="T394" t="str">
            <v>確認中</v>
          </cell>
          <cell r="U394" t="str">
            <v>非常勤パート</v>
          </cell>
          <cell r="V394" t="str">
            <v>東京都町田市金森4-7-30</v>
          </cell>
          <cell r="W394" t="str">
            <v>「町田駅」バス13分、「南農協前」下車2分</v>
          </cell>
          <cell r="X394" t="str">
            <v>1,050円</v>
          </cell>
          <cell r="Y394" t="str">
            <v>確認中</v>
          </cell>
          <cell r="Z394" t="str">
            <v>資格手当　介護福祉士　時給＋50円</v>
          </cell>
          <cell r="AA394" t="str">
            <v>毎月50,000円まで</v>
          </cell>
          <cell r="AB394" t="str">
            <v>確認中</v>
          </cell>
          <cell r="AC394" t="str">
            <v>確認中</v>
          </cell>
          <cell r="AD394" t="str">
            <v>無し</v>
          </cell>
          <cell r="AE394" t="str">
            <v>確認中</v>
          </cell>
          <cell r="AF394" t="str">
            <v>時給</v>
          </cell>
          <cell r="AG394" t="str">
            <v>有期</v>
          </cell>
          <cell r="AH394" t="str">
            <v>条件にて更新</v>
          </cell>
          <cell r="AI394" t="str">
            <v>確認中</v>
          </cell>
          <cell r="AJ394" t="str">
            <v>確認中</v>
          </cell>
          <cell r="AK394" t="str">
            <v>有</v>
          </cell>
          <cell r="AL394" t="str">
            <v>6ヶ月</v>
          </cell>
          <cell r="AM394" t="str">
            <v>無</v>
          </cell>
          <cell r="AN394" t="str">
            <v>無</v>
          </cell>
          <cell r="AO394" t="str">
            <v>シフト制</v>
          </cell>
          <cell r="AP394" t="str">
            <v>7:00～20:00</v>
          </cell>
          <cell r="AQ394" t="str">
            <v>週3～4日、1日4～8時間</v>
          </cell>
          <cell r="AR394" t="str">
            <v>不問</v>
          </cell>
          <cell r="AS394" t="str">
            <v>雇用保険・健康保険・厚生年金・労災保険</v>
          </cell>
          <cell r="AT394">
            <v>2</v>
          </cell>
          <cell r="AU394" t="str">
            <v>特定施設入居者生活介護（有料老人ホーム）</v>
          </cell>
          <cell r="AZ394" t="str">
            <v>法定通り</v>
          </cell>
          <cell r="BA394" t="str">
            <v>シフト以外</v>
          </cell>
          <cell r="BB394" t="str">
            <v>確認中</v>
          </cell>
          <cell r="BC394" t="str">
            <v>確認中</v>
          </cell>
        </row>
        <row r="395">
          <cell r="C395" t="str">
            <v>70-0184</v>
          </cell>
          <cell r="D395">
            <v>44469</v>
          </cell>
          <cell r="E395" t="str">
            <v>ＳＯＭＰＯケア株式会社</v>
          </cell>
          <cell r="F395" t="str">
            <v>ＳＯＭＰＯケアかぶしきがいしゃ</v>
          </cell>
          <cell r="G395" t="str">
            <v>東京本部</v>
          </cell>
          <cell r="H395" t="str">
            <v>齋藤美鈴</v>
          </cell>
          <cell r="J395" t="str">
            <v>080-7676-9298</v>
          </cell>
          <cell r="K395" t="str">
            <v>03-6433-2219</v>
          </cell>
          <cell r="M395" t="str">
            <v>misuzu.saito@sompocare.com</v>
          </cell>
          <cell r="N395" t="str">
            <v>https://www.sompocare.com/</v>
          </cell>
          <cell r="O395" t="str">
            <v>◆給与例◆ ＊毎月平均的に支払われる日祝手当2回分・夜勤手当5回分・特別介福手当（介護福祉士のみ）を含む
月給219,300円（無資格・初任者研修）
月給230,000円（実務者研修）
月給255,800円（介護福祉士）</v>
          </cell>
          <cell r="P395" t="str">
            <v>ケアスタッフ(介護）</v>
          </cell>
          <cell r="Q395" t="str">
            <v>確認中</v>
          </cell>
          <cell r="R395" t="str">
            <v>有料老人ホームでの介護のお仕事です。食事、排泄、入浴業務のみならず、充実した生活を送っていただくために、アクティビティや趣味活動のサポートも行っていただきます。</v>
          </cell>
          <cell r="S395" t="str">
            <v>ＳＯＭＰＯケア ラヴィーレ町田小山</v>
          </cell>
          <cell r="T395" t="str">
            <v>確認中</v>
          </cell>
          <cell r="U395" t="str">
            <v>正社員</v>
          </cell>
          <cell r="V395" t="str">
            <v>東京都町田市小山町652</v>
          </cell>
          <cell r="W395" t="str">
            <v>「町田駅」「橋本駅」バス、「中村不動入口」下車2分</v>
          </cell>
          <cell r="X395" t="str">
            <v>184,300円（無資格・初任者研修）
195,000円（実務者研修）
205,800円（介護福祉士）</v>
          </cell>
          <cell r="Y395" t="str">
            <v>確認中</v>
          </cell>
          <cell r="Z395" t="str">
            <v>精皆勤手当：6,000円／月  夜勤手当：5,000円／月
日祝手当：2,000円／月      特別介福手当：15,000円／月（介護福祉士のみ）</v>
          </cell>
          <cell r="AA395" t="str">
            <v>毎月50,000円まで
車通勤可能</v>
          </cell>
          <cell r="AB395" t="str">
            <v>確認中</v>
          </cell>
          <cell r="AC395" t="str">
            <v>確認中</v>
          </cell>
          <cell r="AD395" t="str">
            <v>有り</v>
          </cell>
          <cell r="AE395" t="str">
            <v>年2回</v>
          </cell>
          <cell r="AF395" t="str">
            <v>月給（手当等確認ください）</v>
          </cell>
          <cell r="AG395" t="str">
            <v>無期</v>
          </cell>
          <cell r="AH395" t="str">
            <v>無期</v>
          </cell>
          <cell r="AI395" t="str">
            <v>確認中</v>
          </cell>
          <cell r="AJ395" t="str">
            <v>確認中</v>
          </cell>
          <cell r="AK395" t="str">
            <v>有</v>
          </cell>
          <cell r="AL395" t="str">
            <v>6ヶ月</v>
          </cell>
          <cell r="AM395" t="str">
            <v>無</v>
          </cell>
          <cell r="AN395" t="str">
            <v>無</v>
          </cell>
          <cell r="AO395" t="str">
            <v>シフト制</v>
          </cell>
          <cell r="AP395" t="str">
            <v>①  7:00～16:00　②  9:00～18:00   シフト制
③  11:00～20:00　④  17:00～翌10:00</v>
          </cell>
          <cell r="AQ395" t="str">
            <v>月間9～10日休み（2月のみ8日）
年間休日110日</v>
          </cell>
          <cell r="AR395" t="str">
            <v>18～64歳
年齢制限の理由（省令1号）
※深夜業務がある為（労基法61条）
※定年制が65歳の為</v>
          </cell>
          <cell r="AS395" t="str">
            <v>雇用保険・健康保険・厚生年金・労災保険</v>
          </cell>
          <cell r="AT395">
            <v>2</v>
          </cell>
          <cell r="AU395" t="str">
            <v>特定施設入居者生活介護（有料老人ホーム）</v>
          </cell>
          <cell r="AZ395" t="str">
            <v>法定通り</v>
          </cell>
          <cell r="BA395" t="str">
            <v>年間休日113日</v>
          </cell>
          <cell r="BB395" t="str">
            <v>確認中</v>
          </cell>
          <cell r="BC395" t="str">
            <v>確認中</v>
          </cell>
        </row>
        <row r="396">
          <cell r="C396" t="str">
            <v>70-0307</v>
          </cell>
          <cell r="D396">
            <v>44469</v>
          </cell>
          <cell r="E396" t="str">
            <v>日本ソシアルケア株式会社</v>
          </cell>
          <cell r="F396" t="str">
            <v>にほんソシアルケア　かぶしきがいしゃ</v>
          </cell>
          <cell r="G396" t="str">
            <v>代表取締役</v>
          </cell>
          <cell r="H396" t="str">
            <v>大村　統卓</v>
          </cell>
          <cell r="J396" t="str">
            <v>042-850-8806</v>
          </cell>
          <cell r="K396" t="str">
            <v>042-850-8715</v>
          </cell>
          <cell r="M396" t="str">
            <v>'machidakiso@danrannoie.com'</v>
          </cell>
          <cell r="N396" t="str">
            <v>https://danranmachikiso.com/</v>
          </cell>
          <cell r="O396" t="str">
            <v>明るく元気で、気遣いができる方。　　　　無資格・未経験者・70歳以上の方も多数活躍中。スタッフ全員の希望のお休みも考慮して働きやすい職場を目指しています。</v>
          </cell>
          <cell r="P396" t="str">
            <v>介護事務スタッフ</v>
          </cell>
          <cell r="Q396" t="str">
            <v>確認中</v>
          </cell>
          <cell r="R396" t="str">
            <v>・日常業務サポート　・給与計算　・行政書類作成、提出　・国保連への請求業務　　　・税務署、社労士対応業務　・電話応対、接客対応</v>
          </cell>
          <cell r="S396" t="str">
            <v>だんらんの家　町田木曽</v>
          </cell>
          <cell r="T396" t="str">
            <v>確認中</v>
          </cell>
          <cell r="U396" t="str">
            <v>非常勤パート</v>
          </cell>
          <cell r="V396" t="str">
            <v>東京都町田市木曽東1-37-5</v>
          </cell>
          <cell r="W396" t="str">
            <v>横浜線古淵駅から10分</v>
          </cell>
          <cell r="X396" t="str">
            <v>1,020円
(一般現職1,110円)</v>
          </cell>
          <cell r="Y396" t="str">
            <v>確認中</v>
          </cell>
          <cell r="Z396" t="str">
            <v>早朝手当250円　7時～9時</v>
          </cell>
          <cell r="AA396" t="str">
            <v>週3日以上常勤で4,200円まで
車通勤可</v>
          </cell>
          <cell r="AB396" t="str">
            <v>確認中</v>
          </cell>
          <cell r="AC396" t="str">
            <v>定期昇給なし</v>
          </cell>
          <cell r="AD396" t="str">
            <v>有り</v>
          </cell>
          <cell r="AE396" t="str">
            <v>パート・アルバイトでも
試用期間終了後、年4回の賞与あり</v>
          </cell>
          <cell r="AF396" t="str">
            <v>時給</v>
          </cell>
          <cell r="AG396" t="str">
            <v>有期</v>
          </cell>
          <cell r="AH396" t="str">
            <v>1年～　無期雇用制度あり</v>
          </cell>
          <cell r="AI396" t="str">
            <v>確認中</v>
          </cell>
          <cell r="AJ396" t="str">
            <v>確認中</v>
          </cell>
          <cell r="AK396" t="str">
            <v>有</v>
          </cell>
          <cell r="AL396" t="str">
            <v>6ヶ月</v>
          </cell>
          <cell r="AM396" t="str">
            <v>無</v>
          </cell>
          <cell r="AN396" t="str">
            <v>無</v>
          </cell>
          <cell r="AO396" t="str">
            <v>シフト制</v>
          </cell>
          <cell r="AP396" t="str">
            <v>13:00～18:00</v>
          </cell>
          <cell r="AQ396" t="str">
            <v>週1日～</v>
          </cell>
          <cell r="AR396" t="str">
            <v>不問</v>
          </cell>
          <cell r="AS396" t="str">
            <v>雇用保険・健康保険・厚生年金・労災保険</v>
          </cell>
          <cell r="AT396">
            <v>1</v>
          </cell>
          <cell r="AU396" t="str">
            <v>地域密着型通所介護</v>
          </cell>
          <cell r="AZ396" t="str">
            <v>なし</v>
          </cell>
          <cell r="BA396" t="str">
            <v>希望休考慮します
フルタイムでも週休3日も可</v>
          </cell>
          <cell r="BB396" t="str">
            <v>確認中</v>
          </cell>
          <cell r="BC396" t="str">
            <v>確認中</v>
          </cell>
        </row>
        <row r="397">
          <cell r="C397" t="str">
            <v>13190-08656711</v>
          </cell>
          <cell r="D397">
            <v>44495</v>
          </cell>
          <cell r="E397" t="str">
            <v>社会福祉法人　南町田ちいろば会</v>
          </cell>
          <cell r="F397" t="str">
            <v>しゃかいふくしほうじん　みなみまちだちいろばかい</v>
          </cell>
          <cell r="N397" t="str">
            <v>http://www.migiwa-home.or.jp</v>
          </cell>
          <cell r="O397" t="str">
            <v>寄り添う思いを大切にした福祉サービスを提供していく
経営理念をもとに日々励んでいます。</v>
          </cell>
          <cell r="P397" t="str">
            <v>介護職</v>
          </cell>
          <cell r="Q397" t="str">
            <v>確認中</v>
          </cell>
          <cell r="R397" t="str">
            <v>ハローワークインターネットサービスで求人票を確認ください。</v>
          </cell>
          <cell r="S397" t="str">
            <v>特別養護老人ホーム　みぎわホーム</v>
          </cell>
          <cell r="T397" t="str">
            <v>確認中</v>
          </cell>
          <cell r="U397" t="str">
            <v>正社員</v>
          </cell>
          <cell r="V397" t="str">
            <v>東京都町田市南町田４丁目１０－３８</v>
          </cell>
          <cell r="W397" t="str">
            <v>ハローワークインターネットサービスで求人票を確認ください。</v>
          </cell>
          <cell r="X397" t="str">
            <v>188,000円〜298,100円</v>
          </cell>
          <cell r="Y397" t="str">
            <v>確認中</v>
          </cell>
          <cell r="Z397" t="str">
            <v>ハローワークインターネットサービスで求人票を確認ください。</v>
          </cell>
          <cell r="AB397" t="str">
            <v>確認中</v>
          </cell>
          <cell r="AC397" t="str">
            <v>確認中</v>
          </cell>
          <cell r="AD397" t="str">
            <v>ハローワークインターネットサービスで求人票を確認ください。</v>
          </cell>
          <cell r="AE397" t="str">
            <v>確認中</v>
          </cell>
          <cell r="AF397" t="str">
            <v>月給（手当等確認ください）</v>
          </cell>
          <cell r="AG397" t="str">
            <v>確認中</v>
          </cell>
          <cell r="AH397" t="str">
            <v>確認中</v>
          </cell>
          <cell r="AI397" t="str">
            <v>確認中</v>
          </cell>
          <cell r="AJ397" t="str">
            <v>確認中</v>
          </cell>
          <cell r="AK397" t="str">
            <v>確認中</v>
          </cell>
          <cell r="AL397" t="str">
            <v>確認中</v>
          </cell>
          <cell r="AM397" t="str">
            <v>確認中</v>
          </cell>
          <cell r="AN397" t="str">
            <v>確認中</v>
          </cell>
          <cell r="AO397" t="str">
            <v>確認中</v>
          </cell>
          <cell r="AP397" t="str">
            <v>ハローワークインターネットサービスで求人票を確認ください。</v>
          </cell>
          <cell r="AQ397" t="str">
            <v>ハローワークインターネットサービスで求人票を確認ください。</v>
          </cell>
          <cell r="AR397" t="str">
            <v>ハローワークインターネットサービスで求人票を確認ください。</v>
          </cell>
          <cell r="AS397" t="str">
            <v>ハローワークインターネットサービスで求人票を確認ください。</v>
          </cell>
          <cell r="AT397" t="str">
            <v>ハローワークインターネットサービスで求人票を確認ください。</v>
          </cell>
          <cell r="AU397" t="str">
            <v>特別養護老人ホーム（特養）</v>
          </cell>
          <cell r="AZ397" t="str">
            <v>確認中</v>
          </cell>
          <cell r="BA397" t="str">
            <v>確認中</v>
          </cell>
          <cell r="BB397" t="str">
            <v>確認中</v>
          </cell>
          <cell r="BC397" t="str">
            <v>確認中</v>
          </cell>
        </row>
        <row r="398">
          <cell r="C398" t="str">
            <v>13190-08657811</v>
          </cell>
          <cell r="D398">
            <v>44495</v>
          </cell>
          <cell r="E398" t="str">
            <v>社会福祉法人　南町田ちいろば会</v>
          </cell>
          <cell r="F398" t="str">
            <v>しゃかいふくしほうじん　みなみまちだちいろばかい</v>
          </cell>
          <cell r="N398" t="str">
            <v>http://www.migiwa-home.or.jp</v>
          </cell>
          <cell r="O398" t="str">
            <v>寄り添う思いを大切にした福祉サービスを提供していく
経営理念をもとに日々励んでいます。</v>
          </cell>
          <cell r="P398" t="str">
            <v>介護支援専門員（居宅支援事業所）</v>
          </cell>
          <cell r="Q398" t="str">
            <v>確認中</v>
          </cell>
          <cell r="R398" t="str">
            <v>ハローワークインターネットサービスで求人票を確認ください。</v>
          </cell>
          <cell r="S398" t="str">
            <v>特別養護老人ホーム　みぎわホーム</v>
          </cell>
          <cell r="T398" t="str">
            <v>確認中</v>
          </cell>
          <cell r="U398" t="str">
            <v>正社員</v>
          </cell>
          <cell r="V398" t="str">
            <v>東京都町田市南町田４丁目１０－３８</v>
          </cell>
          <cell r="W398" t="str">
            <v>ハローワークインターネットサービスで求人票を確認ください。</v>
          </cell>
          <cell r="X398" t="str">
            <v>260,300円〜275,000円</v>
          </cell>
          <cell r="Y398" t="str">
            <v>確認中</v>
          </cell>
          <cell r="Z398" t="str">
            <v>ハローワークインターネットサービスで求人票を確認ください。</v>
          </cell>
          <cell r="AB398" t="str">
            <v>確認中</v>
          </cell>
          <cell r="AC398" t="str">
            <v>確認中</v>
          </cell>
          <cell r="AD398" t="str">
            <v>ハローワークインターネットサービスで求人票を確認ください。</v>
          </cell>
          <cell r="AE398" t="str">
            <v>確認中</v>
          </cell>
          <cell r="AF398" t="str">
            <v>月給（手当等確認ください）</v>
          </cell>
          <cell r="AG398" t="str">
            <v>確認中</v>
          </cell>
          <cell r="AH398" t="str">
            <v>確認中</v>
          </cell>
          <cell r="AI398" t="str">
            <v>確認中</v>
          </cell>
          <cell r="AJ398" t="str">
            <v>確認中</v>
          </cell>
          <cell r="AK398" t="str">
            <v>確認中</v>
          </cell>
          <cell r="AL398" t="str">
            <v>確認中</v>
          </cell>
          <cell r="AM398" t="str">
            <v>確認中</v>
          </cell>
          <cell r="AN398" t="str">
            <v>確認中</v>
          </cell>
          <cell r="AO398" t="str">
            <v>確認中</v>
          </cell>
          <cell r="AP398" t="str">
            <v>ハローワークインターネットサービスで求人票を確認ください。</v>
          </cell>
          <cell r="AQ398" t="str">
            <v>ハローワークインターネットサービスで求人票を確認ください。</v>
          </cell>
          <cell r="AR398" t="str">
            <v>ハローワークインターネットサービスで求人票を確認ください。</v>
          </cell>
          <cell r="AS398" t="str">
            <v>ハローワークインターネットサービスで求人票を確認ください。</v>
          </cell>
          <cell r="AT398" t="str">
            <v>ハローワークインターネットサービスで求人票を確認ください。</v>
          </cell>
          <cell r="AU398" t="str">
            <v>特別養護老人ホーム（特養）</v>
          </cell>
          <cell r="AZ398" t="str">
            <v>確認中</v>
          </cell>
          <cell r="BA398" t="str">
            <v>確認中</v>
          </cell>
          <cell r="BB398" t="str">
            <v>確認中</v>
          </cell>
          <cell r="BC398" t="str">
            <v>確認中</v>
          </cell>
        </row>
        <row r="399">
          <cell r="C399" t="str">
            <v>13190-08658211</v>
          </cell>
          <cell r="D399">
            <v>44495</v>
          </cell>
          <cell r="E399" t="str">
            <v>社会福祉法人　南町田ちいろば会</v>
          </cell>
          <cell r="F399" t="str">
            <v>しゃかいふくしほうじん　みなみまちだちいろばかい</v>
          </cell>
          <cell r="N399" t="str">
            <v>http://www.migiwa-home.or.jp</v>
          </cell>
          <cell r="O399" t="str">
            <v>寄り添う思いを大切にした福祉サービスを提供していく
経営理念をもとに日々励んでいます。</v>
          </cell>
          <cell r="P399" t="str">
            <v>訪問介護職員（サービス提供責任者）</v>
          </cell>
          <cell r="Q399" t="str">
            <v>確認中</v>
          </cell>
          <cell r="R399" t="str">
            <v>ハローワークインターネットサービスで求人票を確認ください。</v>
          </cell>
          <cell r="S399" t="str">
            <v>特別養護老人ホーム　みぎわホーム</v>
          </cell>
          <cell r="T399" t="str">
            <v>確認中</v>
          </cell>
          <cell r="U399" t="str">
            <v>正社員</v>
          </cell>
          <cell r="V399" t="str">
            <v>東京都町田市南町田４丁目１０－３８</v>
          </cell>
          <cell r="W399" t="str">
            <v>ハローワークインターネットサービスで求人票を確認ください。</v>
          </cell>
          <cell r="X399" t="str">
            <v>254,300円〜276,800円</v>
          </cell>
          <cell r="Y399" t="str">
            <v>確認中</v>
          </cell>
          <cell r="Z399" t="str">
            <v>ハローワークインターネットサービスで求人票を確認ください。</v>
          </cell>
          <cell r="AB399" t="str">
            <v>確認中</v>
          </cell>
          <cell r="AC399" t="str">
            <v>確認中</v>
          </cell>
          <cell r="AD399" t="str">
            <v>ハローワークインターネットサービスで求人票を確認ください。</v>
          </cell>
          <cell r="AE399" t="str">
            <v>確認中</v>
          </cell>
          <cell r="AF399" t="str">
            <v>月給（手当等確認ください）</v>
          </cell>
          <cell r="AG399" t="str">
            <v>確認中</v>
          </cell>
          <cell r="AH399" t="str">
            <v>確認中</v>
          </cell>
          <cell r="AI399" t="str">
            <v>確認中</v>
          </cell>
          <cell r="AJ399" t="str">
            <v>確認中</v>
          </cell>
          <cell r="AK399" t="str">
            <v>確認中</v>
          </cell>
          <cell r="AL399" t="str">
            <v>確認中</v>
          </cell>
          <cell r="AM399" t="str">
            <v>確認中</v>
          </cell>
          <cell r="AN399" t="str">
            <v>確認中</v>
          </cell>
          <cell r="AO399" t="str">
            <v>確認中</v>
          </cell>
          <cell r="AP399" t="str">
            <v>ハローワークインターネットサービスで求人票を確認ください。</v>
          </cell>
          <cell r="AQ399" t="str">
            <v>ハローワークインターネットサービスで求人票を確認ください。</v>
          </cell>
          <cell r="AR399" t="str">
            <v>ハローワークインターネットサービスで求人票を確認ください。</v>
          </cell>
          <cell r="AS399" t="str">
            <v>ハローワークインターネットサービスで求人票を確認ください。</v>
          </cell>
          <cell r="AT399" t="str">
            <v>ハローワークインターネットサービスで求人票を確認ください。</v>
          </cell>
          <cell r="AU399" t="str">
            <v>特別養護老人ホーム（特養）</v>
          </cell>
          <cell r="AZ399" t="str">
            <v>確認中</v>
          </cell>
          <cell r="BA399" t="str">
            <v>確認中</v>
          </cell>
          <cell r="BB399" t="str">
            <v>確認中</v>
          </cell>
          <cell r="BC399" t="str">
            <v>確認中</v>
          </cell>
        </row>
        <row r="400">
          <cell r="C400" t="str">
            <v>13190-08659511</v>
          </cell>
          <cell r="D400">
            <v>44495</v>
          </cell>
          <cell r="E400" t="str">
            <v>社会福祉法人　南町田ちいろば会</v>
          </cell>
          <cell r="F400" t="str">
            <v>しゃかいふくしほうじん　みなみまちだちいろばかい</v>
          </cell>
          <cell r="N400" t="str">
            <v>http://www.migiwa-home.or.jp</v>
          </cell>
          <cell r="O400" t="str">
            <v>寄り添う思いを大切にした福祉サービスを提供していく
経営理念をもとに日々励んでいます。</v>
          </cell>
          <cell r="P400" t="str">
            <v>訪問ヘルパー（訪問介護事業所）</v>
          </cell>
          <cell r="Q400" t="str">
            <v>確認中</v>
          </cell>
          <cell r="R400" t="str">
            <v>ハローワークインターネットサービスで求人票を確認ください。</v>
          </cell>
          <cell r="S400" t="str">
            <v>特別養護老人ホーム　みぎわホーム</v>
          </cell>
          <cell r="T400" t="str">
            <v>確認中</v>
          </cell>
          <cell r="U400" t="str">
            <v>非常勤パート</v>
          </cell>
          <cell r="V400" t="str">
            <v>東京都町田市南町田４丁目１０－３８</v>
          </cell>
          <cell r="W400" t="str">
            <v>ハローワークインターネットサービスで求人票を確認ください。</v>
          </cell>
          <cell r="X400" t="str">
            <v>1,201円〜1,251円</v>
          </cell>
          <cell r="Y400" t="str">
            <v>確認中</v>
          </cell>
          <cell r="Z400" t="str">
            <v>ハローワークインターネットサービスで求人票を確認ください。</v>
          </cell>
          <cell r="AB400" t="str">
            <v>確認中</v>
          </cell>
          <cell r="AC400" t="str">
            <v>確認中</v>
          </cell>
          <cell r="AD400" t="str">
            <v>ハローワークインターネットサービスで求人票を確認ください。</v>
          </cell>
          <cell r="AE400" t="str">
            <v>確認中</v>
          </cell>
          <cell r="AF400" t="str">
            <v>時給</v>
          </cell>
          <cell r="AG400" t="str">
            <v>確認中</v>
          </cell>
          <cell r="AH400" t="str">
            <v>確認中</v>
          </cell>
          <cell r="AI400" t="str">
            <v>確認中</v>
          </cell>
          <cell r="AJ400" t="str">
            <v>確認中</v>
          </cell>
          <cell r="AK400" t="str">
            <v>確認中</v>
          </cell>
          <cell r="AL400" t="str">
            <v>確認中</v>
          </cell>
          <cell r="AM400" t="str">
            <v>確認中</v>
          </cell>
          <cell r="AN400" t="str">
            <v>確認中</v>
          </cell>
          <cell r="AO400" t="str">
            <v>確認中</v>
          </cell>
          <cell r="AP400" t="str">
            <v>ハローワークインターネットサービスで求人票を確認ください。</v>
          </cell>
          <cell r="AQ400" t="str">
            <v>ハローワークインターネットサービスで求人票を確認ください。</v>
          </cell>
          <cell r="AR400" t="str">
            <v>ハローワークインターネットサービスで求人票を確認ください。</v>
          </cell>
          <cell r="AS400" t="str">
            <v>ハローワークインターネットサービスで求人票を確認ください。</v>
          </cell>
          <cell r="AT400" t="str">
            <v>ハローワークインターネットサービスで求人票を確認ください。</v>
          </cell>
          <cell r="AU400" t="str">
            <v>特別養護老人ホーム（特養）</v>
          </cell>
          <cell r="AZ400" t="str">
            <v>確認中</v>
          </cell>
          <cell r="BA400" t="str">
            <v>確認中</v>
          </cell>
          <cell r="BB400" t="str">
            <v>確認中</v>
          </cell>
          <cell r="BC400" t="str">
            <v>確認中</v>
          </cell>
        </row>
        <row r="401">
          <cell r="C401" t="str">
            <v>13190-08660311</v>
          </cell>
          <cell r="D401">
            <v>44495</v>
          </cell>
          <cell r="E401" t="str">
            <v>社会福祉法人　南町田ちいろば会</v>
          </cell>
          <cell r="F401" t="str">
            <v>しゃかいふくしほうじん　みなみまちだちいろばかい</v>
          </cell>
          <cell r="N401" t="str">
            <v>http://www.migiwa-home.or.jp</v>
          </cell>
          <cell r="O401" t="str">
            <v>寄り添う思いを大切にした福祉サービスを提供していく
経営理念をもとに日々励んでいます。</v>
          </cell>
          <cell r="P401" t="str">
            <v>ドライバー（ディサービス）</v>
          </cell>
          <cell r="Q401" t="str">
            <v>確認中</v>
          </cell>
          <cell r="R401" t="str">
            <v>ハローワークインターネットサービスで求人票を確認ください。</v>
          </cell>
          <cell r="S401" t="str">
            <v>特別養護老人ホーム　みぎわホーム</v>
          </cell>
          <cell r="T401" t="str">
            <v>確認中</v>
          </cell>
          <cell r="U401" t="str">
            <v>非常勤パート</v>
          </cell>
          <cell r="V401" t="str">
            <v>東京都町田市南町田４丁目１０－３８</v>
          </cell>
          <cell r="W401" t="str">
            <v>ハローワークインターネットサービスで求人票を確認ください。</v>
          </cell>
          <cell r="X401" t="str">
            <v>1,041円〜1,041円</v>
          </cell>
          <cell r="Y401" t="str">
            <v>確認中</v>
          </cell>
          <cell r="Z401" t="str">
            <v>ハローワークインターネットサービスで求人票を確認ください。</v>
          </cell>
          <cell r="AB401" t="str">
            <v>確認中</v>
          </cell>
          <cell r="AC401" t="str">
            <v>確認中</v>
          </cell>
          <cell r="AD401" t="str">
            <v>ハローワークインターネットサービスで求人票を確認ください。</v>
          </cell>
          <cell r="AE401" t="str">
            <v>確認中</v>
          </cell>
          <cell r="AF401" t="str">
            <v>時給</v>
          </cell>
          <cell r="AG401" t="str">
            <v>確認中</v>
          </cell>
          <cell r="AH401" t="str">
            <v>確認中</v>
          </cell>
          <cell r="AI401" t="str">
            <v>確認中</v>
          </cell>
          <cell r="AJ401" t="str">
            <v>確認中</v>
          </cell>
          <cell r="AK401" t="str">
            <v>確認中</v>
          </cell>
          <cell r="AL401" t="str">
            <v>確認中</v>
          </cell>
          <cell r="AM401" t="str">
            <v>確認中</v>
          </cell>
          <cell r="AN401" t="str">
            <v>確認中</v>
          </cell>
          <cell r="AO401" t="str">
            <v>確認中</v>
          </cell>
          <cell r="AP401" t="str">
            <v>ハローワークインターネットサービスで求人票を確認ください。</v>
          </cell>
          <cell r="AQ401" t="str">
            <v>ハローワークインターネットサービスで求人票を確認ください。</v>
          </cell>
          <cell r="AR401" t="str">
            <v>ハローワークインターネットサービスで求人票を確認ください。</v>
          </cell>
          <cell r="AS401" t="str">
            <v>ハローワークインターネットサービスで求人票を確認ください。</v>
          </cell>
          <cell r="AT401" t="str">
            <v>ハローワークインターネットサービスで求人票を確認ください。</v>
          </cell>
          <cell r="AU401" t="str">
            <v>特別養護老人ホーム（特養）</v>
          </cell>
          <cell r="AZ401" t="str">
            <v>確認中</v>
          </cell>
          <cell r="BA401" t="str">
            <v>確認中</v>
          </cell>
          <cell r="BB401" t="str">
            <v>確認中</v>
          </cell>
          <cell r="BC401" t="str">
            <v>確認中</v>
          </cell>
        </row>
        <row r="402">
          <cell r="C402" t="str">
            <v>13190-08661611</v>
          </cell>
          <cell r="D402">
            <v>44495</v>
          </cell>
          <cell r="E402" t="str">
            <v>パナソニックエイジフリー株式会社</v>
          </cell>
          <cell r="F402" t="str">
            <v>パナソニックエイジフリーかぶしきがいしゃ</v>
          </cell>
          <cell r="N402" t="str">
            <v xml:space="preserve"> http://panasonic.co.jp/es/pesaf/</v>
          </cell>
          <cell r="O402" t="str">
            <v>パナソニックグループの総合力を活かし、良質で快適な在宅介護サ
ーピスをトータルに提供し、地域福祉社会に貢献します。</v>
          </cell>
          <cell r="P402" t="str">
            <v>介護職員</v>
          </cell>
          <cell r="Q402" t="str">
            <v>確認中</v>
          </cell>
          <cell r="R402" t="str">
            <v>ハローワークインターネットサービスで求人票を確認ください。</v>
          </cell>
          <cell r="S402" t="str">
            <v>パナソニックケアセンター町田</v>
          </cell>
          <cell r="T402" t="str">
            <v>確認中</v>
          </cell>
          <cell r="U402" t="str">
            <v>正社員</v>
          </cell>
          <cell r="V402" t="str">
            <v>東京都町田市木曽西３丁目２０－６　メディカルモール町田Ｃ区画</v>
          </cell>
          <cell r="W402" t="str">
            <v>ハローワークインターネットサービスで求人票を確認ください。</v>
          </cell>
          <cell r="X402" t="str">
            <v>218,030円〜239,710円</v>
          </cell>
          <cell r="Y402" t="str">
            <v>確認中</v>
          </cell>
          <cell r="Z402" t="str">
            <v>ハローワークインターネットサービスで求人票を確認ください。</v>
          </cell>
          <cell r="AB402" t="str">
            <v>確認中</v>
          </cell>
          <cell r="AC402" t="str">
            <v>確認中</v>
          </cell>
          <cell r="AD402" t="str">
            <v>ハローワークインターネットサービスで求人票を確認ください。</v>
          </cell>
          <cell r="AE402" t="str">
            <v>確認中</v>
          </cell>
          <cell r="AF402" t="str">
            <v>月給（手当等確認ください）</v>
          </cell>
          <cell r="AG402" t="str">
            <v>確認中</v>
          </cell>
          <cell r="AH402" t="str">
            <v>確認中</v>
          </cell>
          <cell r="AI402" t="str">
            <v>確認中</v>
          </cell>
          <cell r="AJ402" t="str">
            <v>確認中</v>
          </cell>
          <cell r="AK402" t="str">
            <v>確認中</v>
          </cell>
          <cell r="AL402" t="str">
            <v>確認中</v>
          </cell>
          <cell r="AM402" t="str">
            <v>確認中</v>
          </cell>
          <cell r="AN402" t="str">
            <v>確認中</v>
          </cell>
          <cell r="AO402" t="str">
            <v>確認中</v>
          </cell>
          <cell r="AP402" t="str">
            <v>ハローワークインターネットサービスで求人票を確認ください。</v>
          </cell>
          <cell r="AQ402" t="str">
            <v>ハローワークインターネットサービスで求人票を確認ください。</v>
          </cell>
          <cell r="AR402" t="str">
            <v>ハローワークインターネットサービスで求人票を確認ください。</v>
          </cell>
          <cell r="AS402" t="str">
            <v>ハローワークインターネットサービスで求人票を確認ください。</v>
          </cell>
          <cell r="AT402" t="str">
            <v>ハローワークインターネットサービスで求人票を確認ください。</v>
          </cell>
          <cell r="AU402" t="str">
            <v>通所介護（デイサービス）</v>
          </cell>
          <cell r="AZ402" t="str">
            <v>確認中</v>
          </cell>
          <cell r="BA402" t="str">
            <v>確認中</v>
          </cell>
          <cell r="BB402" t="str">
            <v>確認中</v>
          </cell>
          <cell r="BC402" t="str">
            <v>確認中</v>
          </cell>
        </row>
        <row r="403">
          <cell r="C403" t="str">
            <v>13190-08662911</v>
          </cell>
          <cell r="D403">
            <v>44495</v>
          </cell>
          <cell r="E403" t="str">
            <v>パナソニックエイジフリー株式会社</v>
          </cell>
          <cell r="F403" t="str">
            <v>パナソニックエイジフリーかぶしきがいしゃ</v>
          </cell>
          <cell r="N403" t="str">
            <v xml:space="preserve"> http://panasonic.co.jp/es/pesaf/</v>
          </cell>
          <cell r="O403" t="str">
            <v>パナソニックグループの総合力を活かし、良質で快適な在宅介護サ
ーピスをトータルに提供し、地域福祉社会に貢献します。</v>
          </cell>
          <cell r="P403" t="str">
            <v>介護職員</v>
          </cell>
          <cell r="Q403" t="str">
            <v>確認中</v>
          </cell>
          <cell r="R403" t="str">
            <v>ハローワークインターネットサービスで求人票を確認ください。</v>
          </cell>
          <cell r="S403" t="str">
            <v>パナソニックケアセンター町田</v>
          </cell>
          <cell r="T403" t="str">
            <v>確認中</v>
          </cell>
          <cell r="U403" t="str">
            <v>非常勤パート</v>
          </cell>
          <cell r="V403" t="str">
            <v>東京都町田市木曽西３丁目２０－６　メディカルモール町田Ｃ区画</v>
          </cell>
          <cell r="W403" t="str">
            <v>ハローワークインターネットサービスで求人票を確認ください。</v>
          </cell>
          <cell r="X403" t="str">
            <v>1,084円〜1,144円</v>
          </cell>
          <cell r="Y403" t="str">
            <v>確認中</v>
          </cell>
          <cell r="Z403" t="str">
            <v>ハローワークインターネットサービスで求人票を確認ください。</v>
          </cell>
          <cell r="AB403" t="str">
            <v>確認中</v>
          </cell>
          <cell r="AC403" t="str">
            <v>確認中</v>
          </cell>
          <cell r="AD403" t="str">
            <v>ハローワークインターネットサービスで求人票を確認ください。</v>
          </cell>
          <cell r="AE403" t="str">
            <v>確認中</v>
          </cell>
          <cell r="AF403" t="str">
            <v>時給</v>
          </cell>
          <cell r="AG403" t="str">
            <v>確認中</v>
          </cell>
          <cell r="AH403" t="str">
            <v>確認中</v>
          </cell>
          <cell r="AI403" t="str">
            <v>確認中</v>
          </cell>
          <cell r="AJ403" t="str">
            <v>確認中</v>
          </cell>
          <cell r="AK403" t="str">
            <v>確認中</v>
          </cell>
          <cell r="AL403" t="str">
            <v>確認中</v>
          </cell>
          <cell r="AM403" t="str">
            <v>確認中</v>
          </cell>
          <cell r="AN403" t="str">
            <v>確認中</v>
          </cell>
          <cell r="AO403" t="str">
            <v>確認中</v>
          </cell>
          <cell r="AP403" t="str">
            <v>ハローワークインターネットサービスで求人票を確認ください。</v>
          </cell>
          <cell r="AQ403" t="str">
            <v>ハローワークインターネットサービスで求人票を確認ください。</v>
          </cell>
          <cell r="AR403" t="str">
            <v>ハローワークインターネットサービスで求人票を確認ください。</v>
          </cell>
          <cell r="AS403" t="str">
            <v>ハローワークインターネットサービスで求人票を確認ください。</v>
          </cell>
          <cell r="AT403" t="str">
            <v>ハローワークインターネットサービスで求人票を確認ください。</v>
          </cell>
          <cell r="AU403" t="str">
            <v>通所介護（デイサービス）</v>
          </cell>
          <cell r="AZ403" t="str">
            <v>確認中</v>
          </cell>
          <cell r="BA403" t="str">
            <v>確認中</v>
          </cell>
          <cell r="BB403" t="str">
            <v>確認中</v>
          </cell>
          <cell r="BC403" t="str">
            <v>確認中</v>
          </cell>
        </row>
        <row r="404">
          <cell r="C404" t="str">
            <v>13190-08663111</v>
          </cell>
          <cell r="D404">
            <v>44495</v>
          </cell>
          <cell r="E404" t="str">
            <v>ファミリー・ホスピス株式会社</v>
          </cell>
          <cell r="F404" t="str">
            <v>ファミリー・ホスピスかぶしきがいしゃ</v>
          </cell>
          <cell r="N404" t="str">
            <v>http://family-hospice.com/</v>
          </cell>
          <cell r="O404" t="str">
            <v>看護・介護スタッフが２４時間常勤する施設、「おうちが病院」と
いうコンセプトで、自宅で生活するような環境を目指しています。
「すべては笑顔のために」をスローガンに環境作りに努めています</v>
          </cell>
          <cell r="P404" t="str">
            <v>厨房スタッフ</v>
          </cell>
          <cell r="Q404" t="str">
            <v>確認中</v>
          </cell>
          <cell r="R404" t="str">
            <v>ハローワークインターネットサービスで求人票を確認ください。</v>
          </cell>
          <cell r="S404" t="str">
            <v>ファミリー・ホスピス成瀬ハウス</v>
          </cell>
          <cell r="T404" t="str">
            <v>確認中</v>
          </cell>
          <cell r="U404" t="str">
            <v>非常勤パート</v>
          </cell>
          <cell r="V404" t="str">
            <v>東京都町田市金森東４－１－３６</v>
          </cell>
          <cell r="W404" t="str">
            <v>ハローワークインターネットサービスで求人票を確認ください。</v>
          </cell>
          <cell r="X404" t="str">
            <v>1,100円〜1,100円</v>
          </cell>
          <cell r="Y404" t="str">
            <v>確認中</v>
          </cell>
          <cell r="Z404" t="str">
            <v>ハローワークインターネットサービスで求人票を確認ください。</v>
          </cell>
          <cell r="AB404" t="str">
            <v>確認中</v>
          </cell>
          <cell r="AC404" t="str">
            <v>確認中</v>
          </cell>
          <cell r="AD404" t="str">
            <v>ハローワークインターネットサービスで求人票を確認ください。</v>
          </cell>
          <cell r="AE404" t="str">
            <v>確認中</v>
          </cell>
          <cell r="AF404" t="str">
            <v>時給</v>
          </cell>
          <cell r="AG404" t="str">
            <v>確認中</v>
          </cell>
          <cell r="AH404" t="str">
            <v>確認中</v>
          </cell>
          <cell r="AI404" t="str">
            <v>確認中</v>
          </cell>
          <cell r="AJ404" t="str">
            <v>確認中</v>
          </cell>
          <cell r="AK404" t="str">
            <v>確認中</v>
          </cell>
          <cell r="AL404" t="str">
            <v>確認中</v>
          </cell>
          <cell r="AM404" t="str">
            <v>確認中</v>
          </cell>
          <cell r="AN404" t="str">
            <v>確認中</v>
          </cell>
          <cell r="AO404" t="str">
            <v>確認中</v>
          </cell>
          <cell r="AP404" t="str">
            <v>ハローワークインターネットサービスで求人票を確認ください。</v>
          </cell>
          <cell r="AQ404" t="str">
            <v>ハローワークインターネットサービスで求人票を確認ください。</v>
          </cell>
          <cell r="AR404" t="str">
            <v>ハローワークインターネットサービスで求人票を確認ください。</v>
          </cell>
          <cell r="AS404" t="str">
            <v>ハローワークインターネットサービスで求人票を確認ください。</v>
          </cell>
          <cell r="AT404" t="str">
            <v>ハローワークインターネットサービスで求人票を確認ください。</v>
          </cell>
          <cell r="AU404" t="str">
            <v>居宅介護支援</v>
          </cell>
          <cell r="AZ404" t="str">
            <v>確認中</v>
          </cell>
          <cell r="BA404" t="str">
            <v>確認中</v>
          </cell>
          <cell r="BB404" t="str">
            <v>確認中</v>
          </cell>
          <cell r="BC404" t="str">
            <v>確認中</v>
          </cell>
        </row>
        <row r="405">
          <cell r="C405" t="str">
            <v>13190-08664711</v>
          </cell>
          <cell r="D405">
            <v>44495</v>
          </cell>
          <cell r="E405" t="str">
            <v>ファミリー・ホスピス株式会社</v>
          </cell>
          <cell r="F405" t="str">
            <v>ファミリー・ホスピスかぶしきがいしゃ</v>
          </cell>
          <cell r="N405" t="str">
            <v>http://family-hospice.com/</v>
          </cell>
          <cell r="O405" t="str">
            <v>看護・介護スタッフが２４時間常勤する施設、「おうちが病院」と
いうコンセプトで、自宅で生活するような環境を目指しています。
「すべては笑顔のために」をスローガンに環境作りに努めています</v>
          </cell>
          <cell r="P405" t="str">
            <v>看護スタッフ</v>
          </cell>
          <cell r="Q405" t="str">
            <v>確認中</v>
          </cell>
          <cell r="R405" t="str">
            <v>ハローワークインターネットサービスで求人票を確認ください。</v>
          </cell>
          <cell r="S405" t="str">
            <v>ファミリー・ホスピス成瀬ハウス</v>
          </cell>
          <cell r="T405" t="str">
            <v>確認中</v>
          </cell>
          <cell r="U405" t="str">
            <v>正社員</v>
          </cell>
          <cell r="V405" t="str">
            <v>東京都町田市金森東４－１－３６</v>
          </cell>
          <cell r="W405" t="str">
            <v>ハローワークインターネットサービスで求人票を確認ください。</v>
          </cell>
          <cell r="X405" t="str">
            <v>340,000円〜416,000円</v>
          </cell>
          <cell r="Y405" t="str">
            <v>確認中</v>
          </cell>
          <cell r="Z405" t="str">
            <v>ハローワークインターネットサービスで求人票を確認ください。</v>
          </cell>
          <cell r="AB405" t="str">
            <v>確認中</v>
          </cell>
          <cell r="AC405" t="str">
            <v>確認中</v>
          </cell>
          <cell r="AD405" t="str">
            <v>ハローワークインターネットサービスで求人票を確認ください。</v>
          </cell>
          <cell r="AE405" t="str">
            <v>確認中</v>
          </cell>
          <cell r="AF405" t="str">
            <v>月給（手当等確認ください）</v>
          </cell>
          <cell r="AG405" t="str">
            <v>確認中</v>
          </cell>
          <cell r="AH405" t="str">
            <v>確認中</v>
          </cell>
          <cell r="AI405" t="str">
            <v>確認中</v>
          </cell>
          <cell r="AJ405" t="str">
            <v>確認中</v>
          </cell>
          <cell r="AK405" t="str">
            <v>確認中</v>
          </cell>
          <cell r="AL405" t="str">
            <v>確認中</v>
          </cell>
          <cell r="AM405" t="str">
            <v>確認中</v>
          </cell>
          <cell r="AN405" t="str">
            <v>確認中</v>
          </cell>
          <cell r="AO405" t="str">
            <v>確認中</v>
          </cell>
          <cell r="AP405" t="str">
            <v>ハローワークインターネットサービスで求人票を確認ください。</v>
          </cell>
          <cell r="AQ405" t="str">
            <v>ハローワークインターネットサービスで求人票を確認ください。</v>
          </cell>
          <cell r="AR405" t="str">
            <v>ハローワークインターネットサービスで求人票を確認ください。</v>
          </cell>
          <cell r="AS405" t="str">
            <v>ハローワークインターネットサービスで求人票を確認ください。</v>
          </cell>
          <cell r="AT405" t="str">
            <v>ハローワークインターネットサービスで求人票を確認ください。</v>
          </cell>
          <cell r="AU405" t="str">
            <v>居宅介護支援</v>
          </cell>
          <cell r="AZ405" t="str">
            <v>確認中</v>
          </cell>
          <cell r="BA405" t="str">
            <v>確認中</v>
          </cell>
          <cell r="BB405" t="str">
            <v>確認中</v>
          </cell>
          <cell r="BC405" t="str">
            <v>確認中</v>
          </cell>
        </row>
        <row r="406">
          <cell r="C406" t="str">
            <v>13190-08665811</v>
          </cell>
          <cell r="D406">
            <v>44495</v>
          </cell>
          <cell r="E406" t="str">
            <v>ファミリー・ホスピス株式会社</v>
          </cell>
          <cell r="F406" t="str">
            <v>ファミリー・ホスピスかぶしきがいしゃ</v>
          </cell>
          <cell r="N406" t="str">
            <v>http://family-hospice.com/</v>
          </cell>
          <cell r="O406" t="str">
            <v>看護・介護スタッフが２４時間常勤する施設、「おうちが病院」と
いうコンセプトで、自宅で生活するような環境を目指しています。
「すべては笑顔のために」をスローガンに環境作りに努めています</v>
          </cell>
          <cell r="P406" t="str">
            <v>看護スタッフ</v>
          </cell>
          <cell r="Q406" t="str">
            <v>確認中</v>
          </cell>
          <cell r="R406" t="str">
            <v>ハローワークインターネットサービスで求人票を確認ください。</v>
          </cell>
          <cell r="S406" t="str">
            <v>ファミリー・ホスピス成瀬ハウス</v>
          </cell>
          <cell r="T406" t="str">
            <v>確認中</v>
          </cell>
          <cell r="U406" t="str">
            <v>非常勤パート</v>
          </cell>
          <cell r="V406" t="str">
            <v>東京都町田市金森東４－１－３６</v>
          </cell>
          <cell r="W406" t="str">
            <v>ハローワークインターネットサービスで求人票を確認ください。</v>
          </cell>
          <cell r="X406" t="str">
            <v>1,600円〜1,600円</v>
          </cell>
          <cell r="Y406" t="str">
            <v>確認中</v>
          </cell>
          <cell r="Z406" t="str">
            <v>ハローワークインターネットサービスで求人票を確認ください。</v>
          </cell>
          <cell r="AB406" t="str">
            <v>確認中</v>
          </cell>
          <cell r="AC406" t="str">
            <v>確認中</v>
          </cell>
          <cell r="AD406" t="str">
            <v>ハローワークインターネットサービスで求人票を確認ください。</v>
          </cell>
          <cell r="AE406" t="str">
            <v>確認中</v>
          </cell>
          <cell r="AF406" t="str">
            <v>時給</v>
          </cell>
          <cell r="AG406" t="str">
            <v>確認中</v>
          </cell>
          <cell r="AH406" t="str">
            <v>確認中</v>
          </cell>
          <cell r="AI406" t="str">
            <v>確認中</v>
          </cell>
          <cell r="AJ406" t="str">
            <v>確認中</v>
          </cell>
          <cell r="AK406" t="str">
            <v>確認中</v>
          </cell>
          <cell r="AL406" t="str">
            <v>確認中</v>
          </cell>
          <cell r="AM406" t="str">
            <v>確認中</v>
          </cell>
          <cell r="AN406" t="str">
            <v>確認中</v>
          </cell>
          <cell r="AO406" t="str">
            <v>確認中</v>
          </cell>
          <cell r="AP406" t="str">
            <v>ハローワークインターネットサービスで求人票を確認ください。</v>
          </cell>
          <cell r="AQ406" t="str">
            <v>ハローワークインターネットサービスで求人票を確認ください。</v>
          </cell>
          <cell r="AR406" t="str">
            <v>ハローワークインターネットサービスで求人票を確認ください。</v>
          </cell>
          <cell r="AS406" t="str">
            <v>ハローワークインターネットサービスで求人票を確認ください。</v>
          </cell>
          <cell r="AT406" t="str">
            <v>ハローワークインターネットサービスで求人票を確認ください。</v>
          </cell>
          <cell r="AU406" t="str">
            <v>居宅介護支援</v>
          </cell>
          <cell r="AZ406" t="str">
            <v>確認中</v>
          </cell>
          <cell r="BA406" t="str">
            <v>確認中</v>
          </cell>
          <cell r="BB406" t="str">
            <v>確認中</v>
          </cell>
          <cell r="BC406" t="str">
            <v>確認中</v>
          </cell>
        </row>
        <row r="407">
          <cell r="C407" t="str">
            <v>13190-08666211</v>
          </cell>
          <cell r="D407">
            <v>44495</v>
          </cell>
          <cell r="E407" t="str">
            <v>ファミリー・ホスピス株式会社</v>
          </cell>
          <cell r="F407" t="str">
            <v>ファミリー・ホスピスかぶしきがいしゃ</v>
          </cell>
          <cell r="N407" t="str">
            <v>http://family-hospice.com/</v>
          </cell>
          <cell r="O407" t="str">
            <v>看護・介護スタッフが２４時間常勤する施設、「おうちが病院」と
いうコンセプトで、自宅で生活するような環境を目指しています。
「すべては笑顔のために」をスローガンに環境作りに努めています</v>
          </cell>
          <cell r="P407" t="str">
            <v>介護スタッフ</v>
          </cell>
          <cell r="Q407" t="str">
            <v>確認中</v>
          </cell>
          <cell r="R407" t="str">
            <v>ハローワークインターネットサービスで求人票を確認ください。</v>
          </cell>
          <cell r="S407" t="str">
            <v>ファミリー・ホスピス成瀬ハウス</v>
          </cell>
          <cell r="T407" t="str">
            <v>確認中</v>
          </cell>
          <cell r="U407" t="str">
            <v>正社員</v>
          </cell>
          <cell r="V407" t="str">
            <v>東京都町田市金森東４－１－３６</v>
          </cell>
          <cell r="W407" t="str">
            <v>ハローワークインターネットサービスで求人票を確認ください。</v>
          </cell>
          <cell r="X407" t="str">
            <v>205,120円〜248,000円</v>
          </cell>
          <cell r="Y407" t="str">
            <v>確認中</v>
          </cell>
          <cell r="Z407" t="str">
            <v>ハローワークインターネットサービスで求人票を確認ください。</v>
          </cell>
          <cell r="AB407" t="str">
            <v>確認中</v>
          </cell>
          <cell r="AC407" t="str">
            <v>確認中</v>
          </cell>
          <cell r="AD407" t="str">
            <v>ハローワークインターネットサービスで求人票を確認ください。</v>
          </cell>
          <cell r="AE407" t="str">
            <v>確認中</v>
          </cell>
          <cell r="AF407" t="str">
            <v>月給（手当等確認ください）</v>
          </cell>
          <cell r="AG407" t="str">
            <v>確認中</v>
          </cell>
          <cell r="AH407" t="str">
            <v>確認中</v>
          </cell>
          <cell r="AI407" t="str">
            <v>確認中</v>
          </cell>
          <cell r="AJ407" t="str">
            <v>確認中</v>
          </cell>
          <cell r="AK407" t="str">
            <v>確認中</v>
          </cell>
          <cell r="AL407" t="str">
            <v>確認中</v>
          </cell>
          <cell r="AM407" t="str">
            <v>確認中</v>
          </cell>
          <cell r="AN407" t="str">
            <v>確認中</v>
          </cell>
          <cell r="AO407" t="str">
            <v>確認中</v>
          </cell>
          <cell r="AP407" t="str">
            <v>ハローワークインターネットサービスで求人票を確認ください。</v>
          </cell>
          <cell r="AQ407" t="str">
            <v>ハローワークインターネットサービスで求人票を確認ください。</v>
          </cell>
          <cell r="AR407" t="str">
            <v>ハローワークインターネットサービスで求人票を確認ください。</v>
          </cell>
          <cell r="AS407" t="str">
            <v>ハローワークインターネットサービスで求人票を確認ください。</v>
          </cell>
          <cell r="AT407" t="str">
            <v>ハローワークインターネットサービスで求人票を確認ください。</v>
          </cell>
          <cell r="AU407" t="str">
            <v>居宅介護支援</v>
          </cell>
          <cell r="AZ407" t="str">
            <v>確認中</v>
          </cell>
          <cell r="BA407" t="str">
            <v>確認中</v>
          </cell>
          <cell r="BB407" t="str">
            <v>確認中</v>
          </cell>
          <cell r="BC407" t="str">
            <v>確認中</v>
          </cell>
        </row>
        <row r="408">
          <cell r="C408" t="str">
            <v>13190-08667511</v>
          </cell>
          <cell r="D408">
            <v>44495</v>
          </cell>
          <cell r="E408" t="str">
            <v>お問い合わせください</v>
          </cell>
          <cell r="F408" t="str">
            <v>みけいさい</v>
          </cell>
          <cell r="O408" t="str">
            <v>当社は、首都圏を中心に有料老人ホーム、デイサービスセンター、
ショートステイ、グループホームを運営しております。
今後も続々と介護施設を開設予定。
当社の成長性、安定性は非常に高く、経営基盤も安定しております。</v>
          </cell>
          <cell r="P408" t="str">
            <v>介護職／イリーゼ町田図師の丘</v>
          </cell>
          <cell r="Q408" t="str">
            <v>確認中</v>
          </cell>
          <cell r="R408" t="str">
            <v>ハローワークインターネットサービスで求人票を確認ください。</v>
          </cell>
          <cell r="S408" t="str">
            <v>イリーゼ町田図師の丘</v>
          </cell>
          <cell r="T408" t="str">
            <v>確認中</v>
          </cell>
          <cell r="U408" t="str">
            <v>正社員</v>
          </cell>
          <cell r="V408" t="str">
            <v>東京都町田市図師町１８９６−１</v>
          </cell>
          <cell r="W408" t="str">
            <v>ハローワークインターネットサービスで求人票を確認ください。</v>
          </cell>
          <cell r="X408" t="str">
            <v>218,500円〜289,000円</v>
          </cell>
          <cell r="Y408" t="str">
            <v>確認中</v>
          </cell>
          <cell r="Z408" t="str">
            <v>ハローワークインターネットサービスで求人票を確認ください。</v>
          </cell>
          <cell r="AB408" t="str">
            <v>確認中</v>
          </cell>
          <cell r="AC408" t="str">
            <v>確認中</v>
          </cell>
          <cell r="AD408" t="str">
            <v>ハローワークインターネットサービスで求人票を確認ください。</v>
          </cell>
          <cell r="AE408" t="str">
            <v>確認中</v>
          </cell>
          <cell r="AF408" t="str">
            <v>月給（手当等確認ください）</v>
          </cell>
          <cell r="AG408" t="str">
            <v>確認中</v>
          </cell>
          <cell r="AH408" t="str">
            <v>確認中</v>
          </cell>
          <cell r="AI408" t="str">
            <v>確認中</v>
          </cell>
          <cell r="AJ408" t="str">
            <v>確認中</v>
          </cell>
          <cell r="AK408" t="str">
            <v>確認中</v>
          </cell>
          <cell r="AL408" t="str">
            <v>確認中</v>
          </cell>
          <cell r="AM408" t="str">
            <v>確認中</v>
          </cell>
          <cell r="AN408" t="str">
            <v>確認中</v>
          </cell>
          <cell r="AO408" t="str">
            <v>確認中</v>
          </cell>
          <cell r="AP408" t="str">
            <v>ハローワークインターネットサービスで求人票を確認ください。</v>
          </cell>
          <cell r="AQ408" t="str">
            <v>ハローワークインターネットサービスで求人票を確認ください。</v>
          </cell>
          <cell r="AR408" t="str">
            <v>ハローワークインターネットサービスで求人票を確認ください。</v>
          </cell>
          <cell r="AS408" t="str">
            <v>ハローワークインターネットサービスで求人票を確認ください。</v>
          </cell>
          <cell r="AT408" t="str">
            <v>ハローワークインターネットサービスで求人票を確認ください。</v>
          </cell>
          <cell r="AU408" t="str">
            <v>介護付有料老人ホーム</v>
          </cell>
          <cell r="AZ408" t="str">
            <v>確認中</v>
          </cell>
          <cell r="BA408" t="str">
            <v>確認中</v>
          </cell>
          <cell r="BB408" t="str">
            <v>確認中</v>
          </cell>
          <cell r="BC408" t="str">
            <v>確認中</v>
          </cell>
        </row>
        <row r="409">
          <cell r="C409" t="str">
            <v>13190-08668411</v>
          </cell>
          <cell r="D409">
            <v>44495</v>
          </cell>
          <cell r="E409" t="str">
            <v>お問い合わせください</v>
          </cell>
          <cell r="F409" t="str">
            <v>みけいさい</v>
          </cell>
          <cell r="O409" t="str">
            <v>当社は、首都圏を中心に有料老人ホーム、デイサービスセンター、
ショートステイ、グループホームを運営しております。
今後も続々と介護施設を開設予定。
当社の成長性、安定性は非常に高く、経営基盤も安定しております。</v>
          </cell>
          <cell r="P409" t="str">
            <v>介護職／イリーゼ町田図師の丘</v>
          </cell>
          <cell r="Q409" t="str">
            <v>確認中</v>
          </cell>
          <cell r="R409" t="str">
            <v>ハローワークインターネットサービスで求人票を確認ください。</v>
          </cell>
          <cell r="S409" t="str">
            <v>イリーゼ町田図師の丘</v>
          </cell>
          <cell r="T409" t="str">
            <v>確認中</v>
          </cell>
          <cell r="U409" t="str">
            <v>非常勤パート</v>
          </cell>
          <cell r="V409" t="str">
            <v>東京都町田市図師町１８９６−１</v>
          </cell>
          <cell r="W409" t="str">
            <v>ハローワークインターネットサービスで求人票を確認ください。</v>
          </cell>
          <cell r="X409" t="str">
            <v>1,393円〜1,393円</v>
          </cell>
          <cell r="Y409" t="str">
            <v>確認中</v>
          </cell>
          <cell r="Z409" t="str">
            <v>ハローワークインターネットサービスで求人票を確認ください。</v>
          </cell>
          <cell r="AB409" t="str">
            <v>確認中</v>
          </cell>
          <cell r="AC409" t="str">
            <v>確認中</v>
          </cell>
          <cell r="AD409" t="str">
            <v>ハローワークインターネットサービスで求人票を確認ください。</v>
          </cell>
          <cell r="AE409" t="str">
            <v>確認中</v>
          </cell>
          <cell r="AF409" t="str">
            <v>時給</v>
          </cell>
          <cell r="AG409" t="str">
            <v>確認中</v>
          </cell>
          <cell r="AH409" t="str">
            <v>確認中</v>
          </cell>
          <cell r="AI409" t="str">
            <v>確認中</v>
          </cell>
          <cell r="AJ409" t="str">
            <v>確認中</v>
          </cell>
          <cell r="AK409" t="str">
            <v>確認中</v>
          </cell>
          <cell r="AL409" t="str">
            <v>確認中</v>
          </cell>
          <cell r="AM409" t="str">
            <v>確認中</v>
          </cell>
          <cell r="AN409" t="str">
            <v>確認中</v>
          </cell>
          <cell r="AO409" t="str">
            <v>確認中</v>
          </cell>
          <cell r="AP409" t="str">
            <v>ハローワークインターネットサービスで求人票を確認ください。</v>
          </cell>
          <cell r="AQ409" t="str">
            <v>ハローワークインターネットサービスで求人票を確認ください。</v>
          </cell>
          <cell r="AR409" t="str">
            <v>ハローワークインターネットサービスで求人票を確認ください。</v>
          </cell>
          <cell r="AS409" t="str">
            <v>ハローワークインターネットサービスで求人票を確認ください。</v>
          </cell>
          <cell r="AT409" t="str">
            <v>ハローワークインターネットサービスで求人票を確認ください。</v>
          </cell>
          <cell r="AU409" t="str">
            <v>介護付有料老人ホーム</v>
          </cell>
          <cell r="AZ409" t="str">
            <v>確認中</v>
          </cell>
          <cell r="BA409" t="str">
            <v>確認中</v>
          </cell>
          <cell r="BB409" t="str">
            <v>確認中</v>
          </cell>
          <cell r="BC409" t="str">
            <v>確認中</v>
          </cell>
        </row>
        <row r="410">
          <cell r="C410" t="str">
            <v>13190-08670911</v>
          </cell>
          <cell r="D410">
            <v>44495</v>
          </cell>
          <cell r="E410" t="str">
            <v>ＨＩＴＯＷＡケアサービス株式会社</v>
          </cell>
          <cell r="F410" t="str">
            <v>ＨＩＴＯＷＡケアサービスかぶしきがいしゃ</v>
          </cell>
          <cell r="N410" t="str">
            <v>http://www.irs.jp</v>
          </cell>
          <cell r="O410" t="str">
            <v>当社は、首都圏を中心に有料老人ホーム、デイサービスセンター、
ショートステイ、グループホームを運営しております。
今後も続々と介護施設を開設予定。
当社の成長性、安定性は非常に高く、経営基盤も安定しております。</v>
          </cell>
          <cell r="P410" t="str">
            <v>看護職（パート）イリーゼ町田図師の丘</v>
          </cell>
          <cell r="Q410" t="str">
            <v>確認中</v>
          </cell>
          <cell r="R410" t="str">
            <v>ハローワークインターネットサービスで求人票を確認ください。</v>
          </cell>
          <cell r="S410" t="str">
            <v>イリーゼ町田図師の丘</v>
          </cell>
          <cell r="T410" t="str">
            <v>確認中</v>
          </cell>
          <cell r="U410" t="str">
            <v>非常勤パート</v>
          </cell>
          <cell r="V410" t="str">
            <v>東京都町田市図師町１８９６－１</v>
          </cell>
          <cell r="W410" t="str">
            <v>ハローワークインターネットサービスで求人票を確認ください。</v>
          </cell>
          <cell r="X410" t="str">
            <v>1,550円〜1,750円</v>
          </cell>
          <cell r="Y410" t="str">
            <v>確認中</v>
          </cell>
          <cell r="Z410" t="str">
            <v>ハローワークインターネットサービスで求人票を確認ください。</v>
          </cell>
          <cell r="AB410" t="str">
            <v>確認中</v>
          </cell>
          <cell r="AC410" t="str">
            <v>確認中</v>
          </cell>
          <cell r="AD410" t="str">
            <v>ハローワークインターネットサービスで求人票を確認ください。</v>
          </cell>
          <cell r="AE410" t="str">
            <v>確認中</v>
          </cell>
          <cell r="AF410" t="str">
            <v>時給</v>
          </cell>
          <cell r="AG410" t="str">
            <v>確認中</v>
          </cell>
          <cell r="AH410" t="str">
            <v>確認中</v>
          </cell>
          <cell r="AI410" t="str">
            <v>確認中</v>
          </cell>
          <cell r="AJ410" t="str">
            <v>確認中</v>
          </cell>
          <cell r="AK410" t="str">
            <v>確認中</v>
          </cell>
          <cell r="AL410" t="str">
            <v>確認中</v>
          </cell>
          <cell r="AM410" t="str">
            <v>確認中</v>
          </cell>
          <cell r="AN410" t="str">
            <v>確認中</v>
          </cell>
          <cell r="AO410" t="str">
            <v>確認中</v>
          </cell>
          <cell r="AP410" t="str">
            <v>ハローワークインターネットサービスで求人票を確認ください。</v>
          </cell>
          <cell r="AQ410" t="str">
            <v>ハローワークインターネットサービスで求人票を確認ください。</v>
          </cell>
          <cell r="AR410" t="str">
            <v>ハローワークインターネットサービスで求人票を確認ください。</v>
          </cell>
          <cell r="AS410" t="str">
            <v>ハローワークインターネットサービスで求人票を確認ください。</v>
          </cell>
          <cell r="AT410" t="str">
            <v>ハローワークインターネットサービスで求人票を確認ください。</v>
          </cell>
          <cell r="AU410" t="str">
            <v>介護付有料老人ホーム</v>
          </cell>
          <cell r="AZ410" t="str">
            <v>確認中</v>
          </cell>
          <cell r="BA410" t="str">
            <v>確認中</v>
          </cell>
          <cell r="BB410" t="str">
            <v>確認中</v>
          </cell>
          <cell r="BC410" t="str">
            <v>確認中</v>
          </cell>
        </row>
        <row r="411">
          <cell r="C411" t="str">
            <v>13190-08671111</v>
          </cell>
          <cell r="D411">
            <v>44495</v>
          </cell>
          <cell r="E411" t="str">
            <v>ケアパートナー株式会社</v>
          </cell>
          <cell r="F411" t="str">
            <v>ケアートナーかぶしきがいしゃ</v>
          </cell>
          <cell r="N411" t="str">
            <v xml:space="preserve"> http://www.care-partner.com/</v>
          </cell>
          <cell r="O411" t="str">
            <v>高齢者の自立と共生の支援」を経営理念に全国８１ヶ所でデイサ
ービスを展開。居宅介護支援事業を１８ヶ所、サ高住、訪問介護、
訪問看護、福祉用具、保育事業の展開をしています。</v>
          </cell>
          <cell r="P411" t="str">
            <v>介護スタッフ</v>
          </cell>
          <cell r="Q411" t="str">
            <v>確認中</v>
          </cell>
          <cell r="R411" t="str">
            <v>ハローワークインターネットサービスで求人票を確認ください。</v>
          </cell>
          <cell r="S411" t="str">
            <v>ケアパートナー町田南</v>
          </cell>
          <cell r="T411" t="str">
            <v>確認中</v>
          </cell>
          <cell r="U411" t="str">
            <v>非常勤パート</v>
          </cell>
          <cell r="V411" t="str">
            <v>東京都町田市南つくし野２－８－１</v>
          </cell>
          <cell r="W411" t="str">
            <v>ハローワークインターネットサービスで求人票を確認ください。</v>
          </cell>
          <cell r="X411" t="str">
            <v>1,162円〜1,162円</v>
          </cell>
          <cell r="Y411" t="str">
            <v>確認中</v>
          </cell>
          <cell r="Z411" t="str">
            <v>ハローワークインターネットサービスで求人票を確認ください。</v>
          </cell>
          <cell r="AB411" t="str">
            <v>確認中</v>
          </cell>
          <cell r="AC411" t="str">
            <v>確認中</v>
          </cell>
          <cell r="AD411" t="str">
            <v>ハローワークインターネットサービスで求人票を確認ください。</v>
          </cell>
          <cell r="AE411" t="str">
            <v>確認中</v>
          </cell>
          <cell r="AF411" t="str">
            <v>時給</v>
          </cell>
          <cell r="AG411" t="str">
            <v>確認中</v>
          </cell>
          <cell r="AH411" t="str">
            <v>確認中</v>
          </cell>
          <cell r="AI411" t="str">
            <v>確認中</v>
          </cell>
          <cell r="AJ411" t="str">
            <v>確認中</v>
          </cell>
          <cell r="AK411" t="str">
            <v>確認中</v>
          </cell>
          <cell r="AL411" t="str">
            <v>確認中</v>
          </cell>
          <cell r="AM411" t="str">
            <v>確認中</v>
          </cell>
          <cell r="AN411" t="str">
            <v>確認中</v>
          </cell>
          <cell r="AO411" t="str">
            <v>確認中</v>
          </cell>
          <cell r="AP411" t="str">
            <v>ハローワークインターネットサービスで求人票を確認ください。</v>
          </cell>
          <cell r="AQ411" t="str">
            <v>ハローワークインターネットサービスで求人票を確認ください。</v>
          </cell>
          <cell r="AR411" t="str">
            <v>ハローワークインターネットサービスで求人票を確認ください。</v>
          </cell>
          <cell r="AS411" t="str">
            <v>ハローワークインターネットサービスで求人票を確認ください。</v>
          </cell>
          <cell r="AT411" t="str">
            <v>ハローワークインターネットサービスで求人票を確認ください。</v>
          </cell>
          <cell r="AU411" t="str">
            <v>通所介護（デイサービス）</v>
          </cell>
          <cell r="AZ411" t="str">
            <v>確認中</v>
          </cell>
          <cell r="BA411" t="str">
            <v>確認中</v>
          </cell>
          <cell r="BB411" t="str">
            <v>確認中</v>
          </cell>
          <cell r="BC411" t="str">
            <v>確認中</v>
          </cell>
        </row>
        <row r="412">
          <cell r="C412" t="str">
            <v>13190-08674211</v>
          </cell>
          <cell r="D412">
            <v>44495</v>
          </cell>
          <cell r="E412" t="str">
            <v>ケアパートナー株式会社</v>
          </cell>
          <cell r="F412" t="str">
            <v>ケアートナーかぶしきがいしゃ</v>
          </cell>
          <cell r="N412" t="str">
            <v xml:space="preserve"> http://www.care-partner.com/</v>
          </cell>
          <cell r="O412" t="str">
            <v>高齢者の自立と共生の支援」を経営理念に全国８１ヶ所でデイサ
ービスを展開。居宅介護支援事業を１８ヶ所、サ高住、訪問介護、
訪問看護、福祉用具、保育事業の展開をしています。</v>
          </cell>
          <cell r="P412" t="str">
            <v>介護スタッフ</v>
          </cell>
          <cell r="Q412" t="str">
            <v>確認中</v>
          </cell>
          <cell r="R412" t="str">
            <v>ハローワークインターネットサービスで求人票を確認ください。</v>
          </cell>
          <cell r="S412" t="str">
            <v>ケアパートナー町田南</v>
          </cell>
          <cell r="T412" t="str">
            <v>確認中</v>
          </cell>
          <cell r="U412" t="str">
            <v>常勤パート（フルタイム）</v>
          </cell>
          <cell r="V412" t="str">
            <v>東京都町田市南つくし野２－８－１</v>
          </cell>
          <cell r="W412" t="str">
            <v>ハローワークインターネットサービスで求人票を確認ください。</v>
          </cell>
          <cell r="X412" t="str">
            <v>200,793円〜200,793円</v>
          </cell>
          <cell r="Y412" t="str">
            <v>確認中</v>
          </cell>
          <cell r="Z412" t="str">
            <v>ハローワークインターネットサービスで求人票を確認ください。</v>
          </cell>
          <cell r="AB412" t="str">
            <v>確認中</v>
          </cell>
          <cell r="AC412" t="str">
            <v>確認中</v>
          </cell>
          <cell r="AD412" t="str">
            <v>ハローワークインターネットサービスで求人票を確認ください。</v>
          </cell>
          <cell r="AE412" t="str">
            <v>確認中</v>
          </cell>
          <cell r="AF412" t="str">
            <v>月給（手当等確認ください）</v>
          </cell>
          <cell r="AG412" t="str">
            <v>確認中</v>
          </cell>
          <cell r="AH412" t="str">
            <v>確認中</v>
          </cell>
          <cell r="AI412" t="str">
            <v>確認中</v>
          </cell>
          <cell r="AJ412" t="str">
            <v>確認中</v>
          </cell>
          <cell r="AK412" t="str">
            <v>確認中</v>
          </cell>
          <cell r="AL412" t="str">
            <v>確認中</v>
          </cell>
          <cell r="AM412" t="str">
            <v>確認中</v>
          </cell>
          <cell r="AN412" t="str">
            <v>確認中</v>
          </cell>
          <cell r="AO412" t="str">
            <v>確認中</v>
          </cell>
          <cell r="AP412" t="str">
            <v>ハローワークインターネットサービスで求人票を確認ください。</v>
          </cell>
          <cell r="AQ412" t="str">
            <v>ハローワークインターネットサービスで求人票を確認ください。</v>
          </cell>
          <cell r="AR412" t="str">
            <v>ハローワークインターネットサービスで求人票を確認ください。</v>
          </cell>
          <cell r="AS412" t="str">
            <v>ハローワークインターネットサービスで求人票を確認ください。</v>
          </cell>
          <cell r="AT412" t="str">
            <v>ハローワークインターネットサービスで求人票を確認ください。</v>
          </cell>
          <cell r="AU412" t="str">
            <v>通所介護（デイサービス）</v>
          </cell>
          <cell r="AZ412" t="str">
            <v>確認中</v>
          </cell>
          <cell r="BA412" t="str">
            <v>確認中</v>
          </cell>
          <cell r="BB412" t="str">
            <v>確認中</v>
          </cell>
          <cell r="BC412" t="str">
            <v>確認中</v>
          </cell>
        </row>
        <row r="413">
          <cell r="C413" t="str">
            <v>13190-08675511</v>
          </cell>
          <cell r="D413">
            <v>44495</v>
          </cell>
          <cell r="E413" t="str">
            <v>社会福祉法人　みどり福祉会</v>
          </cell>
          <cell r="F413" t="str">
            <v>しゃかいふくしほうじん　みどりふくしかい</v>
          </cell>
          <cell r="N413" t="str">
            <v xml:space="preserve"> http://www.midorifukushikai.or.jp</v>
          </cell>
          <cell r="O413" t="str">
            <v>平成２４年に開設しました新しい施設です。入苑者、地域高齢者と
のふれあいを通して心暖まる介護を目指しております。</v>
          </cell>
          <cell r="P413" t="str">
            <v>介護職員（デイサービス）</v>
          </cell>
          <cell r="Q413" t="str">
            <v>確認中</v>
          </cell>
          <cell r="R413" t="str">
            <v>ハローワークインターネットサービスで求人票を確認ください。</v>
          </cell>
          <cell r="S413" t="str">
            <v>特別養護老人ホーム高ケ坂ひかり苑</v>
          </cell>
          <cell r="T413" t="str">
            <v>確認中</v>
          </cell>
          <cell r="U413" t="str">
            <v>非常勤パート</v>
          </cell>
          <cell r="V413" t="str">
            <v>東京都町田市高ヶ坂５－２６－１９</v>
          </cell>
          <cell r="W413" t="str">
            <v>ハローワークインターネットサービスで求人票を確認ください。</v>
          </cell>
          <cell r="X413" t="str">
            <v>1,160円〜1,760円</v>
          </cell>
          <cell r="Y413" t="str">
            <v>確認中</v>
          </cell>
          <cell r="Z413" t="str">
            <v>ハローワークインターネットサービスで求人票を確認ください。</v>
          </cell>
          <cell r="AB413" t="str">
            <v>確認中</v>
          </cell>
          <cell r="AC413" t="str">
            <v>確認中</v>
          </cell>
          <cell r="AD413" t="str">
            <v>ハローワークインターネットサービスで求人票を確認ください。</v>
          </cell>
          <cell r="AE413" t="str">
            <v>確認中</v>
          </cell>
          <cell r="AF413" t="str">
            <v>時給</v>
          </cell>
          <cell r="AG413" t="str">
            <v>確認中</v>
          </cell>
          <cell r="AH413" t="str">
            <v>確認中</v>
          </cell>
          <cell r="AI413" t="str">
            <v>確認中</v>
          </cell>
          <cell r="AJ413" t="str">
            <v>確認中</v>
          </cell>
          <cell r="AK413" t="str">
            <v>確認中</v>
          </cell>
          <cell r="AL413" t="str">
            <v>確認中</v>
          </cell>
          <cell r="AM413" t="str">
            <v>確認中</v>
          </cell>
          <cell r="AN413" t="str">
            <v>確認中</v>
          </cell>
          <cell r="AO413" t="str">
            <v>確認中</v>
          </cell>
          <cell r="AP413" t="str">
            <v>ハローワークインターネットサービスで求人票を確認ください。</v>
          </cell>
          <cell r="AQ413" t="str">
            <v>ハローワークインターネットサービスで求人票を確認ください。</v>
          </cell>
          <cell r="AR413" t="str">
            <v>ハローワークインターネットサービスで求人票を確認ください。</v>
          </cell>
          <cell r="AS413" t="str">
            <v>ハローワークインターネットサービスで求人票を確認ください。</v>
          </cell>
          <cell r="AT413" t="str">
            <v>ハローワークインターネットサービスで求人票を確認ください。</v>
          </cell>
          <cell r="AU413" t="str">
            <v>通所介護（デイサービス）</v>
          </cell>
          <cell r="AZ413" t="str">
            <v>確認中</v>
          </cell>
          <cell r="BA413" t="str">
            <v>確認中</v>
          </cell>
          <cell r="BB413" t="str">
            <v>確認中</v>
          </cell>
          <cell r="BC413" t="str">
            <v>確認中</v>
          </cell>
        </row>
        <row r="414">
          <cell r="C414" t="str">
            <v>13190-08676411</v>
          </cell>
          <cell r="D414">
            <v>44495</v>
          </cell>
          <cell r="E414" t="str">
            <v>社会福祉法人　みどり福祉会</v>
          </cell>
          <cell r="F414" t="str">
            <v>しゃかいふくしほうじん　みどりふくしかい</v>
          </cell>
          <cell r="N414" t="str">
            <v xml:space="preserve"> http://www.midorifukushikai.or.jp</v>
          </cell>
          <cell r="O414" t="str">
            <v>平成２４年に開設しました新しい施設です。入苑者、地域高齢者と
のふれあいを通して心暖まる介護を目指しております。</v>
          </cell>
          <cell r="P414" t="str">
            <v>介護職員（特養）</v>
          </cell>
          <cell r="Q414" t="str">
            <v>確認中</v>
          </cell>
          <cell r="R414" t="str">
            <v>ハローワークインターネットサービスで求人票を確認ください。</v>
          </cell>
          <cell r="S414" t="str">
            <v>特別養護老人ホーム高ケ坂ひかり苑</v>
          </cell>
          <cell r="T414" t="str">
            <v>確認中</v>
          </cell>
          <cell r="U414" t="str">
            <v>正社員</v>
          </cell>
          <cell r="V414" t="str">
            <v>東京都町田市高ヶ坂５－２６－１９</v>
          </cell>
          <cell r="W414" t="str">
            <v>ハローワークインターネットサービスで求人票を確認ください。</v>
          </cell>
          <cell r="X414" t="str">
            <v>179,052円〜300,984円</v>
          </cell>
          <cell r="Y414" t="str">
            <v>確認中</v>
          </cell>
          <cell r="Z414" t="str">
            <v>ハローワークインターネットサービスで求人票を確認ください。</v>
          </cell>
          <cell r="AB414" t="str">
            <v>確認中</v>
          </cell>
          <cell r="AC414" t="str">
            <v>確認中</v>
          </cell>
          <cell r="AD414" t="str">
            <v>ハローワークインターネットサービスで求人票を確認ください。</v>
          </cell>
          <cell r="AE414" t="str">
            <v>確認中</v>
          </cell>
          <cell r="AF414" t="str">
            <v>月給（手当等確認ください）</v>
          </cell>
          <cell r="AG414" t="str">
            <v>確認中</v>
          </cell>
          <cell r="AH414" t="str">
            <v>確認中</v>
          </cell>
          <cell r="AI414" t="str">
            <v>確認中</v>
          </cell>
          <cell r="AJ414" t="str">
            <v>確認中</v>
          </cell>
          <cell r="AK414" t="str">
            <v>確認中</v>
          </cell>
          <cell r="AL414" t="str">
            <v>確認中</v>
          </cell>
          <cell r="AM414" t="str">
            <v>確認中</v>
          </cell>
          <cell r="AN414" t="str">
            <v>確認中</v>
          </cell>
          <cell r="AO414" t="str">
            <v>確認中</v>
          </cell>
          <cell r="AP414" t="str">
            <v>ハローワークインターネットサービスで求人票を確認ください。</v>
          </cell>
          <cell r="AQ414" t="str">
            <v>ハローワークインターネットサービスで求人票を確認ください。</v>
          </cell>
          <cell r="AR414" t="str">
            <v>ハローワークインターネットサービスで求人票を確認ください。</v>
          </cell>
          <cell r="AS414" t="str">
            <v>ハローワークインターネットサービスで求人票を確認ください。</v>
          </cell>
          <cell r="AT414" t="str">
            <v>ハローワークインターネットサービスで求人票を確認ください。</v>
          </cell>
          <cell r="AU414" t="str">
            <v>特別養護老人ホーム（特養）</v>
          </cell>
          <cell r="AZ414" t="str">
            <v>確認中</v>
          </cell>
          <cell r="BA414" t="str">
            <v>確認中</v>
          </cell>
          <cell r="BB414" t="str">
            <v>確認中</v>
          </cell>
          <cell r="BC414" t="str">
            <v>確認中</v>
          </cell>
        </row>
        <row r="415">
          <cell r="C415" t="str">
            <v>13190-08678311</v>
          </cell>
          <cell r="D415">
            <v>44495</v>
          </cell>
          <cell r="E415" t="str">
            <v>有限会社G</v>
          </cell>
          <cell r="F415" t="str">
            <v>ゆうげんがいしゃG</v>
          </cell>
          <cell r="N415" t="str">
            <v>https://kirara-g.jp/company/</v>
          </cell>
          <cell r="O415" t="str">
            <v>居宅看護サービス　居宅介護サービス　居宅介護支援　　　　　　
ケアマネージ業務、障害者支援センター、放課後等デイサービス、
障害者短期入所、住宅型有料老人ホーム</v>
          </cell>
          <cell r="P415" t="str">
            <v>訪問介護（サービス提供責任者）</v>
          </cell>
          <cell r="Q415" t="str">
            <v>確認中</v>
          </cell>
          <cell r="R415" t="str">
            <v>ハローワークインターネットサービスで求人票を確認ください。</v>
          </cell>
          <cell r="S415" t="str">
            <v>きららヘルパーセンター</v>
          </cell>
          <cell r="T415" t="str">
            <v>確認中</v>
          </cell>
          <cell r="U415" t="str">
            <v>非常勤パート</v>
          </cell>
          <cell r="V415" t="str">
            <v xml:space="preserve">東京都町田市木曽西4丁目35番41号 </v>
          </cell>
          <cell r="W415" t="str">
            <v>ハローワークインターネットサービスで求人票を確認ください。</v>
          </cell>
          <cell r="X415" t="str">
            <v>1,200円〜1,400円</v>
          </cell>
          <cell r="Y415" t="str">
            <v>確認中</v>
          </cell>
          <cell r="Z415" t="str">
            <v>ハローワークインターネットサービスで求人票を確認ください。</v>
          </cell>
          <cell r="AB415" t="str">
            <v>確認中</v>
          </cell>
          <cell r="AC415" t="str">
            <v>確認中</v>
          </cell>
          <cell r="AD415" t="str">
            <v>ハローワークインターネットサービスで求人票を確認ください。</v>
          </cell>
          <cell r="AE415" t="str">
            <v>確認中</v>
          </cell>
          <cell r="AF415" t="str">
            <v>時給</v>
          </cell>
          <cell r="AG415" t="str">
            <v>確認中</v>
          </cell>
          <cell r="AH415" t="str">
            <v>確認中</v>
          </cell>
          <cell r="AI415" t="str">
            <v>確認中</v>
          </cell>
          <cell r="AJ415" t="str">
            <v>確認中</v>
          </cell>
          <cell r="AK415" t="str">
            <v>確認中</v>
          </cell>
          <cell r="AL415" t="str">
            <v>確認中</v>
          </cell>
          <cell r="AM415" t="str">
            <v>確認中</v>
          </cell>
          <cell r="AN415" t="str">
            <v>確認中</v>
          </cell>
          <cell r="AO415" t="str">
            <v>確認中</v>
          </cell>
          <cell r="AP415" t="str">
            <v>ハローワークインターネットサービスで求人票を確認ください。</v>
          </cell>
          <cell r="AQ415" t="str">
            <v>ハローワークインターネットサービスで求人票を確認ください。</v>
          </cell>
          <cell r="AR415" t="str">
            <v>ハローワークインターネットサービスで求人票を確認ください。</v>
          </cell>
          <cell r="AS415" t="str">
            <v>ハローワークインターネットサービスで求人票を確認ください。</v>
          </cell>
          <cell r="AT415" t="str">
            <v>ハローワークインターネットサービスで求人票を確認ください。</v>
          </cell>
          <cell r="AU415" t="str">
            <v>訪問介護（ホームヘルプサービス）</v>
          </cell>
          <cell r="AZ415" t="str">
            <v>確認中</v>
          </cell>
          <cell r="BA415" t="str">
            <v>確認中</v>
          </cell>
          <cell r="BB415" t="str">
            <v>確認中</v>
          </cell>
          <cell r="BC415" t="str">
            <v>確認中</v>
          </cell>
        </row>
        <row r="416">
          <cell r="C416" t="str">
            <v>13190-08680811</v>
          </cell>
          <cell r="D416">
            <v>44495</v>
          </cell>
          <cell r="E416" t="str">
            <v>有限会社G</v>
          </cell>
          <cell r="F416" t="str">
            <v>ゆうげんがいしゃG</v>
          </cell>
          <cell r="N416" t="str">
            <v>https://kirara-g.jp/company/</v>
          </cell>
          <cell r="O416" t="str">
            <v>居宅看護サービス　居宅介護サービス　居宅介護支援　　　　　　
ケアマネージ業務、障害者支援センター、放課後等デイサービス、
障害者短期入所、住宅型有料老人ホーム</v>
          </cell>
          <cell r="P416" t="str">
            <v>訪問介護（サービス提供責任者）</v>
          </cell>
          <cell r="Q416" t="str">
            <v>確認中</v>
          </cell>
          <cell r="R416" t="str">
            <v>ハローワークインターネットサービスで求人票を確認ください。</v>
          </cell>
          <cell r="S416" t="str">
            <v>きららヘルパーセンター</v>
          </cell>
          <cell r="T416" t="str">
            <v>確認中</v>
          </cell>
          <cell r="U416" t="str">
            <v>正社員</v>
          </cell>
          <cell r="V416" t="str">
            <v xml:space="preserve">東京都町田市木曽西4丁目35番41号 </v>
          </cell>
          <cell r="W416" t="str">
            <v>ハローワークインターネットサービスで求人票を確認ください。</v>
          </cell>
          <cell r="X416" t="str">
            <v>220,000円〜250,000円</v>
          </cell>
          <cell r="Y416" t="str">
            <v>確認中</v>
          </cell>
          <cell r="Z416" t="str">
            <v>ハローワークインターネットサービスで求人票を確認ください。</v>
          </cell>
          <cell r="AB416" t="str">
            <v>確認中</v>
          </cell>
          <cell r="AC416" t="str">
            <v>確認中</v>
          </cell>
          <cell r="AD416" t="str">
            <v>ハローワークインターネットサービスで求人票を確認ください。</v>
          </cell>
          <cell r="AE416" t="str">
            <v>確認中</v>
          </cell>
          <cell r="AF416" t="str">
            <v>月給（手当等確認ください）</v>
          </cell>
          <cell r="AG416" t="str">
            <v>確認中</v>
          </cell>
          <cell r="AH416" t="str">
            <v>確認中</v>
          </cell>
          <cell r="AI416" t="str">
            <v>確認中</v>
          </cell>
          <cell r="AJ416" t="str">
            <v>確認中</v>
          </cell>
          <cell r="AK416" t="str">
            <v>確認中</v>
          </cell>
          <cell r="AL416" t="str">
            <v>確認中</v>
          </cell>
          <cell r="AM416" t="str">
            <v>確認中</v>
          </cell>
          <cell r="AN416" t="str">
            <v>確認中</v>
          </cell>
          <cell r="AO416" t="str">
            <v>確認中</v>
          </cell>
          <cell r="AP416" t="str">
            <v>ハローワークインターネットサービスで求人票を確認ください。</v>
          </cell>
          <cell r="AQ416" t="str">
            <v>ハローワークインターネットサービスで求人票を確認ください。</v>
          </cell>
          <cell r="AR416" t="str">
            <v>ハローワークインターネットサービスで求人票を確認ください。</v>
          </cell>
          <cell r="AS416" t="str">
            <v>ハローワークインターネットサービスで求人票を確認ください。</v>
          </cell>
          <cell r="AT416" t="str">
            <v>ハローワークインターネットサービスで求人票を確認ください。</v>
          </cell>
          <cell r="AU416" t="str">
            <v>訪問介護（ホームヘルプサービス）</v>
          </cell>
          <cell r="AZ416" t="str">
            <v>確認中</v>
          </cell>
          <cell r="BA416" t="str">
            <v>確認中</v>
          </cell>
          <cell r="BB416" t="str">
            <v>確認中</v>
          </cell>
          <cell r="BC416" t="str">
            <v>確認中</v>
          </cell>
        </row>
        <row r="417">
          <cell r="C417" t="str">
            <v>70-0333</v>
          </cell>
          <cell r="D417">
            <v>44505</v>
          </cell>
          <cell r="E417" t="str">
            <v>ＮＰＯ法人　東京ケアネットワーク</v>
          </cell>
          <cell r="F417" t="str">
            <v>ＮＰＯほうじん　とうきょうケアネットワーク</v>
          </cell>
          <cell r="G417" t="str">
            <v>訪問介護</v>
          </cell>
          <cell r="H417" t="str">
            <v>藤代　由美子</v>
          </cell>
          <cell r="J417" t="str">
            <v>042-710-2751</v>
          </cell>
          <cell r="K417" t="str">
            <v>042-726-0013</v>
          </cell>
          <cell r="M417" t="str">
            <v>m.s.c-asahi2751@plum.ocn.ne.jp</v>
          </cell>
          <cell r="N417" t="str">
            <v>http://care-net.biz/13/matida-asahi/</v>
          </cell>
          <cell r="O417" t="str">
            <v>安心して業務ができるよう丁寧に指導します。
移動手段：本人の自転車またはバイク
月に１度事務所内で研修（外部講師を招くこともある）を実施しています。</v>
          </cell>
          <cell r="P417" t="str">
            <v>まちいきヘルパー</v>
          </cell>
          <cell r="Q417" t="str">
            <v>確認中</v>
          </cell>
          <cell r="R417" t="str">
            <v>介護予防・日常生活支援総合事業
町田市基準訪問介護サービスＡ
利用者本人が行う家事の援助</v>
          </cell>
          <cell r="S417" t="str">
            <v>町田サポートセンターあさひ</v>
          </cell>
          <cell r="T417" t="str">
            <v>確認中</v>
          </cell>
          <cell r="U417" t="str">
            <v>非常勤パート</v>
          </cell>
          <cell r="V417" t="str">
            <v>東京都町田市旭町1-17-15</v>
          </cell>
          <cell r="W417" t="str">
            <v>小田急小田原線　町田駅　徒歩15分</v>
          </cell>
          <cell r="X417" t="str">
            <v>1,113円</v>
          </cell>
          <cell r="Y417" t="str">
            <v>-</v>
          </cell>
          <cell r="Z417" t="str">
            <v>-</v>
          </cell>
          <cell r="AA417" t="str">
            <v>交通費なし
移動手段：本人の自転車またはバイク</v>
          </cell>
          <cell r="AB417" t="str">
            <v>無し</v>
          </cell>
          <cell r="AC417" t="str">
            <v>無し</v>
          </cell>
          <cell r="AD417" t="str">
            <v>無し</v>
          </cell>
          <cell r="AE417" t="str">
            <v>無し</v>
          </cell>
          <cell r="AF417" t="str">
            <v>時給</v>
          </cell>
          <cell r="AG417" t="str">
            <v>有期</v>
          </cell>
          <cell r="AH417" t="str">
            <v>１年間</v>
          </cell>
          <cell r="AI417" t="str">
            <v>確認中</v>
          </cell>
          <cell r="AJ417" t="str">
            <v>否</v>
          </cell>
          <cell r="AK417" t="str">
            <v>無</v>
          </cell>
          <cell r="AL417" t="str">
            <v>無し</v>
          </cell>
          <cell r="AM417" t="str">
            <v>無</v>
          </cell>
          <cell r="AN417" t="str">
            <v>無</v>
          </cell>
          <cell r="AO417" t="str">
            <v>シフト制</v>
          </cell>
          <cell r="AP417" t="str">
            <v>利用者宅に派遣された時刻</v>
          </cell>
          <cell r="AQ417" t="str">
            <v>利用者との間で契約した時間</v>
          </cell>
          <cell r="AR417" t="str">
            <v>まちいきヘルパー</v>
          </cell>
          <cell r="AS417" t="str">
            <v>労災保険</v>
          </cell>
          <cell r="AT417">
            <v>1</v>
          </cell>
          <cell r="AU417" t="str">
            <v>訪問介護（ホームヘルプサービス）</v>
          </cell>
          <cell r="AZ417" t="str">
            <v>なし</v>
          </cell>
          <cell r="BA417" t="str">
            <v>利用者宅への派遣を行わない日</v>
          </cell>
          <cell r="BB417" t="str">
            <v>有（屋内「原則禁煙」）</v>
          </cell>
          <cell r="BC417" t="str">
            <v>屋内禁煙（屋外に喫煙所設置）</v>
          </cell>
        </row>
        <row r="418">
          <cell r="C418" t="str">
            <v>70-0409</v>
          </cell>
          <cell r="D418">
            <v>44505</v>
          </cell>
          <cell r="E418" t="str">
            <v>企業組合労協センター事業団</v>
          </cell>
          <cell r="F418" t="str">
            <v>きぎょうくみあいろうきょうセンターじぎょうだん</v>
          </cell>
          <cell r="G418" t="str">
            <v>訪問介護　コミュニティはうす　シナモン</v>
          </cell>
          <cell r="H418" t="str">
            <v>管理者・サービス担当責任者　渡邊　美佳</v>
          </cell>
          <cell r="J418" t="str">
            <v>042-794-6366</v>
          </cell>
          <cell r="K418" t="str">
            <v>042-794-6366</v>
          </cell>
          <cell r="L418" t="str">
            <v>042-794-6366</v>
          </cell>
          <cell r="M418" t="str">
            <v>cmhsinam@roukyou.gr.jp</v>
          </cell>
          <cell r="O418" t="str">
            <v>地域の困りごとを自分たちで解決し、いつまでも誰れもが安心して地域で暮らしていける実践をしている。</v>
          </cell>
          <cell r="P418" t="str">
            <v>まちいきヘルパー</v>
          </cell>
          <cell r="Q418" t="str">
            <v>確認中</v>
          </cell>
          <cell r="R418" t="str">
            <v>要支援の利用者様と家事を一緒にする。</v>
          </cell>
          <cell r="S418" t="str">
            <v>コミュニテイはうす　シナモン</v>
          </cell>
          <cell r="T418" t="str">
            <v>確認中</v>
          </cell>
          <cell r="U418" t="str">
            <v>まちいきヘルパー</v>
          </cell>
          <cell r="V418" t="str">
            <v>東京都町田市図師町846</v>
          </cell>
          <cell r="W418" t="str">
            <v>　小山田桜台忠生4丁目バス停　徒歩10分　車通勤可（駐車場完備）</v>
          </cell>
          <cell r="X418" t="str">
            <v>1,150円～1250円（処遇改善加算含）</v>
          </cell>
          <cell r="Y418" t="str">
            <v>-</v>
          </cell>
          <cell r="Z418" t="str">
            <v>通勤手当として　ケア１件100円</v>
          </cell>
          <cell r="AA418" t="str">
            <v>1件100円</v>
          </cell>
          <cell r="AB418" t="str">
            <v>有り</v>
          </cell>
          <cell r="AC418" t="str">
            <v>経営状況に応じて判断</v>
          </cell>
          <cell r="AD418" t="str">
            <v>条件による：法人組合員加入の場合支給。</v>
          </cell>
          <cell r="AE418" t="str">
            <v>前年1.5ケ月</v>
          </cell>
          <cell r="AF418" t="str">
            <v>時給</v>
          </cell>
          <cell r="AG418" t="str">
            <v>その他：65歳以上は有期雇用。</v>
          </cell>
          <cell r="AH418" t="str">
            <v>1年ごとの更新</v>
          </cell>
          <cell r="AI418" t="str">
            <v>確認中</v>
          </cell>
          <cell r="AJ418" t="str">
            <v>不可</v>
          </cell>
          <cell r="AK418" t="str">
            <v>有り</v>
          </cell>
          <cell r="AL418" t="str">
            <v>2か月</v>
          </cell>
          <cell r="AM418" t="str">
            <v>無し</v>
          </cell>
          <cell r="AN418" t="str">
            <v>無</v>
          </cell>
          <cell r="AO418" t="str">
            <v>シフト制</v>
          </cell>
          <cell r="AP418" t="str">
            <v>9：00～18：00</v>
          </cell>
          <cell r="AQ418" t="str">
            <v>希望相談による。</v>
          </cell>
          <cell r="AR418" t="str">
            <v>まちいきヘルパー</v>
          </cell>
          <cell r="AS418" t="str">
            <v>労災保険</v>
          </cell>
          <cell r="AT418">
            <v>2</v>
          </cell>
          <cell r="AU418" t="str">
            <v>訪問介護（ホームヘルプサービス）</v>
          </cell>
          <cell r="AZ418" t="str">
            <v>無し</v>
          </cell>
          <cell r="BA418" t="str">
            <v>シフト制</v>
          </cell>
          <cell r="BB418" t="str">
            <v>有（屋内「原則禁煙」）</v>
          </cell>
          <cell r="BC418" t="str">
            <v>屋内禁煙（屋外に喫煙所設置）</v>
          </cell>
        </row>
        <row r="419">
          <cell r="C419" t="str">
            <v>70-0410</v>
          </cell>
          <cell r="D419">
            <v>44505</v>
          </cell>
          <cell r="E419" t="str">
            <v>株式会社コネクトケア・アンド・パートナーズ</v>
          </cell>
          <cell r="F419" t="str">
            <v>かぶしきがいしゃコネクトケア・アンド・パートナーズ</v>
          </cell>
          <cell r="G419" t="str">
            <v>なし</v>
          </cell>
          <cell r="H419" t="str">
            <v>柴和夫</v>
          </cell>
          <cell r="J419" t="str">
            <v>042-860-7997</v>
          </cell>
          <cell r="K419" t="str">
            <v>042-860-7991</v>
          </cell>
          <cell r="L419" t="str">
            <v>042-860-7997</v>
          </cell>
          <cell r="M419" t="str">
            <v>jinji@connectcare.co.jp</v>
          </cell>
          <cell r="N419" t="str">
            <v>http://www.connectcare.co.jp/</v>
          </cell>
          <cell r="O419" t="str">
            <v>あなたとあなたの希望をつなぐをコンセプトに利用者に寄り添ったケアを提供しています。
興味のある方はご連絡ください。
正社員登用可能　※資格取得支援制度あり</v>
          </cell>
          <cell r="P419" t="str">
            <v>まちいきヘルパー</v>
          </cell>
          <cell r="Q419" t="str">
            <v>確認中</v>
          </cell>
          <cell r="R419" t="str">
            <v>訪問介護の事業所です。_x000D_
利用者のお宅に訪問して一緒に掃除や洗濯、買い物、調理等をします。_x000D_
1件当たりの訪問時間は30分～60分です。_x000D_
1日１件の訪問からお仕事できます。_x000D_
もっとたくさん訪問したいという方は件数を増やすこともできます。また、もっと介護をやってみたいという方は「初任者研修」という介護の資格取得の支援を行っています。</v>
          </cell>
          <cell r="S419" t="str">
            <v>コネクトケア町田</v>
          </cell>
          <cell r="T419" t="str">
            <v>確認中</v>
          </cell>
          <cell r="U419" t="str">
            <v>まちいきヘルパー</v>
          </cell>
          <cell r="V419" t="str">
            <v>東京都町田市森野1-32-13　新光森野ビル2階 A号室</v>
          </cell>
          <cell r="W419" t="str">
            <v>町田駅より徒歩7分　車通勤可</v>
          </cell>
          <cell r="X419" t="str">
            <v>時給1,150円（100円処遇改善手当含む）</v>
          </cell>
          <cell r="Y419" t="str">
            <v>-</v>
          </cell>
          <cell r="Z419" t="str">
            <v>介護福祉士　3,000円、サービス提供責任者　5,000円</v>
          </cell>
          <cell r="AA419" t="str">
            <v>無し</v>
          </cell>
          <cell r="AB419" t="str">
            <v>有り</v>
          </cell>
          <cell r="AC419" t="str">
            <v>-</v>
          </cell>
          <cell r="AD419" t="str">
            <v>実績による</v>
          </cell>
          <cell r="AE419" t="str">
            <v>３０００～３００００円程度</v>
          </cell>
          <cell r="AF419" t="str">
            <v>時給</v>
          </cell>
          <cell r="AG419" t="str">
            <v>有期：登録ヘルパーは1年ごとの契約になります。3カ月の試用期間あり</v>
          </cell>
          <cell r="AH419" t="str">
            <v>1年毎の更新</v>
          </cell>
          <cell r="AI419" t="str">
            <v>確認中</v>
          </cell>
          <cell r="AJ419" t="str">
            <v>相談・条件による</v>
          </cell>
          <cell r="AK419" t="str">
            <v>有り</v>
          </cell>
          <cell r="AL419" t="str">
            <v>入社3カ月間</v>
          </cell>
          <cell r="AM419" t="str">
            <v>無し</v>
          </cell>
          <cell r="AN419" t="str">
            <v>無</v>
          </cell>
          <cell r="AO419" t="str">
            <v>日勤</v>
          </cell>
          <cell r="AP419" t="str">
            <v>9:00～18:00（基本はこの時間の間で訪問していただきます。）</v>
          </cell>
          <cell r="AQ419" t="str">
            <v>週1日30分～可能　希望の相談受け付けます。</v>
          </cell>
          <cell r="AR419" t="str">
            <v>まちいきヘルパー
初任者研修の資格取得の支援をしています。</v>
          </cell>
          <cell r="AS419" t="str">
            <v>雇用保険・健康保険・厚生年金・労災保険</v>
          </cell>
          <cell r="AT419">
            <v>2</v>
          </cell>
          <cell r="AU419" t="str">
            <v>訪問介護（ホームヘルプサービス）</v>
          </cell>
          <cell r="AZ419" t="str">
            <v>無し</v>
          </cell>
          <cell r="BA419" t="str">
            <v>シフト制</v>
          </cell>
          <cell r="BB419" t="str">
            <v>有（屋内「原則禁煙」）</v>
          </cell>
          <cell r="BC419" t="str">
            <v>屋内禁煙（屋外に喫煙所設置）</v>
          </cell>
        </row>
        <row r="420">
          <cell r="C420" t="str">
            <v>70-0336</v>
          </cell>
          <cell r="D420">
            <v>44505</v>
          </cell>
          <cell r="E420" t="str">
            <v>有限会社Ｇ</v>
          </cell>
          <cell r="F420" t="str">
            <v>ゆうげんがいしゃＧ</v>
          </cell>
          <cell r="G420" t="str">
            <v>事務</v>
          </cell>
          <cell r="H420" t="str">
            <v>刑部　清海</v>
          </cell>
          <cell r="J420" t="str">
            <v>042-794-2255</v>
          </cell>
          <cell r="K420" t="str">
            <v>042-794-2256</v>
          </cell>
          <cell r="M420" t="str">
            <v>helper@kirara-g.jp</v>
          </cell>
          <cell r="N420" t="str">
            <v>https://kirara-g.jp/day/</v>
          </cell>
          <cell r="O420" t="str">
            <v>初任者研修・実務者研修
＋当社研修制度あり
働きながらスキルアップ出来ます</v>
          </cell>
          <cell r="P420" t="str">
            <v>介護職</v>
          </cell>
          <cell r="Q420" t="str">
            <v>確認中</v>
          </cell>
          <cell r="R420" t="str">
            <v>高齢者にレクリエーションや
機能訓練等の支援を行います。</v>
          </cell>
          <cell r="S420" t="str">
            <v>きららデイリハでをつなごう</v>
          </cell>
          <cell r="T420" t="str">
            <v>確認中</v>
          </cell>
          <cell r="U420" t="str">
            <v>非常勤パート</v>
          </cell>
          <cell r="V420" t="str">
            <v>東京都町田市忠生1-5-3</v>
          </cell>
          <cell r="W420" t="str">
            <v>バス停留所「忠生2丁目」から下車徒歩2分</v>
          </cell>
          <cell r="X420" t="str">
            <v>1,050円</v>
          </cell>
          <cell r="Y420" t="str">
            <v>確認中</v>
          </cell>
          <cell r="Z420" t="str">
            <v>報奨金制度あり</v>
          </cell>
          <cell r="AA420" t="str">
            <v>1日あたり 最大400円</v>
          </cell>
          <cell r="AB420" t="str">
            <v>確認中</v>
          </cell>
          <cell r="AC420" t="str">
            <v>確認中</v>
          </cell>
          <cell r="AD420" t="str">
            <v>有り</v>
          </cell>
          <cell r="AE420" t="str">
            <v>介護職員処遇改善加算より算出</v>
          </cell>
          <cell r="AF420" t="str">
            <v>時給</v>
          </cell>
          <cell r="AG420" t="str">
            <v>有期</v>
          </cell>
          <cell r="AH420" t="str">
            <v>半年</v>
          </cell>
          <cell r="AI420" t="str">
            <v>確認中</v>
          </cell>
          <cell r="AJ420" t="str">
            <v>確認中</v>
          </cell>
          <cell r="AK420" t="str">
            <v>有</v>
          </cell>
          <cell r="AL420" t="str">
            <v>勤務状況により定める</v>
          </cell>
          <cell r="AM420" t="str">
            <v>無</v>
          </cell>
          <cell r="AN420" t="str">
            <v>無</v>
          </cell>
          <cell r="AO420" t="str">
            <v>シフト制</v>
          </cell>
          <cell r="AP420" t="str">
            <v>8:30～17:00の間でシフト制</v>
          </cell>
          <cell r="AQ420" t="str">
            <v>応相談</v>
          </cell>
          <cell r="AR420" t="str">
            <v>経験・学歴　不問
まちいきヘルパー、旧ヘルパー２級
または初任者研修終了</v>
          </cell>
          <cell r="AS420" t="str">
            <v>加入無</v>
          </cell>
          <cell r="AT420">
            <v>2</v>
          </cell>
          <cell r="AU420" t="str">
            <v>通所リハビリテーション（デイケア）</v>
          </cell>
          <cell r="AZ420" t="str">
            <v>就業時間による</v>
          </cell>
          <cell r="BA420" t="str">
            <v>雇用契約日以外</v>
          </cell>
          <cell r="BB420" t="str">
            <v>確認中</v>
          </cell>
          <cell r="BC420" t="str">
            <v>確認中</v>
          </cell>
        </row>
        <row r="421">
          <cell r="C421" t="str">
            <v>70-0339</v>
          </cell>
          <cell r="D421">
            <v>44505</v>
          </cell>
          <cell r="E421" t="str">
            <v>有限会社Ｇ</v>
          </cell>
          <cell r="F421" t="str">
            <v>ゆうげんがいしゃＧ</v>
          </cell>
          <cell r="G421" t="str">
            <v>事務</v>
          </cell>
          <cell r="H421" t="str">
            <v>刑部　清海</v>
          </cell>
          <cell r="J421" t="str">
            <v>042-794-2255</v>
          </cell>
          <cell r="K421" t="str">
            <v>042-794-2256</v>
          </cell>
          <cell r="M421" t="str">
            <v>helper@kirara-g.jp</v>
          </cell>
          <cell r="N421" t="str">
            <v>https://kirara-g.jp/shinkoji/</v>
          </cell>
          <cell r="O421" t="str">
            <v>初任者研修・実務者研修
＋当社研修制度あり
働きながらスキルアップ出来ます
夜勤できる方を優遇しています</v>
          </cell>
          <cell r="P421" t="str">
            <v>介護職（施設）</v>
          </cell>
          <cell r="Q421" t="str">
            <v>確認中</v>
          </cell>
          <cell r="R421" t="str">
            <v>日常生活の見守りや支援</v>
          </cell>
          <cell r="S421" t="str">
            <v>住宅型有料老人ホーム　きらら真光寺</v>
          </cell>
          <cell r="T421" t="str">
            <v>確認中</v>
          </cell>
          <cell r="U421" t="str">
            <v>非常勤パート</v>
          </cell>
          <cell r="V421" t="str">
            <v>東京都町田市真光寺2-30-4</v>
          </cell>
          <cell r="W421" t="str">
            <v>バス停留所「鶴川台中央」下車徒歩約2分</v>
          </cell>
          <cell r="X421" t="str">
            <v>1,050円</v>
          </cell>
          <cell r="Y421" t="str">
            <v>確認中</v>
          </cell>
          <cell r="Z421" t="str">
            <v>報奨金制度あり</v>
          </cell>
          <cell r="AA421" t="str">
            <v>1日あたり 最大400円</v>
          </cell>
          <cell r="AB421" t="str">
            <v>確認中</v>
          </cell>
          <cell r="AC421" t="str">
            <v>確認中</v>
          </cell>
          <cell r="AD421" t="str">
            <v>有り</v>
          </cell>
          <cell r="AE421" t="str">
            <v>介護職員処遇改善加算より算出</v>
          </cell>
          <cell r="AF421" t="str">
            <v>時給</v>
          </cell>
          <cell r="AG421" t="str">
            <v>有期</v>
          </cell>
          <cell r="AH421" t="str">
            <v>半年</v>
          </cell>
          <cell r="AI421" t="str">
            <v>確認中</v>
          </cell>
          <cell r="AJ421" t="str">
            <v>確認中</v>
          </cell>
          <cell r="AK421" t="str">
            <v>有</v>
          </cell>
          <cell r="AL421" t="str">
            <v>勤務状況により定める</v>
          </cell>
          <cell r="AM421" t="str">
            <v>無</v>
          </cell>
          <cell r="AN421" t="str">
            <v>無</v>
          </cell>
          <cell r="AO421" t="str">
            <v>シフト制</v>
          </cell>
          <cell r="AP421" t="str">
            <v>①早番  7:00～16:00
②遅番 11:00～20:00　
③夜勤  16:00～翌日10:00
　※応相談</v>
          </cell>
          <cell r="AQ421" t="str">
            <v>応相談</v>
          </cell>
          <cell r="AR421" t="str">
            <v>経験・学歴　不問
まちいきヘルパー、旧ヘルパー２級
または初任者研修終了</v>
          </cell>
          <cell r="AS421" t="str">
            <v>加入無</v>
          </cell>
          <cell r="AT421">
            <v>2</v>
          </cell>
          <cell r="AU421" t="str">
            <v>住宅型有料老人ホーム</v>
          </cell>
          <cell r="AZ421" t="str">
            <v>就業時間による</v>
          </cell>
          <cell r="BA421" t="str">
            <v>雇用契約日以外</v>
          </cell>
          <cell r="BB421" t="str">
            <v>確認中</v>
          </cell>
          <cell r="BC421" t="str">
            <v>確認中</v>
          </cell>
        </row>
        <row r="422">
          <cell r="C422" t="str">
            <v>70-0340</v>
          </cell>
          <cell r="D422">
            <v>44505</v>
          </cell>
          <cell r="E422" t="str">
            <v>有限会社Ｇ</v>
          </cell>
          <cell r="F422" t="str">
            <v>ゆうげんがいしゃＧ</v>
          </cell>
          <cell r="G422" t="str">
            <v>事務</v>
          </cell>
          <cell r="H422" t="str">
            <v>刑部　清海</v>
          </cell>
          <cell r="J422" t="str">
            <v>042-794-2255</v>
          </cell>
          <cell r="K422" t="str">
            <v>042-794-2256</v>
          </cell>
          <cell r="M422" t="str">
            <v>helper@kirara-g.jp</v>
          </cell>
          <cell r="N422" t="str">
            <v>https://kirara-g.jp/alpacahouse/</v>
          </cell>
          <cell r="O422" t="str">
            <v>初任者研修・実務者研修
＋当社研修制度あり
働きながらスキルアップ出来ます
夜勤できる方を優遇しています</v>
          </cell>
          <cell r="P422" t="str">
            <v>介護職（夜勤）</v>
          </cell>
          <cell r="Q422" t="str">
            <v>確認中</v>
          </cell>
          <cell r="R422" t="str">
            <v>利用者の食事・入浴・排泄のケア、就寝の準備などを行います。</v>
          </cell>
          <cell r="S422" t="str">
            <v>障害者短期入所 きららアルパカハウス</v>
          </cell>
          <cell r="T422" t="str">
            <v>確認中</v>
          </cell>
          <cell r="U422" t="str">
            <v>非常勤パート</v>
          </cell>
          <cell r="V422" t="str">
            <v>東京都町田市山崎町827番地</v>
          </cell>
          <cell r="W422" t="str">
            <v>バス停留所「下山崎」下車　徒歩約7分</v>
          </cell>
          <cell r="X422" t="str">
            <v>1,020円～</v>
          </cell>
          <cell r="Y422" t="str">
            <v>確認中</v>
          </cell>
          <cell r="Z422" t="str">
            <v>報奨金制度あり</v>
          </cell>
          <cell r="AA422" t="str">
            <v>最大400円</v>
          </cell>
          <cell r="AB422" t="str">
            <v>確認中</v>
          </cell>
          <cell r="AC422" t="str">
            <v>確認中</v>
          </cell>
          <cell r="AD422" t="str">
            <v>有り</v>
          </cell>
          <cell r="AE422" t="str">
            <v>介護職員処遇改善加算より算出</v>
          </cell>
          <cell r="AF422" t="str">
            <v>時給</v>
          </cell>
          <cell r="AG422" t="str">
            <v>有期</v>
          </cell>
          <cell r="AH422" t="str">
            <v>半年</v>
          </cell>
          <cell r="AI422" t="str">
            <v>確認中</v>
          </cell>
          <cell r="AJ422" t="str">
            <v>確認中</v>
          </cell>
          <cell r="AK422" t="str">
            <v>有</v>
          </cell>
          <cell r="AL422" t="str">
            <v>確認中</v>
          </cell>
          <cell r="AM422" t="str">
            <v>無</v>
          </cell>
          <cell r="AN422" t="str">
            <v>無</v>
          </cell>
          <cell r="AO422" t="str">
            <v>シフト制</v>
          </cell>
          <cell r="AP422" t="str">
            <v>16:00～翌10:00</v>
          </cell>
          <cell r="AQ422" t="str">
            <v>応相談</v>
          </cell>
          <cell r="AR422" t="str">
            <v>経験・学歴　不問
まちいきヘルパー、旧ヘルパー３級
または初任者研修終了</v>
          </cell>
          <cell r="AS422" t="str">
            <v>加入無</v>
          </cell>
          <cell r="AT422">
            <v>2</v>
          </cell>
          <cell r="AU422" t="str">
            <v>ショートステイ</v>
          </cell>
          <cell r="AZ422" t="str">
            <v>就業時間による</v>
          </cell>
          <cell r="BA422" t="str">
            <v>雇用契約日以外</v>
          </cell>
          <cell r="BB422" t="str">
            <v>確認中</v>
          </cell>
          <cell r="BC422" t="str">
            <v>確認中</v>
          </cell>
        </row>
        <row r="423">
          <cell r="C423" t="str">
            <v>70-0408</v>
          </cell>
          <cell r="D423">
            <v>44505</v>
          </cell>
          <cell r="E423" t="str">
            <v>社会福祉法人　悠々会</v>
          </cell>
          <cell r="F423" t="str">
            <v>しゃかいふくしほうじん　ゆうゆうかい</v>
          </cell>
          <cell r="G423" t="str">
            <v>ヘルパーステーション悠々園</v>
          </cell>
          <cell r="H423" t="str">
            <v>ヘルパーステーション悠々園</v>
          </cell>
          <cell r="J423" t="str">
            <v>042-737-7288</v>
          </cell>
          <cell r="K423" t="str">
            <v>042-737-7289</v>
          </cell>
          <cell r="L423" t="str">
            <v>042-737-7290</v>
          </cell>
          <cell r="M423" t="str">
            <v>helper@yuyuen.com</v>
          </cell>
          <cell r="N423" t="str">
            <v>http://www.yuyuen.com</v>
          </cell>
          <cell r="O423" t="str">
            <v>当事業所は訪問介護員の在籍１０年を超える方々が多くいます。子育て世代から、自身の両親の介護をしながらも仕事を続けられる環境です。</v>
          </cell>
          <cell r="P423" t="str">
            <v>まちいきヘルパー</v>
          </cell>
          <cell r="Q423" t="str">
            <v>確認中</v>
          </cell>
          <cell r="R423" t="str">
            <v>ご利用者宅へ出向いての掃除・洗濯・調理等の家事支援</v>
          </cell>
          <cell r="S423" t="str">
            <v>ヘルパーステーション悠々園</v>
          </cell>
          <cell r="T423" t="str">
            <v>確認中</v>
          </cell>
          <cell r="U423" t="str">
            <v>まちいきヘルパー</v>
          </cell>
          <cell r="V423" t="str">
            <v>東京都町田市能ヶ谷4-30-1</v>
          </cell>
          <cell r="W423" t="str">
            <v>記載無</v>
          </cell>
          <cell r="X423" t="str">
            <v>時給　1,300円</v>
          </cell>
          <cell r="Y423" t="str">
            <v>-</v>
          </cell>
          <cell r="Z423" t="str">
            <v>処遇改善手当　活動時間数×５０円、移動手当あり</v>
          </cell>
          <cell r="AA423" t="str">
            <v>稼働日数分支給</v>
          </cell>
          <cell r="AB423" t="str">
            <v>無し</v>
          </cell>
          <cell r="AC423" t="str">
            <v>無し</v>
          </cell>
          <cell r="AD423" t="str">
            <v>無し</v>
          </cell>
          <cell r="AE423" t="str">
            <v>無し</v>
          </cell>
          <cell r="AF423" t="str">
            <v>時給</v>
          </cell>
          <cell r="AG423" t="str">
            <v>有期</v>
          </cell>
          <cell r="AH423" t="str">
            <v>１年毎の更新</v>
          </cell>
          <cell r="AI423" t="str">
            <v>確認中</v>
          </cell>
          <cell r="AJ423" t="str">
            <v>可</v>
          </cell>
          <cell r="AK423" t="str">
            <v>有</v>
          </cell>
          <cell r="AL423" t="str">
            <v>2週間</v>
          </cell>
          <cell r="AM423" t="str">
            <v>無し</v>
          </cell>
          <cell r="AN423" t="str">
            <v>無</v>
          </cell>
          <cell r="AO423" t="str">
            <v>シフト制</v>
          </cell>
          <cell r="AP423" t="str">
            <v>8：00～18：00の間</v>
          </cell>
          <cell r="AQ423" t="str">
            <v>希望相談による</v>
          </cell>
          <cell r="AR423" t="str">
            <v>まちいきヘルパー養成講座終了が必須</v>
          </cell>
          <cell r="AS423" t="str">
            <v>労働保険・労働条件による</v>
          </cell>
          <cell r="AT423">
            <v>2</v>
          </cell>
          <cell r="AU423" t="str">
            <v>訪問介護（ホームヘルプサービス）</v>
          </cell>
          <cell r="AZ423" t="str">
            <v>無し</v>
          </cell>
          <cell r="BA423" t="str">
            <v>シフト以外</v>
          </cell>
          <cell r="BB423" t="str">
            <v>有（屋内「原則禁煙」）</v>
          </cell>
          <cell r="BC423" t="str">
            <v>屋内禁煙（屋外に喫煙所設置）</v>
          </cell>
        </row>
        <row r="424">
          <cell r="C424" t="str">
            <v>70-0399</v>
          </cell>
          <cell r="D424">
            <v>44508</v>
          </cell>
          <cell r="E424" t="str">
            <v>株式会社ライフサポートめぐみ</v>
          </cell>
          <cell r="F424" t="str">
            <v>かぶしきがいしゃライフサポートめぐみ</v>
          </cell>
          <cell r="G424" t="str">
            <v>訪問介護課</v>
          </cell>
          <cell r="H424" t="str">
            <v>コーディネーター　田中　幸子</v>
          </cell>
          <cell r="J424" t="str">
            <v>042-732-1200</v>
          </cell>
          <cell r="K424" t="str">
            <v>042-720-0048</v>
          </cell>
          <cell r="M424" t="str">
            <v>mailto:tanaka@megumi-net.gr.jp</v>
          </cell>
          <cell r="P424" t="str">
            <v>登録ヘルパー</v>
          </cell>
          <cell r="Q424" t="str">
            <v>確認中</v>
          </cell>
          <cell r="R424" t="str">
            <v>ご利用者宅を訪問し、介護保険に沿ったサービス（身体介護、生活援助）を提供する</v>
          </cell>
          <cell r="S424" t="str">
            <v>株式会社　ライフサポートめぐみ</v>
          </cell>
          <cell r="T424" t="str">
            <v>確認中</v>
          </cell>
          <cell r="U424" t="str">
            <v>非常勤パート</v>
          </cell>
          <cell r="V424" t="str">
            <v>東京都町田市原町田5-8-9</v>
          </cell>
          <cell r="X424" t="str">
            <v>時給1400円＋処遇改善手当</v>
          </cell>
          <cell r="Y424" t="str">
            <v>確認中</v>
          </cell>
          <cell r="Z424" t="str">
            <v>資格手当</v>
          </cell>
          <cell r="AA424" t="str">
            <v>なし</v>
          </cell>
          <cell r="AB424" t="str">
            <v>確認中</v>
          </cell>
          <cell r="AC424" t="str">
            <v>確認中</v>
          </cell>
          <cell r="AD424" t="str">
            <v>有り</v>
          </cell>
          <cell r="AE424" t="str">
            <v>確認中</v>
          </cell>
          <cell r="AF424" t="str">
            <v>時給：1400円</v>
          </cell>
          <cell r="AG424" t="str">
            <v>有期</v>
          </cell>
          <cell r="AH424" t="str">
            <v>1年更新</v>
          </cell>
          <cell r="AI424" t="str">
            <v>確認中</v>
          </cell>
          <cell r="AJ424" t="str">
            <v>確認中</v>
          </cell>
          <cell r="AK424" t="str">
            <v>無し</v>
          </cell>
          <cell r="AL424" t="str">
            <v>なし</v>
          </cell>
          <cell r="AM424" t="str">
            <v>無し</v>
          </cell>
          <cell r="AN424" t="str">
            <v>無</v>
          </cell>
          <cell r="AO424" t="str">
            <v>訪問</v>
          </cell>
          <cell r="AP424" t="str">
            <v>訪問時間</v>
          </cell>
          <cell r="AQ424" t="str">
            <v>週1から</v>
          </cell>
          <cell r="AR424" t="str">
            <v>有資格者（ヘルパー2級、初任者研修、実務者研修、介護福祉士）</v>
          </cell>
          <cell r="AS424" t="str">
            <v>労働条件による</v>
          </cell>
          <cell r="AT424" t="str">
            <v>5名</v>
          </cell>
          <cell r="AU424" t="str">
            <v>訪問介護（ホームヘルプサービス）</v>
          </cell>
          <cell r="AZ424" t="str">
            <v>確認中</v>
          </cell>
          <cell r="BA424" t="str">
            <v>訪問日以外</v>
          </cell>
          <cell r="BB424" t="str">
            <v>確認中</v>
          </cell>
          <cell r="BC424" t="str">
            <v>確認中</v>
          </cell>
        </row>
        <row r="425">
          <cell r="C425" t="str">
            <v>70-0413</v>
          </cell>
          <cell r="D425">
            <v>44511</v>
          </cell>
          <cell r="E425" t="str">
            <v>社会福祉法人　福音会</v>
          </cell>
          <cell r="F425" t="str">
            <v>しゃかいふくしほうじん　ふくいんかい</v>
          </cell>
          <cell r="G425" t="str">
            <v>まちだケアセンター</v>
          </cell>
          <cell r="H425" t="str">
            <v>久保井　裕</v>
          </cell>
          <cell r="J425" t="str">
            <v>042-734-8935</v>
          </cell>
          <cell r="K425" t="str">
            <v>042-734-8939</v>
          </cell>
          <cell r="M425" t="str">
            <v>h_kuboi@fukuinkai.or.jp</v>
          </cell>
          <cell r="N425" t="str">
            <v>https://www.fukuinkai.or.jp/</v>
          </cell>
          <cell r="O425" t="str">
            <v>「『まちだケアセンターに通うと元気になる』と実感できる事業所」を目指しています。_x000D_
生活リハビリに重点を置き、ご利用の皆様が少しでも元気になったと感じていただけるよう一丸となって取り組んでいます。</v>
          </cell>
          <cell r="P425" t="str">
            <v>介護職員</v>
          </cell>
          <cell r="Q425" t="str">
            <v>確認中</v>
          </cell>
          <cell r="R425" t="str">
            <v>デイサービス事業所です。１日に約４５名の方がご利用されます。_x000D_
送迎、入浴、食事、排泄、レクリエーション等の介護業務を担っていただきます。</v>
          </cell>
          <cell r="S425" t="str">
            <v>まちだケアセンター</v>
          </cell>
          <cell r="T425" t="str">
            <v>確認中</v>
          </cell>
          <cell r="U425" t="str">
            <v>非常勤パート</v>
          </cell>
          <cell r="V425" t="str">
            <v>東京都町田市野津田町1932番地</v>
          </cell>
          <cell r="W425" t="str">
            <v>神奈中バス「並木」下車徒歩１０分</v>
          </cell>
          <cell r="X425" t="str">
            <v>時給1,081円～</v>
          </cell>
          <cell r="Y425" t="str">
            <v>確認中</v>
          </cell>
          <cell r="Z425" t="str">
            <v>介護職手当、特別加算、処遇改善加算等（労働条件により時給に反映）</v>
          </cell>
          <cell r="AA425" t="str">
            <v>公共交通機関、自動車、自転車それぞれ規程に則り支給</v>
          </cell>
          <cell r="AB425" t="str">
            <v>確認中</v>
          </cell>
          <cell r="AC425" t="str">
            <v>確認中</v>
          </cell>
          <cell r="AD425" t="str">
            <v>無し</v>
          </cell>
          <cell r="AE425" t="str">
            <v>確認中</v>
          </cell>
          <cell r="AF425" t="str">
            <v>時給</v>
          </cell>
          <cell r="AG425" t="str">
            <v>有期</v>
          </cell>
          <cell r="AH425" t="str">
            <v>1年ごとの更新</v>
          </cell>
          <cell r="AI425" t="str">
            <v>確認中</v>
          </cell>
          <cell r="AJ425" t="str">
            <v>確認中</v>
          </cell>
          <cell r="AK425" t="str">
            <v>有り</v>
          </cell>
          <cell r="AL425" t="str">
            <v>入社後４ヶ月間（条件等に変更なし）</v>
          </cell>
          <cell r="AM425" t="str">
            <v>有り</v>
          </cell>
          <cell r="AN425" t="str">
            <v>確認中</v>
          </cell>
          <cell r="AO425" t="str">
            <v>日勤のみ</v>
          </cell>
          <cell r="AP425" t="str">
            <v>基本は①8:15～17:15または②9:15～18:15のシフト制。
短時間勤務等も応相談</v>
          </cell>
          <cell r="AQ425" t="str">
            <v>週3日～</v>
          </cell>
          <cell r="AR425" t="str">
            <v>資格・経験不問。_x000D_
無資格・未経験の方大歓迎です。</v>
          </cell>
          <cell r="AS425" t="str">
            <v>労働条件による</v>
          </cell>
          <cell r="AT425">
            <v>3</v>
          </cell>
          <cell r="AU425" t="str">
            <v>通所介護（デイサービス）</v>
          </cell>
          <cell r="AZ425" t="str">
            <v>法定通り</v>
          </cell>
          <cell r="BA425" t="str">
            <v>日曜定休</v>
          </cell>
          <cell r="BB425" t="str">
            <v>確認中</v>
          </cell>
          <cell r="BC425" t="str">
            <v>確認中</v>
          </cell>
        </row>
        <row r="426">
          <cell r="C426" t="str">
            <v>70-0414</v>
          </cell>
          <cell r="D426">
            <v>44511</v>
          </cell>
          <cell r="E426" t="str">
            <v>社会福祉法人　福音会</v>
          </cell>
          <cell r="F426" t="str">
            <v>しゃかいふくしほうじん　ふくいんかい</v>
          </cell>
          <cell r="G426" t="str">
            <v>まちだケアセンター</v>
          </cell>
          <cell r="H426" t="str">
            <v>久保井　裕</v>
          </cell>
          <cell r="J426" t="str">
            <v>042-734-8935</v>
          </cell>
          <cell r="K426" t="str">
            <v>042-734-8939</v>
          </cell>
          <cell r="M426" t="str">
            <v>h_kuboi@fukuinkai.or.jp</v>
          </cell>
          <cell r="N426" t="str">
            <v>https://www.fukuinkai.or.jp/</v>
          </cell>
          <cell r="O426" t="str">
            <v>「『まちだケアセンターに通うと元気になる』と実感できる事業所」を目指しています。_x000D_
生活リハビリに重点を置き、ご利用の皆様が少しでも元気になったと感じていただけるよう一丸となって取り組んでいます。</v>
          </cell>
          <cell r="P426" t="str">
            <v>送迎ドライバー</v>
          </cell>
          <cell r="Q426" t="str">
            <v>確認中</v>
          </cell>
          <cell r="R426" t="str">
            <v>デイサービス利用者送迎車両（日産キャラバン）の運転_x000D_
車両乗降に付随する介助業務、介護職員の補助業務等を担っていただきます。</v>
          </cell>
          <cell r="S426" t="str">
            <v>まちだケアセンター</v>
          </cell>
          <cell r="T426" t="str">
            <v>確認中</v>
          </cell>
          <cell r="U426" t="str">
            <v>非常勤パート</v>
          </cell>
          <cell r="V426" t="str">
            <v>東京都町田市野津田町1932番地</v>
          </cell>
          <cell r="W426" t="str">
            <v>車・バイク通勤可。神奈中バス「並木」下車徒歩１０分</v>
          </cell>
          <cell r="X426" t="str">
            <v>時給1,081円～</v>
          </cell>
          <cell r="Y426" t="str">
            <v>確認中</v>
          </cell>
          <cell r="Z426" t="str">
            <v>介護職手当、特別加算、処遇改善加算等（労働条件により時給に反映）</v>
          </cell>
          <cell r="AA426" t="str">
            <v>公共交通機関、自動車、自転車それぞれ規程に則り支給</v>
          </cell>
          <cell r="AB426" t="str">
            <v>確認中</v>
          </cell>
          <cell r="AC426" t="str">
            <v>確認中</v>
          </cell>
          <cell r="AD426" t="str">
            <v>無し</v>
          </cell>
          <cell r="AE426" t="str">
            <v>確認中</v>
          </cell>
          <cell r="AF426" t="str">
            <v>時給</v>
          </cell>
          <cell r="AG426" t="str">
            <v>有期</v>
          </cell>
          <cell r="AH426" t="str">
            <v>1年ごとの更新</v>
          </cell>
          <cell r="AI426" t="str">
            <v>確認中</v>
          </cell>
          <cell r="AJ426" t="str">
            <v>確認中</v>
          </cell>
          <cell r="AK426" t="str">
            <v>有り</v>
          </cell>
          <cell r="AL426" t="str">
            <v>入社後４ヶ月間（条件等に変更なし）</v>
          </cell>
          <cell r="AM426" t="str">
            <v>有り</v>
          </cell>
          <cell r="AN426" t="str">
            <v>確認中</v>
          </cell>
          <cell r="AO426" t="str">
            <v>日勤のみ</v>
          </cell>
          <cell r="AP426" t="str">
            <v>①8:15～18:15（休憩2時間）　または
②8:15～11:15、15:15～18:15（休憩4時間）</v>
          </cell>
          <cell r="AQ426" t="str">
            <v>週3日～</v>
          </cell>
          <cell r="AR426" t="str">
            <v>資格・経験不問。_x000D_
無資格・未経験の方大歓迎です。</v>
          </cell>
          <cell r="AS426" t="str">
            <v>労働条件による</v>
          </cell>
          <cell r="AT426">
            <v>2</v>
          </cell>
          <cell r="AU426" t="str">
            <v>通所介護（デイサービス）</v>
          </cell>
          <cell r="AZ426" t="str">
            <v>2時間</v>
          </cell>
          <cell r="BA426" t="str">
            <v>日曜定休</v>
          </cell>
          <cell r="BB426" t="str">
            <v>確認中</v>
          </cell>
          <cell r="BC426" t="str">
            <v>確認中</v>
          </cell>
        </row>
        <row r="427">
          <cell r="C427" t="str">
            <v>70-0415</v>
          </cell>
          <cell r="D427">
            <v>44512</v>
          </cell>
          <cell r="E427" t="str">
            <v>株式会社高橋居宅介護支援事業所</v>
          </cell>
          <cell r="F427" t="str">
            <v>かぶしきがいしゃたかはしきょたくかいごしえんじぎょうしょ</v>
          </cell>
          <cell r="G427" t="str">
            <v>代表取締役</v>
          </cell>
          <cell r="H427" t="str">
            <v>高橋ミドリ</v>
          </cell>
          <cell r="J427" t="str">
            <v>042-797-5441</v>
          </cell>
          <cell r="K427" t="str">
            <v>042-797-5414</v>
          </cell>
          <cell r="L427" t="str">
            <v>080-500-5383</v>
          </cell>
          <cell r="M427" t="str">
            <v>takahashikyotaku@yahoo.co.jp</v>
          </cell>
          <cell r="N427" t="str">
            <v>http://hp.kaipoke.biz/be5/info.html</v>
          </cell>
          <cell r="O427" t="str">
            <v>勤務状況により正社員に変更可
介護福祉士の免許を取得したら時給50円UP
健康な高齢者になって欲しいと思っております。そのためにはスタッフも健康で目標を持った人を希望します。
受講したい講座がありましたら申し出ていただき日程調整して時間をつくり、受講料の一部あるいは全額会社で負担します。</v>
          </cell>
          <cell r="P427" t="str">
            <v>まちいきヘルパー</v>
          </cell>
          <cell r="Q427" t="str">
            <v>確認中</v>
          </cell>
          <cell r="R427" t="str">
            <v>利用者さんの情報を把握してもらい、責任者と同行・訪問して仕事の内容を理解し信頼関係を築く</v>
          </cell>
          <cell r="S427" t="str">
            <v>高橋さわやかヘルパーステーション</v>
          </cell>
          <cell r="T427" t="str">
            <v>確認中</v>
          </cell>
          <cell r="U427" t="str">
            <v>まちいきヘルパー</v>
          </cell>
          <cell r="V427" t="str">
            <v>東京都町田市下小山田町2900-1</v>
          </cell>
          <cell r="W427" t="str">
            <v>車通勤可
町田駅よりバス30分　淵野辺駅よりバス15分　唐木田駅よりバス10分</v>
          </cell>
          <cell r="X427" t="str">
            <v>時給1,041円で勤務　生活支援は1,300円/1時間
特定処遇改善は賞与に当てる</v>
          </cell>
          <cell r="Y427" t="str">
            <v>確認中</v>
          </cell>
          <cell r="Z427" t="str">
            <v>１利用者訪問 200円</v>
          </cell>
          <cell r="AA427" t="str">
            <v>１利用者訪問 200円</v>
          </cell>
          <cell r="AB427" t="str">
            <v>確認中</v>
          </cell>
          <cell r="AC427" t="str">
            <v>条件による</v>
          </cell>
          <cell r="AD427" t="str">
            <v>有り</v>
          </cell>
          <cell r="AE427" t="str">
            <v>前年2.5ヵ月</v>
          </cell>
          <cell r="AF427" t="str">
            <v>時給</v>
          </cell>
          <cell r="AG427" t="str">
            <v>有期</v>
          </cell>
          <cell r="AH427" t="str">
            <v>３年毎の更新</v>
          </cell>
          <cell r="AI427" t="str">
            <v>確認中</v>
          </cell>
          <cell r="AJ427" t="str">
            <v>確認中</v>
          </cell>
          <cell r="AK427" t="str">
            <v>有</v>
          </cell>
          <cell r="AL427" t="str">
            <v>3ヵ月</v>
          </cell>
          <cell r="AM427" t="str">
            <v>無</v>
          </cell>
          <cell r="AN427" t="str">
            <v>無</v>
          </cell>
          <cell r="AO427" t="str">
            <v>日勤</v>
          </cell>
          <cell r="AP427" t="str">
            <v>8:00～17:00　シフト制</v>
          </cell>
          <cell r="AQ427" t="str">
            <v>週休二日制
希望相談による</v>
          </cell>
          <cell r="AR427" t="str">
            <v>健康で努力する人</v>
          </cell>
          <cell r="AS427" t="str">
            <v>雇用保険・健康保険・厚生年金・労災保険</v>
          </cell>
          <cell r="AT427">
            <v>2</v>
          </cell>
          <cell r="AU427" t="str">
            <v>訪問介護（ホームヘルプサービス）</v>
          </cell>
          <cell r="AZ427" t="str">
            <v>法定通り</v>
          </cell>
          <cell r="BA427" t="str">
            <v>シフト制</v>
          </cell>
          <cell r="BB427" t="str">
            <v>確認中</v>
          </cell>
          <cell r="BC427" t="str">
            <v>確認中</v>
          </cell>
        </row>
        <row r="428">
          <cell r="C428" t="str">
            <v>13190-09344511</v>
          </cell>
          <cell r="D428">
            <v>44522</v>
          </cell>
          <cell r="E428" t="str">
            <v>株式会社ライフサポートめぐみ</v>
          </cell>
          <cell r="F428" t="str">
            <v>かぶしきがいしゃライフサポートめぐみ</v>
          </cell>
          <cell r="N428" t="str">
            <v>https://www.megumi-net.gr.jp/</v>
          </cell>
          <cell r="O428" t="str">
            <v>地域との関わりを大切にしている事業所です。
会社もチームワークを非常に大切にしています。
在宅サービスは２８年の歴史があります。</v>
          </cell>
          <cell r="P428" t="str">
            <v>ヘルパー</v>
          </cell>
          <cell r="Q428" t="str">
            <v>確認中</v>
          </cell>
          <cell r="R428" t="str">
            <v>ハローワークインターネットサービスで求人票を確認ください。</v>
          </cell>
          <cell r="S428" t="str">
            <v>ヘルパーステーションめぐみ</v>
          </cell>
          <cell r="T428" t="str">
            <v>確認中</v>
          </cell>
          <cell r="U428" t="str">
            <v>非常勤パート</v>
          </cell>
          <cell r="V428" t="str">
            <v>東京都町田市原町田５－８－９</v>
          </cell>
          <cell r="W428" t="str">
            <v>ハローワークインターネットサービスで求人票を確認ください。</v>
          </cell>
          <cell r="X428" t="str">
            <v>1,400円〜1,500円</v>
          </cell>
          <cell r="Y428" t="str">
            <v>確認中</v>
          </cell>
          <cell r="Z428" t="str">
            <v>ハローワークインターネットサービスで求人票を確認ください。</v>
          </cell>
          <cell r="AB428" t="str">
            <v>確認中</v>
          </cell>
          <cell r="AC428" t="str">
            <v>確認中</v>
          </cell>
          <cell r="AD428" t="str">
            <v>ハローワークインターネットサービスで求人票を確認ください。</v>
          </cell>
          <cell r="AE428" t="str">
            <v>確認中</v>
          </cell>
          <cell r="AF428" t="str">
            <v>時給</v>
          </cell>
          <cell r="AG428" t="str">
            <v>確認中</v>
          </cell>
          <cell r="AH428" t="str">
            <v>確認中</v>
          </cell>
          <cell r="AI428" t="str">
            <v>確認中</v>
          </cell>
          <cell r="AJ428" t="str">
            <v>確認中</v>
          </cell>
          <cell r="AK428" t="str">
            <v>確認中</v>
          </cell>
          <cell r="AL428" t="str">
            <v>確認中</v>
          </cell>
          <cell r="AM428" t="str">
            <v>確認中</v>
          </cell>
          <cell r="AN428" t="str">
            <v>確認中</v>
          </cell>
          <cell r="AO428" t="str">
            <v>確認中</v>
          </cell>
          <cell r="AP428" t="str">
            <v>ハローワークインターネットサービスで求人票を確認ください。</v>
          </cell>
          <cell r="AQ428" t="str">
            <v>ハローワークインターネットサービスで求人票を確認ください。</v>
          </cell>
          <cell r="AR428" t="str">
            <v>ハローワークインターネットサービスで求人票を確認ください。</v>
          </cell>
          <cell r="AS428" t="str">
            <v>ハローワークインターネットサービスで求人票を確認ください。</v>
          </cell>
          <cell r="AT428" t="str">
            <v>ハローワークインターネットサービスで求人票を確認ください。</v>
          </cell>
          <cell r="AU428" t="str">
            <v>訪問介護（ホームヘルプサービス）</v>
          </cell>
          <cell r="AZ428" t="str">
            <v>確認中</v>
          </cell>
          <cell r="BA428" t="str">
            <v>確認中</v>
          </cell>
          <cell r="BB428" t="str">
            <v>確認中</v>
          </cell>
          <cell r="BC428" t="str">
            <v>確認中</v>
          </cell>
        </row>
        <row r="429">
          <cell r="C429" t="str">
            <v>13190-09345411</v>
          </cell>
          <cell r="D429">
            <v>44522</v>
          </cell>
          <cell r="E429" t="str">
            <v>株式会社ライフサポートめぐみ</v>
          </cell>
          <cell r="F429" t="str">
            <v>かぶしきがいしゃライフサポートめぐみ</v>
          </cell>
          <cell r="N429" t="str">
            <v>https://www.megumi-net.gr.jp/</v>
          </cell>
          <cell r="O429" t="str">
            <v>地域との関わりを大切にしている事業所です。
会社もチームワークを非常に大切にしています。
在宅サービスは２８年の歴史があります。</v>
          </cell>
          <cell r="P429" t="str">
            <v>家庭生活支援サービス</v>
          </cell>
          <cell r="Q429" t="str">
            <v>確認中</v>
          </cell>
          <cell r="R429" t="str">
            <v>ハローワークインターネットサービスで求人票を確認ください。</v>
          </cell>
          <cell r="S429" t="str">
            <v>ライフサポートめぐみ</v>
          </cell>
          <cell r="T429" t="str">
            <v>確認中</v>
          </cell>
          <cell r="U429" t="str">
            <v>非常勤パート</v>
          </cell>
          <cell r="V429" t="str">
            <v>東京都町田市原町田５－８－９</v>
          </cell>
          <cell r="W429" t="str">
            <v>ハローワークインターネットサービスで求人票を確認ください。</v>
          </cell>
          <cell r="X429" t="str">
            <v>1,500円〜1,800円</v>
          </cell>
          <cell r="Y429" t="str">
            <v>確認中</v>
          </cell>
          <cell r="Z429" t="str">
            <v>ハローワークインターネットサービスで求人票を確認ください。</v>
          </cell>
          <cell r="AB429" t="str">
            <v>確認中</v>
          </cell>
          <cell r="AC429" t="str">
            <v>確認中</v>
          </cell>
          <cell r="AD429" t="str">
            <v>ハローワークインターネットサービスで求人票を確認ください。</v>
          </cell>
          <cell r="AE429" t="str">
            <v>確認中</v>
          </cell>
          <cell r="AF429" t="str">
            <v>時給</v>
          </cell>
          <cell r="AG429" t="str">
            <v>確認中</v>
          </cell>
          <cell r="AH429" t="str">
            <v>確認中</v>
          </cell>
          <cell r="AI429" t="str">
            <v>確認中</v>
          </cell>
          <cell r="AJ429" t="str">
            <v>確認中</v>
          </cell>
          <cell r="AK429" t="str">
            <v>確認中</v>
          </cell>
          <cell r="AL429" t="str">
            <v>確認中</v>
          </cell>
          <cell r="AM429" t="str">
            <v>確認中</v>
          </cell>
          <cell r="AN429" t="str">
            <v>確認中</v>
          </cell>
          <cell r="AO429" t="str">
            <v>確認中</v>
          </cell>
          <cell r="AP429" t="str">
            <v>ハローワークインターネットサービスで求人票を確認ください。</v>
          </cell>
          <cell r="AQ429" t="str">
            <v>ハローワークインターネットサービスで求人票を確認ください。</v>
          </cell>
          <cell r="AR429" t="str">
            <v>ハローワークインターネットサービスで求人票を確認ください。</v>
          </cell>
          <cell r="AS429" t="str">
            <v>ハローワークインターネットサービスで求人票を確認ください。</v>
          </cell>
          <cell r="AT429" t="str">
            <v>ハローワークインターネットサービスで求人票を確認ください。</v>
          </cell>
          <cell r="AU429" t="str">
            <v>その他</v>
          </cell>
          <cell r="AZ429" t="str">
            <v>確認中</v>
          </cell>
          <cell r="BA429" t="str">
            <v>確認中</v>
          </cell>
          <cell r="BB429" t="str">
            <v>確認中</v>
          </cell>
          <cell r="BC429" t="str">
            <v>確認中</v>
          </cell>
        </row>
        <row r="430">
          <cell r="C430" t="str">
            <v>13190-09346011</v>
          </cell>
          <cell r="D430">
            <v>44522</v>
          </cell>
          <cell r="E430" t="str">
            <v>株式会社ライフサポートめぐみ</v>
          </cell>
          <cell r="F430" t="str">
            <v>かぶしきがいしゃライフサポートめぐみ</v>
          </cell>
          <cell r="N430" t="str">
            <v>https://www.megumi-net.gr.jp/</v>
          </cell>
          <cell r="O430" t="str">
            <v>地域との関わりを大切にしている事業所です。
会社もチームワークを非常に大切にしています。
在宅サービスは２８年の歴史があります。</v>
          </cell>
          <cell r="P430" t="str">
            <v>コーディネーター／介護サービス提供責任者</v>
          </cell>
          <cell r="Q430" t="str">
            <v>確認中</v>
          </cell>
          <cell r="R430" t="str">
            <v>ハローワークインターネットサービスで求人票を確認ください。</v>
          </cell>
          <cell r="S430" t="str">
            <v>お問い合わせください</v>
          </cell>
          <cell r="T430" t="str">
            <v>確認中</v>
          </cell>
          <cell r="U430" t="str">
            <v>正社員</v>
          </cell>
          <cell r="V430" t="str">
            <v>東京都町田市原町田５－８－９</v>
          </cell>
          <cell r="W430" t="str">
            <v>ハローワークインターネットサービスで求人票を確認ください。</v>
          </cell>
          <cell r="X430" t="str">
            <v>205,000円〜280,000円</v>
          </cell>
          <cell r="Y430" t="str">
            <v>確認中</v>
          </cell>
          <cell r="Z430" t="str">
            <v>ハローワークインターネットサービスで求人票を確認ください。</v>
          </cell>
          <cell r="AB430" t="str">
            <v>確認中</v>
          </cell>
          <cell r="AC430" t="str">
            <v>確認中</v>
          </cell>
          <cell r="AD430" t="str">
            <v>ハローワークインターネットサービスで求人票を確認ください。</v>
          </cell>
          <cell r="AE430" t="str">
            <v>確認中</v>
          </cell>
          <cell r="AF430" t="str">
            <v>月給（手当等確認ください）</v>
          </cell>
          <cell r="AG430" t="str">
            <v>確認中</v>
          </cell>
          <cell r="AH430" t="str">
            <v>確認中</v>
          </cell>
          <cell r="AI430" t="str">
            <v>確認中</v>
          </cell>
          <cell r="AJ430" t="str">
            <v>確認中</v>
          </cell>
          <cell r="AK430" t="str">
            <v>確認中</v>
          </cell>
          <cell r="AL430" t="str">
            <v>確認中</v>
          </cell>
          <cell r="AM430" t="str">
            <v>確認中</v>
          </cell>
          <cell r="AN430" t="str">
            <v>確認中</v>
          </cell>
          <cell r="AO430" t="str">
            <v>確認中</v>
          </cell>
          <cell r="AP430" t="str">
            <v>ハローワークインターネットサービスで求人票を確認ください。</v>
          </cell>
          <cell r="AQ430" t="str">
            <v>ハローワークインターネットサービスで求人票を確認ください。</v>
          </cell>
          <cell r="AR430" t="str">
            <v>ハローワークインターネットサービスで求人票を確認ください。</v>
          </cell>
          <cell r="AS430" t="str">
            <v>ハローワークインターネットサービスで求人票を確認ください。</v>
          </cell>
          <cell r="AT430" t="str">
            <v>ハローワークインターネットサービスで求人票を確認ください。</v>
          </cell>
          <cell r="AU430" t="str">
            <v>訪問介護（ホームヘルプサービス）</v>
          </cell>
          <cell r="AZ430" t="str">
            <v>確認中</v>
          </cell>
          <cell r="BA430" t="str">
            <v>確認中</v>
          </cell>
          <cell r="BB430" t="str">
            <v>確認中</v>
          </cell>
          <cell r="BC430" t="str">
            <v>確認中</v>
          </cell>
        </row>
        <row r="431">
          <cell r="C431" t="str">
            <v>13190-09353511</v>
          </cell>
          <cell r="D431">
            <v>44522</v>
          </cell>
          <cell r="E431" t="str">
            <v>日本ソシアルケア株式会社</v>
          </cell>
          <cell r="F431" t="str">
            <v>にほんソシアルケア　かぶしきがいしゃ</v>
          </cell>
          <cell r="N431" t="str">
            <v xml:space="preserve"> https://danranmachikiso.com</v>
          </cell>
          <cell r="O431" t="str">
            <v>自宅に居るような感覚で介護サービスを提供しております。利用者
様と毎日楽しくお話やレク・外出等様々な取組みを行いながら高齢
者社会に貢献しております。　　　　　　　　　　　　　　　　　　　　　　　　　　　　　　　　　　　　　　　　　　　　　　　　　　　　　　　　　　　　　　　　　　　　　　　　　　　　　　　　　　　　　　　　　　　　　　　民家改装型のデイサービスを展開している「だんらんの家」町田木
曽事業所の募集です。だんらんの家は全国に２００店舗を展開する
１０名定員のデイサービスです。</v>
          </cell>
          <cell r="P431" t="str">
            <v>デイサービス生活相談員</v>
          </cell>
          <cell r="Q431" t="str">
            <v>確認中</v>
          </cell>
          <cell r="R431" t="str">
            <v>ハローワークインターネットサービスで求人票を確認ください。</v>
          </cell>
          <cell r="S431" t="str">
            <v>だんらんの家　町田木曽</v>
          </cell>
          <cell r="T431" t="str">
            <v>確認中</v>
          </cell>
          <cell r="U431" t="str">
            <v>正社員</v>
          </cell>
          <cell r="V431" t="str">
            <v>東京都町田市木曽東１－３７－５</v>
          </cell>
          <cell r="W431" t="str">
            <v>ハローワークインターネットサービスで求人票を確認ください。</v>
          </cell>
          <cell r="X431" t="str">
            <v>239,680円〜308,160円</v>
          </cell>
          <cell r="Y431" t="str">
            <v>確認中</v>
          </cell>
          <cell r="Z431" t="str">
            <v>ハローワークインターネットサービスで求人票を確認ください。</v>
          </cell>
          <cell r="AB431" t="str">
            <v>確認中</v>
          </cell>
          <cell r="AC431" t="str">
            <v>確認中</v>
          </cell>
          <cell r="AD431" t="str">
            <v>ハローワークインターネットサービスで求人票を確認ください。</v>
          </cell>
          <cell r="AE431" t="str">
            <v>確認中</v>
          </cell>
          <cell r="AF431" t="str">
            <v>月給（手当等確認ください）</v>
          </cell>
          <cell r="AG431" t="str">
            <v>確認中</v>
          </cell>
          <cell r="AH431" t="str">
            <v>確認中</v>
          </cell>
          <cell r="AI431" t="str">
            <v>確認中</v>
          </cell>
          <cell r="AJ431" t="str">
            <v>確認中</v>
          </cell>
          <cell r="AK431" t="str">
            <v>確認中</v>
          </cell>
          <cell r="AL431" t="str">
            <v>確認中</v>
          </cell>
          <cell r="AM431" t="str">
            <v>確認中</v>
          </cell>
          <cell r="AN431" t="str">
            <v>確認中</v>
          </cell>
          <cell r="AO431" t="str">
            <v>確認中</v>
          </cell>
          <cell r="AP431" t="str">
            <v>ハローワークインターネットサービスで求人票を確認ください。</v>
          </cell>
          <cell r="AQ431" t="str">
            <v>ハローワークインターネットサービスで求人票を確認ください。</v>
          </cell>
          <cell r="AR431" t="str">
            <v>ハローワークインターネットサービスで求人票を確認ください。</v>
          </cell>
          <cell r="AS431" t="str">
            <v>ハローワークインターネットサービスで求人票を確認ください。</v>
          </cell>
          <cell r="AT431" t="str">
            <v>ハローワークインターネットサービスで求人票を確認ください。</v>
          </cell>
          <cell r="AU431" t="str">
            <v>認知症対応型デイサービス</v>
          </cell>
          <cell r="AZ431" t="str">
            <v>確認中</v>
          </cell>
          <cell r="BA431" t="str">
            <v>確認中</v>
          </cell>
          <cell r="BB431" t="str">
            <v>確認中</v>
          </cell>
          <cell r="BC431" t="str">
            <v>確認中</v>
          </cell>
        </row>
        <row r="432">
          <cell r="C432" t="str">
            <v>13190-09354411</v>
          </cell>
          <cell r="D432">
            <v>44522</v>
          </cell>
          <cell r="E432" t="str">
            <v>日本ソシアルケア株式会社</v>
          </cell>
          <cell r="F432" t="str">
            <v>にほんソシアルケア　かぶしきがいしゃ</v>
          </cell>
          <cell r="N432" t="str">
            <v xml:space="preserve"> https://danranmachikiso.com</v>
          </cell>
          <cell r="O432" t="str">
            <v>自宅に居るような感覚で介護サービスを提供しております。利用者
様と毎日楽しくお話やレク・外出等様々な取組みを行いながら高齢
者社会に貢献しております。　　　　　　　　　　　　　　　　　　　　　　　　　　　　　　　　　　　　　　　　　　　　　　　　　　　　　　　　　　　　　　　　　　　　　　　　　　　　　　　　　　　　　　　　　　　　　　　民家改装型のデイサービスを展開している「だんらんの家」町田木
曽事業所の募集です。だんらんの家は全国に２００店舗を展開する
１０名定員のデイサービスです。</v>
          </cell>
          <cell r="P432" t="str">
            <v>デイサービススタッフ（介護職員）</v>
          </cell>
          <cell r="Q432" t="str">
            <v>確認中</v>
          </cell>
          <cell r="R432" t="str">
            <v>ハローワークインターネットサービスで求人票を確認ください。</v>
          </cell>
          <cell r="S432" t="str">
            <v>だんらんの家　町田木曽</v>
          </cell>
          <cell r="T432" t="str">
            <v>確認中</v>
          </cell>
          <cell r="U432" t="str">
            <v>非常勤パート</v>
          </cell>
          <cell r="V432" t="str">
            <v>東京都町田市木曽東１－３７－５</v>
          </cell>
          <cell r="W432" t="str">
            <v>ハローワークインターネットサービスで求人票を確認ください。</v>
          </cell>
          <cell r="X432" t="str">
            <v>1,041円〜1,100円</v>
          </cell>
          <cell r="Y432" t="str">
            <v>確認中</v>
          </cell>
          <cell r="Z432" t="str">
            <v>ハローワークインターネットサービスで求人票を確認ください。</v>
          </cell>
          <cell r="AB432" t="str">
            <v>確認中</v>
          </cell>
          <cell r="AC432" t="str">
            <v>確認中</v>
          </cell>
          <cell r="AD432" t="str">
            <v>ハローワークインターネットサービスで求人票を確認ください。</v>
          </cell>
          <cell r="AE432" t="str">
            <v>確認中</v>
          </cell>
          <cell r="AF432" t="str">
            <v>時給</v>
          </cell>
          <cell r="AG432" t="str">
            <v>確認中</v>
          </cell>
          <cell r="AH432" t="str">
            <v>確認中</v>
          </cell>
          <cell r="AI432" t="str">
            <v>確認中</v>
          </cell>
          <cell r="AJ432" t="str">
            <v>確認中</v>
          </cell>
          <cell r="AK432" t="str">
            <v>確認中</v>
          </cell>
          <cell r="AL432" t="str">
            <v>確認中</v>
          </cell>
          <cell r="AM432" t="str">
            <v>確認中</v>
          </cell>
          <cell r="AN432" t="str">
            <v>確認中</v>
          </cell>
          <cell r="AO432" t="str">
            <v>確認中</v>
          </cell>
          <cell r="AP432" t="str">
            <v>ハローワークインターネットサービスで求人票を確認ください。</v>
          </cell>
          <cell r="AQ432" t="str">
            <v>ハローワークインターネットサービスで求人票を確認ください。</v>
          </cell>
          <cell r="AR432" t="str">
            <v>ハローワークインターネットサービスで求人票を確認ください。</v>
          </cell>
          <cell r="AS432" t="str">
            <v>ハローワークインターネットサービスで求人票を確認ください。</v>
          </cell>
          <cell r="AT432" t="str">
            <v>ハローワークインターネットサービスで求人票を確認ください。</v>
          </cell>
          <cell r="AU432" t="str">
            <v>認知症対応型デイサービス</v>
          </cell>
          <cell r="AZ432" t="str">
            <v>確認中</v>
          </cell>
          <cell r="BA432" t="str">
            <v>確認中</v>
          </cell>
          <cell r="BB432" t="str">
            <v>確認中</v>
          </cell>
          <cell r="BC432" t="str">
            <v>確認中</v>
          </cell>
        </row>
        <row r="433">
          <cell r="C433" t="str">
            <v>13190-09356311</v>
          </cell>
          <cell r="D433">
            <v>44522</v>
          </cell>
          <cell r="E433" t="str">
            <v>日本ソシアルケア株式会社</v>
          </cell>
          <cell r="F433" t="str">
            <v>にほんソシアルケア　かぶしきがいしゃ</v>
          </cell>
          <cell r="N433" t="str">
            <v xml:space="preserve"> https://danranmachikiso.com</v>
          </cell>
          <cell r="O433" t="str">
            <v>自宅に居るような感覚で介護サービスを提供しております。利用者
様と毎日楽しくお話やレク・外出等様々な取組みを行いながら高齢
者社会に貢献しております。　　　　　　　　　　　　　　　　　　　　　　　　　　　　　　　　　　　　　　　　　　　　　　　　　　　　　　　　　　　　　　　　　　　　　　　　　　　　　　　　　　　　　　　　　　　　　　　民家改装型のデイサービスを展開している「だんらんの家」町田木
曽事業所の募集です。だんらんの家は全国に２００店舗を展開する
１０名定員のデイサービスです。</v>
          </cell>
          <cell r="P433" t="str">
            <v>レクレーションスタッフ</v>
          </cell>
          <cell r="Q433" t="str">
            <v>確認中</v>
          </cell>
          <cell r="R433" t="str">
            <v>ハローワークインターネットサービスで求人票を確認ください。</v>
          </cell>
          <cell r="S433" t="str">
            <v>だんらんの家　町田木曽</v>
          </cell>
          <cell r="T433" t="str">
            <v>確認中</v>
          </cell>
          <cell r="U433" t="str">
            <v>非常勤パート</v>
          </cell>
          <cell r="V433" t="str">
            <v>東京都町田市木曽東１－３７－５</v>
          </cell>
          <cell r="W433" t="str">
            <v>ハローワークインターネットサービスで求人票を確認ください。</v>
          </cell>
          <cell r="X433" t="str">
            <v>1,041円〜1,100円</v>
          </cell>
          <cell r="Y433" t="str">
            <v>確認中</v>
          </cell>
          <cell r="Z433" t="str">
            <v>ハローワークインターネットサービスで求人票を確認ください。</v>
          </cell>
          <cell r="AB433" t="str">
            <v>確認中</v>
          </cell>
          <cell r="AC433" t="str">
            <v>確認中</v>
          </cell>
          <cell r="AD433" t="str">
            <v>ハローワークインターネットサービスで求人票を確認ください。</v>
          </cell>
          <cell r="AE433" t="str">
            <v>確認中</v>
          </cell>
          <cell r="AF433" t="str">
            <v>時給</v>
          </cell>
          <cell r="AG433" t="str">
            <v>確認中</v>
          </cell>
          <cell r="AH433" t="str">
            <v>確認中</v>
          </cell>
          <cell r="AI433" t="str">
            <v>確認中</v>
          </cell>
          <cell r="AJ433" t="str">
            <v>確認中</v>
          </cell>
          <cell r="AK433" t="str">
            <v>確認中</v>
          </cell>
          <cell r="AL433" t="str">
            <v>確認中</v>
          </cell>
          <cell r="AM433" t="str">
            <v>確認中</v>
          </cell>
          <cell r="AN433" t="str">
            <v>確認中</v>
          </cell>
          <cell r="AO433" t="str">
            <v>確認中</v>
          </cell>
          <cell r="AP433" t="str">
            <v>ハローワークインターネットサービスで求人票を確認ください。</v>
          </cell>
          <cell r="AQ433" t="str">
            <v>ハローワークインターネットサービスで求人票を確認ください。</v>
          </cell>
          <cell r="AR433" t="str">
            <v>ハローワークインターネットサービスで求人票を確認ください。</v>
          </cell>
          <cell r="AS433" t="str">
            <v>ハローワークインターネットサービスで求人票を確認ください。</v>
          </cell>
          <cell r="AT433" t="str">
            <v>ハローワークインターネットサービスで求人票を確認ください。</v>
          </cell>
          <cell r="AU433" t="str">
            <v>認知症対応型デイサービス</v>
          </cell>
          <cell r="AZ433" t="str">
            <v>確認中</v>
          </cell>
          <cell r="BA433" t="str">
            <v>確認中</v>
          </cell>
          <cell r="BB433" t="str">
            <v>確認中</v>
          </cell>
          <cell r="BC433" t="str">
            <v>確認中</v>
          </cell>
        </row>
        <row r="434">
          <cell r="C434" t="str">
            <v>13190-09357611</v>
          </cell>
          <cell r="D434">
            <v>44522</v>
          </cell>
          <cell r="E434" t="str">
            <v>社会福祉法人賛育会　清風園</v>
          </cell>
          <cell r="F434" t="str">
            <v>しゃかいふくしほうじんさんいくかい　せいふうえん</v>
          </cell>
          <cell r="N434" t="str">
            <v>http://www.san-ikukai.or.jp/seifu-en/</v>
          </cell>
          <cell r="O434" t="str">
            <v>都内でも最も歴史のある特別養護老人ホームを中核として、各種の
高齢者対象事業を展開する複合型の施設です。キリスト教の精神を
基盤に利用者本位のサービス提供を目標としています。</v>
          </cell>
          <cell r="P434" t="str">
            <v>介護職員（グループホーム丘の家清風）</v>
          </cell>
          <cell r="Q434" t="str">
            <v>確認中</v>
          </cell>
          <cell r="R434" t="str">
            <v>ハローワークインターネットサービスで求人票を確認ください。</v>
          </cell>
          <cell r="S434" t="str">
            <v>グループホーム 丘の家清風</v>
          </cell>
          <cell r="T434" t="str">
            <v>確認中</v>
          </cell>
          <cell r="U434" t="str">
            <v>非常勤パート</v>
          </cell>
          <cell r="V434" t="str">
            <v>東京都町田市金井７－１７－１３</v>
          </cell>
          <cell r="W434" t="str">
            <v>ハローワークインターネットサービスで求人票を確認ください。</v>
          </cell>
          <cell r="X434" t="str">
            <v>1,050円〜1,150円</v>
          </cell>
          <cell r="Y434" t="str">
            <v>確認中</v>
          </cell>
          <cell r="Z434" t="str">
            <v>ハローワークインターネットサービスで求人票を確認ください。</v>
          </cell>
          <cell r="AB434" t="str">
            <v>確認中</v>
          </cell>
          <cell r="AC434" t="str">
            <v>確認中</v>
          </cell>
          <cell r="AD434" t="str">
            <v>ハローワークインターネットサービスで求人票を確認ください。</v>
          </cell>
          <cell r="AE434" t="str">
            <v>確認中</v>
          </cell>
          <cell r="AF434" t="str">
            <v>時給</v>
          </cell>
          <cell r="AG434" t="str">
            <v>確認中</v>
          </cell>
          <cell r="AH434" t="str">
            <v>確認中</v>
          </cell>
          <cell r="AI434" t="str">
            <v>確認中</v>
          </cell>
          <cell r="AJ434" t="str">
            <v>確認中</v>
          </cell>
          <cell r="AK434" t="str">
            <v>確認中</v>
          </cell>
          <cell r="AL434" t="str">
            <v>確認中</v>
          </cell>
          <cell r="AM434" t="str">
            <v>確認中</v>
          </cell>
          <cell r="AN434" t="str">
            <v>確認中</v>
          </cell>
          <cell r="AO434" t="str">
            <v>確認中</v>
          </cell>
          <cell r="AP434" t="str">
            <v>ハローワークインターネットサービスで求人票を確認ください。</v>
          </cell>
          <cell r="AQ434" t="str">
            <v>ハローワークインターネットサービスで求人票を確認ください。</v>
          </cell>
          <cell r="AR434" t="str">
            <v>ハローワークインターネットサービスで求人票を確認ください。</v>
          </cell>
          <cell r="AS434" t="str">
            <v>ハローワークインターネットサービスで求人票を確認ください。</v>
          </cell>
          <cell r="AT434" t="str">
            <v>ハローワークインターネットサービスで求人票を確認ください。</v>
          </cell>
          <cell r="AU434" t="str">
            <v>認知症対応型共同生活介護（グループホーム）</v>
          </cell>
          <cell r="AZ434" t="str">
            <v>確認中</v>
          </cell>
          <cell r="BA434" t="str">
            <v>確認中</v>
          </cell>
          <cell r="BB434" t="str">
            <v>確認中</v>
          </cell>
          <cell r="BC434" t="str">
            <v>確認中</v>
          </cell>
        </row>
        <row r="435">
          <cell r="C435" t="str">
            <v>13190-09358911</v>
          </cell>
          <cell r="D435">
            <v>44522</v>
          </cell>
          <cell r="E435" t="str">
            <v>社会福祉法人賛育会　清風園</v>
          </cell>
          <cell r="F435" t="str">
            <v>しゃかいふくしほうじんさんいくかい　せいふうえん</v>
          </cell>
          <cell r="N435" t="str">
            <v>http://www.san-ikukai.or.jp/seifu-en/</v>
          </cell>
          <cell r="O435" t="str">
            <v>都内でも最も歴史のある特別養護老人ホームを中核として、各種の
高齢者対象事業を展開する複合型の施設です。キリスト教の精神を
基盤に利用者本位のサービス提供を目標としています。</v>
          </cell>
          <cell r="P435" t="str">
            <v>清掃・洗濯</v>
          </cell>
          <cell r="Q435" t="str">
            <v>確認中</v>
          </cell>
          <cell r="R435" t="str">
            <v>ハローワークインターネットサービスで求人票を確認ください。</v>
          </cell>
          <cell r="S435" t="str">
            <v>特別養護老人ホーム 清風園</v>
          </cell>
          <cell r="T435" t="str">
            <v>確認中</v>
          </cell>
          <cell r="U435" t="str">
            <v>非常勤パート</v>
          </cell>
          <cell r="V435" t="str">
            <v>東京都町田市金井７－１７－１３</v>
          </cell>
          <cell r="W435" t="str">
            <v>ハローワークインターネットサービスで求人票を確認ください。</v>
          </cell>
          <cell r="X435" t="str">
            <v>1,050円〜1,050円</v>
          </cell>
          <cell r="Y435" t="str">
            <v>確認中</v>
          </cell>
          <cell r="Z435" t="str">
            <v>ハローワークインターネットサービスで求人票を確認ください。</v>
          </cell>
          <cell r="AB435" t="str">
            <v>確認中</v>
          </cell>
          <cell r="AC435" t="str">
            <v>確認中</v>
          </cell>
          <cell r="AD435" t="str">
            <v>ハローワークインターネットサービスで求人票を確認ください。</v>
          </cell>
          <cell r="AE435" t="str">
            <v>確認中</v>
          </cell>
          <cell r="AF435" t="str">
            <v>時給</v>
          </cell>
          <cell r="AG435" t="str">
            <v>確認中</v>
          </cell>
          <cell r="AH435" t="str">
            <v>確認中</v>
          </cell>
          <cell r="AI435" t="str">
            <v>確認中</v>
          </cell>
          <cell r="AJ435" t="str">
            <v>確認中</v>
          </cell>
          <cell r="AK435" t="str">
            <v>確認中</v>
          </cell>
          <cell r="AL435" t="str">
            <v>確認中</v>
          </cell>
          <cell r="AM435" t="str">
            <v>確認中</v>
          </cell>
          <cell r="AN435" t="str">
            <v>確認中</v>
          </cell>
          <cell r="AO435" t="str">
            <v>確認中</v>
          </cell>
          <cell r="AP435" t="str">
            <v>ハローワークインターネットサービスで求人票を確認ください。</v>
          </cell>
          <cell r="AQ435" t="str">
            <v>ハローワークインターネットサービスで求人票を確認ください。</v>
          </cell>
          <cell r="AR435" t="str">
            <v>ハローワークインターネットサービスで求人票を確認ください。</v>
          </cell>
          <cell r="AS435" t="str">
            <v>ハローワークインターネットサービスで求人票を確認ください。</v>
          </cell>
          <cell r="AT435" t="str">
            <v>ハローワークインターネットサービスで求人票を確認ください。</v>
          </cell>
          <cell r="AU435" t="str">
            <v>特別養護老人ホーム（特養）</v>
          </cell>
          <cell r="AZ435" t="str">
            <v>確認中</v>
          </cell>
          <cell r="BA435" t="str">
            <v>確認中</v>
          </cell>
          <cell r="BB435" t="str">
            <v>確認中</v>
          </cell>
          <cell r="BC435" t="str">
            <v>確認中</v>
          </cell>
        </row>
        <row r="436">
          <cell r="C436" t="str">
            <v>13190-09359111</v>
          </cell>
          <cell r="D436">
            <v>44522</v>
          </cell>
          <cell r="E436" t="str">
            <v>社会福祉法人賛育会　清風園</v>
          </cell>
          <cell r="F436" t="str">
            <v>しゃかいふくしほうじんさんいくかい　せいふうえん</v>
          </cell>
          <cell r="N436" t="str">
            <v>http://www.san-ikukai.or.jp/seifu-en/</v>
          </cell>
          <cell r="O436" t="str">
            <v>都内でも最も歴史のある特別養護老人ホームを中核として、各種の
高齢者対象事業を展開する複合型の施設です。キリスト教の精神を
基盤に利用者本位のサービス提供を目標としています。</v>
          </cell>
          <cell r="P436" t="str">
            <v>介護員（特別養護老人ホーム）</v>
          </cell>
          <cell r="Q436" t="str">
            <v>確認中</v>
          </cell>
          <cell r="R436" t="str">
            <v>ハローワークインターネットサービスで求人票を確認ください。</v>
          </cell>
          <cell r="S436" t="str">
            <v>特別養護老人ホーム 清風園</v>
          </cell>
          <cell r="T436" t="str">
            <v>確認中</v>
          </cell>
          <cell r="U436" t="str">
            <v>非常勤パート</v>
          </cell>
          <cell r="V436" t="str">
            <v>東京都町田市金井７－１７－１３</v>
          </cell>
          <cell r="W436" t="str">
            <v>ハローワークインターネットサービスで求人票を確認ください。</v>
          </cell>
          <cell r="X436" t="str">
            <v>1,050円〜1,150円</v>
          </cell>
          <cell r="Y436" t="str">
            <v>確認中</v>
          </cell>
          <cell r="Z436" t="str">
            <v>ハローワークインターネットサービスで求人票を確認ください。</v>
          </cell>
          <cell r="AB436" t="str">
            <v>確認中</v>
          </cell>
          <cell r="AC436" t="str">
            <v>確認中</v>
          </cell>
          <cell r="AD436" t="str">
            <v>ハローワークインターネットサービスで求人票を確認ください。</v>
          </cell>
          <cell r="AE436" t="str">
            <v>確認中</v>
          </cell>
          <cell r="AF436" t="str">
            <v>時給</v>
          </cell>
          <cell r="AG436" t="str">
            <v>確認中</v>
          </cell>
          <cell r="AH436" t="str">
            <v>確認中</v>
          </cell>
          <cell r="AI436" t="str">
            <v>確認中</v>
          </cell>
          <cell r="AJ436" t="str">
            <v>確認中</v>
          </cell>
          <cell r="AK436" t="str">
            <v>確認中</v>
          </cell>
          <cell r="AL436" t="str">
            <v>確認中</v>
          </cell>
          <cell r="AM436" t="str">
            <v>確認中</v>
          </cell>
          <cell r="AN436" t="str">
            <v>確認中</v>
          </cell>
          <cell r="AO436" t="str">
            <v>確認中</v>
          </cell>
          <cell r="AP436" t="str">
            <v>ハローワークインターネットサービスで求人票を確認ください。</v>
          </cell>
          <cell r="AQ436" t="str">
            <v>ハローワークインターネットサービスで求人票を確認ください。</v>
          </cell>
          <cell r="AR436" t="str">
            <v>ハローワークインターネットサービスで求人票を確認ください。</v>
          </cell>
          <cell r="AS436" t="str">
            <v>ハローワークインターネットサービスで求人票を確認ください。</v>
          </cell>
          <cell r="AT436" t="str">
            <v>ハローワークインターネットサービスで求人票を確認ください。</v>
          </cell>
          <cell r="AU436" t="str">
            <v>特別養護老人ホーム（特養）</v>
          </cell>
          <cell r="AZ436" t="str">
            <v>確認中</v>
          </cell>
          <cell r="BA436" t="str">
            <v>確認中</v>
          </cell>
          <cell r="BB436" t="str">
            <v>確認中</v>
          </cell>
          <cell r="BC436" t="str">
            <v>確認中</v>
          </cell>
        </row>
        <row r="437">
          <cell r="C437" t="str">
            <v>13190-09361511</v>
          </cell>
          <cell r="D437">
            <v>44522</v>
          </cell>
          <cell r="E437" t="str">
            <v>社会福祉法人賛育会　清風園</v>
          </cell>
          <cell r="F437" t="str">
            <v>しゃかいふくしほうじんさんいくかい　せいふうえん</v>
          </cell>
          <cell r="N437" t="str">
            <v>http://www.san-ikukai.or.jp/seifu-en/</v>
          </cell>
          <cell r="O437" t="str">
            <v>都内でも最も歴史のある特別養護老人ホームを中核として、各種の
高齢者対象事業を展開する複合型の施設です。キリスト教の精神を
基盤に利用者本位のサービス提供を目標としています。</v>
          </cell>
          <cell r="P437" t="str">
            <v>サービス付き高齢者向け住宅の調理</v>
          </cell>
          <cell r="Q437" t="str">
            <v>確認中</v>
          </cell>
          <cell r="R437" t="str">
            <v>ハローワークインターネットサービスで求人票を確認ください。</v>
          </cell>
          <cell r="S437" t="str">
            <v>清風ヒルズ金井</v>
          </cell>
          <cell r="T437" t="str">
            <v>確認中</v>
          </cell>
          <cell r="U437" t="str">
            <v>非常勤パート</v>
          </cell>
          <cell r="V437" t="str">
            <v>東京都町田市金井７－１７－２０</v>
          </cell>
          <cell r="W437" t="str">
            <v>ハローワークインターネットサービスで求人票を確認ください。</v>
          </cell>
          <cell r="X437" t="str">
            <v>1,050円〜1,200円</v>
          </cell>
          <cell r="Y437" t="str">
            <v>確認中</v>
          </cell>
          <cell r="Z437" t="str">
            <v>ハローワークインターネットサービスで求人票を確認ください。</v>
          </cell>
          <cell r="AB437" t="str">
            <v>確認中</v>
          </cell>
          <cell r="AC437" t="str">
            <v>確認中</v>
          </cell>
          <cell r="AD437" t="str">
            <v>ハローワークインターネットサービスで求人票を確認ください。</v>
          </cell>
          <cell r="AE437" t="str">
            <v>確認中</v>
          </cell>
          <cell r="AF437" t="str">
            <v>時給</v>
          </cell>
          <cell r="AG437" t="str">
            <v>確認中</v>
          </cell>
          <cell r="AH437" t="str">
            <v>確認中</v>
          </cell>
          <cell r="AI437" t="str">
            <v>確認中</v>
          </cell>
          <cell r="AJ437" t="str">
            <v>確認中</v>
          </cell>
          <cell r="AK437" t="str">
            <v>確認中</v>
          </cell>
          <cell r="AL437" t="str">
            <v>確認中</v>
          </cell>
          <cell r="AM437" t="str">
            <v>確認中</v>
          </cell>
          <cell r="AN437" t="str">
            <v>確認中</v>
          </cell>
          <cell r="AO437" t="str">
            <v>確認中</v>
          </cell>
          <cell r="AP437" t="str">
            <v>ハローワークインターネットサービスで求人票を確認ください。</v>
          </cell>
          <cell r="AQ437" t="str">
            <v>ハローワークインターネットサービスで求人票を確認ください。</v>
          </cell>
          <cell r="AR437" t="str">
            <v>ハローワークインターネットサービスで求人票を確認ください。</v>
          </cell>
          <cell r="AS437" t="str">
            <v>ハローワークインターネットサービスで求人票を確認ください。</v>
          </cell>
          <cell r="AT437" t="str">
            <v>ハローワークインターネットサービスで求人票を確認ください。</v>
          </cell>
          <cell r="AU437" t="str">
            <v>サービス付き高齢者住宅（サ高住）</v>
          </cell>
          <cell r="AZ437" t="str">
            <v>確認中</v>
          </cell>
          <cell r="BA437" t="str">
            <v>確認中</v>
          </cell>
          <cell r="BB437" t="str">
            <v>確認中</v>
          </cell>
          <cell r="BC437" t="str">
            <v>確認中</v>
          </cell>
        </row>
        <row r="438">
          <cell r="C438" t="str">
            <v>13190-09362411</v>
          </cell>
          <cell r="D438">
            <v>44522</v>
          </cell>
          <cell r="E438" t="str">
            <v>社会福祉法人友愛十字会</v>
          </cell>
          <cell r="F438" t="str">
            <v>しゃかいふくしほうじん  ゆうあいじゅうじかい</v>
          </cell>
          <cell r="N438" t="str">
            <v>http://www.yuai.or.jp</v>
          </cell>
          <cell r="O438" t="str">
            <v>創立７０年と福祉業界では歴史のある法人です。現在は、世田谷区
、港区、千代田区、板橋区、町田市で１９の施設を運営しています
。障害福祉、児童福祉、高齢福祉のサービスを提供しています。                                                                                                                                                                                                                                                       共に生きるを理念とし、ご利用者、ご家族、地域の皆様にとって信
頼される施設であり続けられるよう職員一同仕事に励んでいます。</v>
          </cell>
          <cell r="P438" t="str">
            <v>盛り付け調理スタッフ</v>
          </cell>
          <cell r="Q438" t="str">
            <v>確認中</v>
          </cell>
          <cell r="R438" t="str">
            <v>ハローワークインターネットサービスで求人票を確認ください。</v>
          </cell>
          <cell r="S438" t="str">
            <v>特別養護老人ホーム 友愛荘</v>
          </cell>
          <cell r="T438" t="str">
            <v>確認中</v>
          </cell>
          <cell r="U438" t="str">
            <v>非常勤パート</v>
          </cell>
          <cell r="V438" t="str">
            <v>東京都町田市南大谷１６５１－１</v>
          </cell>
          <cell r="W438" t="str">
            <v>ハローワークインターネットサービスで求人票を確認ください。</v>
          </cell>
          <cell r="X438" t="str">
            <v>1,041円〜1,041円</v>
          </cell>
          <cell r="Y438" t="str">
            <v>確認中</v>
          </cell>
          <cell r="Z438" t="str">
            <v>ハローワークインターネットサービスで求人票を確認ください。</v>
          </cell>
          <cell r="AB438" t="str">
            <v>確認中</v>
          </cell>
          <cell r="AC438" t="str">
            <v>確認中</v>
          </cell>
          <cell r="AD438" t="str">
            <v>ハローワークインターネットサービスで求人票を確認ください。</v>
          </cell>
          <cell r="AE438" t="str">
            <v>確認中</v>
          </cell>
          <cell r="AF438" t="str">
            <v>時給</v>
          </cell>
          <cell r="AG438" t="str">
            <v>確認中</v>
          </cell>
          <cell r="AH438" t="str">
            <v>確認中</v>
          </cell>
          <cell r="AI438" t="str">
            <v>確認中</v>
          </cell>
          <cell r="AJ438" t="str">
            <v>確認中</v>
          </cell>
          <cell r="AK438" t="str">
            <v>確認中</v>
          </cell>
          <cell r="AL438" t="str">
            <v>確認中</v>
          </cell>
          <cell r="AM438" t="str">
            <v>確認中</v>
          </cell>
          <cell r="AN438" t="str">
            <v>確認中</v>
          </cell>
          <cell r="AO438" t="str">
            <v>確認中</v>
          </cell>
          <cell r="AP438" t="str">
            <v>ハローワークインターネットサービスで求人票を確認ください。</v>
          </cell>
          <cell r="AQ438" t="str">
            <v>ハローワークインターネットサービスで求人票を確認ください。</v>
          </cell>
          <cell r="AR438" t="str">
            <v>ハローワークインターネットサービスで求人票を確認ください。</v>
          </cell>
          <cell r="AS438" t="str">
            <v>ハローワークインターネットサービスで求人票を確認ください。</v>
          </cell>
          <cell r="AT438" t="str">
            <v>ハローワークインターネットサービスで求人票を確認ください。</v>
          </cell>
          <cell r="AU438" t="str">
            <v>特別養護老人ホーム（特養）</v>
          </cell>
          <cell r="AZ438" t="str">
            <v>確認中</v>
          </cell>
          <cell r="BA438" t="str">
            <v>確認中</v>
          </cell>
          <cell r="BB438" t="str">
            <v>確認中</v>
          </cell>
          <cell r="BC438" t="str">
            <v>確認中</v>
          </cell>
        </row>
        <row r="439">
          <cell r="C439" t="str">
            <v>13190-09363011</v>
          </cell>
          <cell r="D439">
            <v>44522</v>
          </cell>
          <cell r="E439" t="str">
            <v>社会福祉法人友愛十字会</v>
          </cell>
          <cell r="F439" t="str">
            <v>しゃかいふくしほうじん  ゆうあいじゅうじかい</v>
          </cell>
          <cell r="N439" t="str">
            <v>http://www.yuai.or.jp</v>
          </cell>
          <cell r="O439" t="str">
            <v>創立７０年と福祉業界では歴史のある法人です。現在は、世田谷区
、港区、千代田区、板橋区、町田市で１９の施設を運営しています
。障害福祉、児童福祉、高齢福祉のサービスを提供しています。                                                                                                                                                                                                                                                       共に生きるを理念とし、ご利用者、ご家族、地域の皆様にとって信
頼される施設であり続けられるよう職員一同仕事に励んでいます。</v>
          </cell>
          <cell r="P439" t="str">
            <v>介護職員／就業時間相談可能！</v>
          </cell>
          <cell r="Q439" t="str">
            <v>確認中</v>
          </cell>
          <cell r="R439" t="str">
            <v>ハローワークインターネットサービスで求人票を確認ください。</v>
          </cell>
          <cell r="S439" t="str">
            <v>特別養護老人ホーム 友愛荘</v>
          </cell>
          <cell r="T439" t="str">
            <v>確認中</v>
          </cell>
          <cell r="U439" t="str">
            <v>非常勤パート</v>
          </cell>
          <cell r="V439" t="str">
            <v>東京都町田市南大谷１６５１－１</v>
          </cell>
          <cell r="W439" t="str">
            <v>ハローワークインターネットサービスで求人票を確認ください。</v>
          </cell>
          <cell r="X439" t="str">
            <v>1,280円〜1,330円</v>
          </cell>
          <cell r="Y439" t="str">
            <v>確認中</v>
          </cell>
          <cell r="Z439" t="str">
            <v>ハローワークインターネットサービスで求人票を確認ください。</v>
          </cell>
          <cell r="AB439" t="str">
            <v>確認中</v>
          </cell>
          <cell r="AC439" t="str">
            <v>確認中</v>
          </cell>
          <cell r="AD439" t="str">
            <v>ハローワークインターネットサービスで求人票を確認ください。</v>
          </cell>
          <cell r="AE439" t="str">
            <v>確認中</v>
          </cell>
          <cell r="AF439" t="str">
            <v>時給</v>
          </cell>
          <cell r="AG439" t="str">
            <v>確認中</v>
          </cell>
          <cell r="AH439" t="str">
            <v>確認中</v>
          </cell>
          <cell r="AI439" t="str">
            <v>確認中</v>
          </cell>
          <cell r="AJ439" t="str">
            <v>確認中</v>
          </cell>
          <cell r="AK439" t="str">
            <v>確認中</v>
          </cell>
          <cell r="AL439" t="str">
            <v>確認中</v>
          </cell>
          <cell r="AM439" t="str">
            <v>確認中</v>
          </cell>
          <cell r="AN439" t="str">
            <v>確認中</v>
          </cell>
          <cell r="AO439" t="str">
            <v>確認中</v>
          </cell>
          <cell r="AP439" t="str">
            <v>ハローワークインターネットサービスで求人票を確認ください。</v>
          </cell>
          <cell r="AQ439" t="str">
            <v>ハローワークインターネットサービスで求人票を確認ください。</v>
          </cell>
          <cell r="AR439" t="str">
            <v>ハローワークインターネットサービスで求人票を確認ください。</v>
          </cell>
          <cell r="AS439" t="str">
            <v>ハローワークインターネットサービスで求人票を確認ください。</v>
          </cell>
          <cell r="AT439" t="str">
            <v>ハローワークインターネットサービスで求人票を確認ください。</v>
          </cell>
          <cell r="AU439" t="str">
            <v>特別養護老人ホーム（特養）</v>
          </cell>
          <cell r="AZ439" t="str">
            <v>確認中</v>
          </cell>
          <cell r="BA439" t="str">
            <v>確認中</v>
          </cell>
          <cell r="BB439" t="str">
            <v>確認中</v>
          </cell>
          <cell r="BC439" t="str">
            <v>確認中</v>
          </cell>
        </row>
        <row r="440">
          <cell r="C440" t="str">
            <v>13190-09365611</v>
          </cell>
          <cell r="D440">
            <v>44522</v>
          </cell>
          <cell r="E440" t="str">
            <v>社会福祉法人友愛十字会</v>
          </cell>
          <cell r="F440" t="str">
            <v>しゃかいふくしほうじん  ゆうあいじゅうじかい</v>
          </cell>
          <cell r="N440" t="str">
            <v>http://www.yuai.or.jp</v>
          </cell>
          <cell r="O440" t="str">
            <v>創立７０年と福祉業界では歴史のある法人です。現在は、世田谷区
、港区、千代田区、板橋区、町田市で１９の施設を運営しています
。障害福祉、児童福祉、高齢福祉のサービスを提供しています。                                                                                                                                                                                                                                                       共に生きるを理念とし、ご利用者、ご家族、地域の皆様にとって信
頼される施設であり続けられるよう職員一同仕事に励んでいます。</v>
          </cell>
          <cell r="P440" t="str">
            <v>介護職員／移転オープン施設</v>
          </cell>
          <cell r="Q440" t="str">
            <v>確認中</v>
          </cell>
          <cell r="R440" t="str">
            <v>ハローワークインターネットサービスで求人票を確認ください。</v>
          </cell>
          <cell r="S440" t="str">
            <v>特別養護老人ホーム 友愛荘</v>
          </cell>
          <cell r="T440" t="str">
            <v>確認中</v>
          </cell>
          <cell r="U440" t="str">
            <v>正社員</v>
          </cell>
          <cell r="V440" t="str">
            <v>東京都町田市南大谷１６５１－１</v>
          </cell>
          <cell r="W440" t="str">
            <v>ハローワークインターネットサービスで求人票を確認ください。</v>
          </cell>
          <cell r="X440" t="str">
            <v>231,300円〜270,000円</v>
          </cell>
          <cell r="Y440" t="str">
            <v>確認中</v>
          </cell>
          <cell r="Z440" t="str">
            <v>ハローワークインターネットサービスで求人票を確認ください。</v>
          </cell>
          <cell r="AB440" t="str">
            <v>確認中</v>
          </cell>
          <cell r="AC440" t="str">
            <v>確認中</v>
          </cell>
          <cell r="AD440" t="str">
            <v>ハローワークインターネットサービスで求人票を確認ください。</v>
          </cell>
          <cell r="AE440" t="str">
            <v>確認中</v>
          </cell>
          <cell r="AF440" t="str">
            <v>月給（手当等確認ください）</v>
          </cell>
          <cell r="AG440" t="str">
            <v>確認中</v>
          </cell>
          <cell r="AH440" t="str">
            <v>確認中</v>
          </cell>
          <cell r="AI440" t="str">
            <v>確認中</v>
          </cell>
          <cell r="AJ440" t="str">
            <v>確認中</v>
          </cell>
          <cell r="AK440" t="str">
            <v>確認中</v>
          </cell>
          <cell r="AL440" t="str">
            <v>確認中</v>
          </cell>
          <cell r="AM440" t="str">
            <v>確認中</v>
          </cell>
          <cell r="AN440" t="str">
            <v>確認中</v>
          </cell>
          <cell r="AO440" t="str">
            <v>確認中</v>
          </cell>
          <cell r="AP440" t="str">
            <v>ハローワークインターネットサービスで求人票を確認ください。</v>
          </cell>
          <cell r="AQ440" t="str">
            <v>ハローワークインターネットサービスで求人票を確認ください。</v>
          </cell>
          <cell r="AR440" t="str">
            <v>ハローワークインターネットサービスで求人票を確認ください。</v>
          </cell>
          <cell r="AS440" t="str">
            <v>ハローワークインターネットサービスで求人票を確認ください。</v>
          </cell>
          <cell r="AT440" t="str">
            <v>ハローワークインターネットサービスで求人票を確認ください。</v>
          </cell>
          <cell r="AU440" t="str">
            <v>特別養護老人ホーム（特養）</v>
          </cell>
          <cell r="AZ440" t="str">
            <v>確認中</v>
          </cell>
          <cell r="BA440" t="str">
            <v>確認中</v>
          </cell>
          <cell r="BB440" t="str">
            <v>確認中</v>
          </cell>
          <cell r="BC440" t="str">
            <v>確認中</v>
          </cell>
        </row>
        <row r="441">
          <cell r="C441" t="str">
            <v>13190-09367111</v>
          </cell>
          <cell r="D441">
            <v>44522</v>
          </cell>
          <cell r="E441" t="str">
            <v>社会福祉法人　福音会</v>
          </cell>
          <cell r="F441" t="str">
            <v>しゃかいふくしほうじん　ふくいんかい</v>
          </cell>
          <cell r="N441" t="str">
            <v>http://www.fukuinkai.or.jp/</v>
          </cell>
          <cell r="O441" t="str">
            <v>高齢者の豊かで幸福な生活を願って支援しています。施設部門と
在宅部門を有する総合福祉法人です。                                                                                                                                                                                                                                                                                                      地域にお住まいの高齢者とそのご家族の総合相談窓口です。地域の
方が安心して生活を送ることができるよう、業務を行っています。
また介護予防に関する地域活動も積極的に展開しています。</v>
          </cell>
          <cell r="P441" t="str">
            <v xml:space="preserve"> 
ケアワーカー（介護職員）</v>
          </cell>
          <cell r="Q441" t="str">
            <v>確認中</v>
          </cell>
          <cell r="R441" t="str">
            <v>ハローワークインターネットサービスで求人票を確認ください。</v>
          </cell>
          <cell r="S441" t="str">
            <v>特別養護老人ホーム福音の家</v>
          </cell>
          <cell r="T441" t="str">
            <v>確認中</v>
          </cell>
          <cell r="U441" t="str">
            <v>正社員</v>
          </cell>
          <cell r="V441" t="str">
            <v>東京都町田市野津田町１９３２番地</v>
          </cell>
          <cell r="W441" t="str">
            <v>ハローワークインターネットサービスで求人票を確認ください。</v>
          </cell>
          <cell r="X441" t="str">
            <v>195,000円〜265,000円</v>
          </cell>
          <cell r="Y441" t="str">
            <v>確認中</v>
          </cell>
          <cell r="Z441" t="str">
            <v>ハローワークインターネットサービスで求人票を確認ください。</v>
          </cell>
          <cell r="AB441" t="str">
            <v>確認中</v>
          </cell>
          <cell r="AC441" t="str">
            <v>確認中</v>
          </cell>
          <cell r="AD441" t="str">
            <v>ハローワークインターネットサービスで求人票を確認ください。</v>
          </cell>
          <cell r="AE441" t="str">
            <v>確認中</v>
          </cell>
          <cell r="AF441" t="str">
            <v>月給（手当等確認ください）</v>
          </cell>
          <cell r="AG441" t="str">
            <v>確認中</v>
          </cell>
          <cell r="AH441" t="str">
            <v>確認中</v>
          </cell>
          <cell r="AI441" t="str">
            <v>確認中</v>
          </cell>
          <cell r="AJ441" t="str">
            <v>確認中</v>
          </cell>
          <cell r="AK441" t="str">
            <v>確認中</v>
          </cell>
          <cell r="AL441" t="str">
            <v>確認中</v>
          </cell>
          <cell r="AM441" t="str">
            <v>確認中</v>
          </cell>
          <cell r="AN441" t="str">
            <v>確認中</v>
          </cell>
          <cell r="AO441" t="str">
            <v>確認中</v>
          </cell>
          <cell r="AP441" t="str">
            <v>ハローワークインターネットサービスで求人票を確認ください。</v>
          </cell>
          <cell r="AQ441" t="str">
            <v>ハローワークインターネットサービスで求人票を確認ください。</v>
          </cell>
          <cell r="AR441" t="str">
            <v>ハローワークインターネットサービスで求人票を確認ください。</v>
          </cell>
          <cell r="AS441" t="str">
            <v>ハローワークインターネットサービスで求人票を確認ください。</v>
          </cell>
          <cell r="AT441" t="str">
            <v>ハローワークインターネットサービスで求人票を確認ください。</v>
          </cell>
          <cell r="AU441" t="str">
            <v>特別養護老人ホーム（特養）</v>
          </cell>
          <cell r="AZ441" t="str">
            <v>確認中</v>
          </cell>
          <cell r="BA441" t="str">
            <v>確認中</v>
          </cell>
          <cell r="BB441" t="str">
            <v>確認中</v>
          </cell>
          <cell r="BC441" t="str">
            <v>確認中</v>
          </cell>
        </row>
        <row r="442">
          <cell r="C442" t="str">
            <v>13190-09368711</v>
          </cell>
          <cell r="D442">
            <v>44522</v>
          </cell>
          <cell r="E442" t="str">
            <v>社会福祉法人　福音会</v>
          </cell>
          <cell r="F442" t="str">
            <v>しゃかいふくしほうじん　ふくいんかい</v>
          </cell>
          <cell r="N442" t="str">
            <v>http://www.fukuinkai.or.jp/</v>
          </cell>
          <cell r="O442" t="str">
            <v>高齢者の豊かで幸福な生活を願って支援しています。施設部門と
在宅部門を有する総合福祉法人です。                                                                                                                                                                                                                                                                                                      地域にお住まいの高齢者とそのご家族の総合相談窓口です。地域の
方が安心して生活を送ることができるよう、業務を行っています。
また介護予防に関する地域活動も積極的に展開しています。</v>
          </cell>
          <cell r="P442" t="str">
            <v>サービス提供責任者</v>
          </cell>
          <cell r="Q442" t="str">
            <v>確認中</v>
          </cell>
          <cell r="R442" t="str">
            <v>ハローワークインターネットサービスで求人票を確認ください。</v>
          </cell>
          <cell r="S442" t="str">
            <v>ふくいんヘルパーステーション</v>
          </cell>
          <cell r="T442" t="str">
            <v>確認中</v>
          </cell>
          <cell r="U442" t="str">
            <v>正社員</v>
          </cell>
          <cell r="V442" t="str">
            <v>東京都町田市鶴川２－１４－２３</v>
          </cell>
          <cell r="W442" t="str">
            <v>ハローワークインターネットサービスで求人票を確認ください。</v>
          </cell>
          <cell r="X442" t="str">
            <v>226,350円〜229,350円</v>
          </cell>
          <cell r="Y442" t="str">
            <v>確認中</v>
          </cell>
          <cell r="Z442" t="str">
            <v>ハローワークインターネットサービスで求人票を確認ください。</v>
          </cell>
          <cell r="AB442" t="str">
            <v>確認中</v>
          </cell>
          <cell r="AC442" t="str">
            <v>確認中</v>
          </cell>
          <cell r="AD442" t="str">
            <v>ハローワークインターネットサービスで求人票を確認ください。</v>
          </cell>
          <cell r="AE442" t="str">
            <v>確認中</v>
          </cell>
          <cell r="AF442" t="str">
            <v>月給（手当等確認ください）</v>
          </cell>
          <cell r="AG442" t="str">
            <v>確認中</v>
          </cell>
          <cell r="AH442" t="str">
            <v>確認中</v>
          </cell>
          <cell r="AI442" t="str">
            <v>確認中</v>
          </cell>
          <cell r="AJ442" t="str">
            <v>確認中</v>
          </cell>
          <cell r="AK442" t="str">
            <v>確認中</v>
          </cell>
          <cell r="AL442" t="str">
            <v>確認中</v>
          </cell>
          <cell r="AM442" t="str">
            <v>確認中</v>
          </cell>
          <cell r="AN442" t="str">
            <v>確認中</v>
          </cell>
          <cell r="AO442" t="str">
            <v>確認中</v>
          </cell>
          <cell r="AP442" t="str">
            <v>ハローワークインターネットサービスで求人票を確認ください。</v>
          </cell>
          <cell r="AQ442" t="str">
            <v>ハローワークインターネットサービスで求人票を確認ください。</v>
          </cell>
          <cell r="AR442" t="str">
            <v>ハローワークインターネットサービスで求人票を確認ください。</v>
          </cell>
          <cell r="AS442" t="str">
            <v>ハローワークインターネットサービスで求人票を確認ください。</v>
          </cell>
          <cell r="AT442" t="str">
            <v>ハローワークインターネットサービスで求人票を確認ください。</v>
          </cell>
          <cell r="AU442" t="str">
            <v>訪問介護（ホームヘルプサービス）</v>
          </cell>
          <cell r="AZ442" t="str">
            <v>確認中</v>
          </cell>
          <cell r="BA442" t="str">
            <v>確認中</v>
          </cell>
          <cell r="BB442" t="str">
            <v>確認中</v>
          </cell>
          <cell r="BC442" t="str">
            <v>確認中</v>
          </cell>
        </row>
        <row r="443">
          <cell r="C443" t="str">
            <v>13190-09369811</v>
          </cell>
          <cell r="D443">
            <v>44522</v>
          </cell>
          <cell r="E443" t="str">
            <v>社会福祉法人　福音会</v>
          </cell>
          <cell r="F443" t="str">
            <v>しゃかいふくしほうじん　ふくいんかい</v>
          </cell>
          <cell r="N443" t="str">
            <v>http://www.fukuinkai.or.jp/</v>
          </cell>
          <cell r="O443" t="str">
            <v>高齢者の豊かで幸福な生活を願って支援しています。施設部門と
在宅部門を有する総合福祉法人です。                                                                                                                                                                                                                                                                                                      地域にお住まいの高齢者とそのご家族の総合相談窓口です。地域の
方が安心して生活を送ることができるよう、業務を行っています。
また介護予防に関する地域活動も積極的に展開しています。</v>
          </cell>
          <cell r="P443" t="str">
            <v>介護支援専門員</v>
          </cell>
          <cell r="Q443" t="str">
            <v>確認中</v>
          </cell>
          <cell r="R443" t="str">
            <v>ハローワークインターネットサービスで求人票を確認ください。</v>
          </cell>
          <cell r="S443" t="str">
            <v>居宅介護支援事業所ふくいん</v>
          </cell>
          <cell r="T443" t="str">
            <v>確認中</v>
          </cell>
          <cell r="U443" t="str">
            <v>正社員</v>
          </cell>
          <cell r="V443" t="str">
            <v>東京都町田市野津田町１９３２番地</v>
          </cell>
          <cell r="W443" t="str">
            <v>ハローワークインターネットサービスで求人票を確認ください。</v>
          </cell>
          <cell r="X443" t="str">
            <v>230,000円〜275,000円</v>
          </cell>
          <cell r="Y443" t="str">
            <v>確認中</v>
          </cell>
          <cell r="Z443" t="str">
            <v>ハローワークインターネットサービスで求人票を確認ください。</v>
          </cell>
          <cell r="AB443" t="str">
            <v>確認中</v>
          </cell>
          <cell r="AC443" t="str">
            <v>確認中</v>
          </cell>
          <cell r="AD443" t="str">
            <v>ハローワークインターネットサービスで求人票を確認ください。</v>
          </cell>
          <cell r="AE443" t="str">
            <v>確認中</v>
          </cell>
          <cell r="AF443" t="str">
            <v>月給（手当等確認ください）</v>
          </cell>
          <cell r="AG443" t="str">
            <v>確認中</v>
          </cell>
          <cell r="AH443" t="str">
            <v>確認中</v>
          </cell>
          <cell r="AI443" t="str">
            <v>確認中</v>
          </cell>
          <cell r="AJ443" t="str">
            <v>確認中</v>
          </cell>
          <cell r="AK443" t="str">
            <v>確認中</v>
          </cell>
          <cell r="AL443" t="str">
            <v>確認中</v>
          </cell>
          <cell r="AM443" t="str">
            <v>確認中</v>
          </cell>
          <cell r="AN443" t="str">
            <v>確認中</v>
          </cell>
          <cell r="AO443" t="str">
            <v>確認中</v>
          </cell>
          <cell r="AP443" t="str">
            <v>ハローワークインターネットサービスで求人票を確認ください。</v>
          </cell>
          <cell r="AQ443" t="str">
            <v>ハローワークインターネットサービスで求人票を確認ください。</v>
          </cell>
          <cell r="AR443" t="str">
            <v>ハローワークインターネットサービスで求人票を確認ください。</v>
          </cell>
          <cell r="AS443" t="str">
            <v>ハローワークインターネットサービスで求人票を確認ください。</v>
          </cell>
          <cell r="AT443" t="str">
            <v>ハローワークインターネットサービスで求人票を確認ください。</v>
          </cell>
          <cell r="AU443" t="str">
            <v>居宅介護支援</v>
          </cell>
          <cell r="AZ443" t="str">
            <v>確認中</v>
          </cell>
          <cell r="BA443" t="str">
            <v>確認中</v>
          </cell>
          <cell r="BB443" t="str">
            <v>確認中</v>
          </cell>
          <cell r="BC443" t="str">
            <v>確認中</v>
          </cell>
        </row>
        <row r="444">
          <cell r="C444" t="str">
            <v>13190-09370411</v>
          </cell>
          <cell r="D444">
            <v>44522</v>
          </cell>
          <cell r="E444" t="str">
            <v>社会福祉法人　福音会</v>
          </cell>
          <cell r="F444" t="str">
            <v>しゃかいふくしほうじん　ふくいんかい</v>
          </cell>
          <cell r="N444" t="str">
            <v>http://www.fukuinkai.or.jp/</v>
          </cell>
          <cell r="O444" t="str">
            <v>高齢者の豊かで幸福な生活を願って支援しています。施設部門と
在宅部門を有する総合福祉法人です。                                                                                                                                                                                                                                                                                                      地域にお住まいの高齢者とそのご家族の総合相談窓口です。地域の
方が安心して生活を送ることができるよう、業務を行っています。
また介護予防に関する地域活動も積極的に展開しています。</v>
          </cell>
          <cell r="P444" t="str">
            <v>看護職員・保健師</v>
          </cell>
          <cell r="Q444" t="str">
            <v>確認中</v>
          </cell>
          <cell r="R444" t="str">
            <v>ハローワークインターネットサービスで求人票を確認ください。</v>
          </cell>
          <cell r="S444" t="str">
            <v>忠生第２高齢者支援センター</v>
          </cell>
          <cell r="T444" t="str">
            <v>確認中</v>
          </cell>
          <cell r="U444" t="str">
            <v>正社員</v>
          </cell>
          <cell r="V444" t="str">
            <v>東京都町田市山崎町２２００番地</v>
          </cell>
          <cell r="W444" t="str">
            <v>ハローワークインターネットサービスで求人票を確認ください。</v>
          </cell>
          <cell r="X444" t="str">
            <v>240,000円〜295,000円</v>
          </cell>
          <cell r="Y444" t="str">
            <v>確認中</v>
          </cell>
          <cell r="Z444" t="str">
            <v>ハローワークインターネットサービスで求人票を確認ください。</v>
          </cell>
          <cell r="AB444" t="str">
            <v>確認中</v>
          </cell>
          <cell r="AC444" t="str">
            <v>確認中</v>
          </cell>
          <cell r="AD444" t="str">
            <v>ハローワークインターネットサービスで求人票を確認ください。</v>
          </cell>
          <cell r="AE444" t="str">
            <v>確認中</v>
          </cell>
          <cell r="AF444" t="str">
            <v>月給（手当等確認ください）</v>
          </cell>
          <cell r="AG444" t="str">
            <v>確認中</v>
          </cell>
          <cell r="AH444" t="str">
            <v>確認中</v>
          </cell>
          <cell r="AI444" t="str">
            <v>確認中</v>
          </cell>
          <cell r="AJ444" t="str">
            <v>確認中</v>
          </cell>
          <cell r="AK444" t="str">
            <v>確認中</v>
          </cell>
          <cell r="AL444" t="str">
            <v>確認中</v>
          </cell>
          <cell r="AM444" t="str">
            <v>確認中</v>
          </cell>
          <cell r="AN444" t="str">
            <v>確認中</v>
          </cell>
          <cell r="AO444" t="str">
            <v>確認中</v>
          </cell>
          <cell r="AP444" t="str">
            <v>ハローワークインターネットサービスで求人票を確認ください。</v>
          </cell>
          <cell r="AQ444" t="str">
            <v>ハローワークインターネットサービスで求人票を確認ください。</v>
          </cell>
          <cell r="AR444" t="str">
            <v>ハローワークインターネットサービスで求人票を確認ください。</v>
          </cell>
          <cell r="AS444" t="str">
            <v>ハローワークインターネットサービスで求人票を確認ください。</v>
          </cell>
          <cell r="AT444" t="str">
            <v>ハローワークインターネットサービスで求人票を確認ください。</v>
          </cell>
          <cell r="AU444" t="str">
            <v>居宅介護支援</v>
          </cell>
          <cell r="AZ444" t="str">
            <v>確認中</v>
          </cell>
          <cell r="BA444" t="str">
            <v>確認中</v>
          </cell>
          <cell r="BB444" t="str">
            <v>確認中</v>
          </cell>
          <cell r="BC444" t="str">
            <v>確認中</v>
          </cell>
        </row>
        <row r="445">
          <cell r="C445" t="str">
            <v>13190-09371011</v>
          </cell>
          <cell r="D445">
            <v>44522</v>
          </cell>
          <cell r="E445" t="str">
            <v>社会福祉法人　福音会</v>
          </cell>
          <cell r="F445" t="str">
            <v>しゃかいふくしほうじん　ふくいんかい</v>
          </cell>
          <cell r="N445" t="str">
            <v>http://www.fukuinkai.or.jp/</v>
          </cell>
          <cell r="O445" t="str">
            <v>高齢者の豊かで幸福な生活を願って支援しています。施設部門と
在宅部門を有する総合福祉法人です。                                                                                                                                                                                                                                                                                                      地域にお住まいの高齢者とそのご家族の総合相談窓口です。地域の
方が安心して生活を送ることができるよう、業務を行っています。
また介護予防に関する地域活動も積極的に展開しています。</v>
          </cell>
          <cell r="P445" t="str">
            <v>看護職員・保健師</v>
          </cell>
          <cell r="Q445" t="str">
            <v>確認中</v>
          </cell>
          <cell r="R445" t="str">
            <v>ハローワークインターネットサービスで求人票を確認ください。</v>
          </cell>
          <cell r="S445" t="str">
            <v>忠生第２高齢者支援センター</v>
          </cell>
          <cell r="T445" t="str">
            <v>確認中</v>
          </cell>
          <cell r="U445" t="str">
            <v>非常勤パート</v>
          </cell>
          <cell r="V445" t="str">
            <v>東京都町田市山崎町２２００番地</v>
          </cell>
          <cell r="W445" t="str">
            <v>ハローワークインターネットサービスで求人票を確認ください。</v>
          </cell>
          <cell r="X445" t="str">
            <v>1,560円〜1,760円</v>
          </cell>
          <cell r="Y445" t="str">
            <v>確認中</v>
          </cell>
          <cell r="Z445" t="str">
            <v>ハローワークインターネットサービスで求人票を確認ください。</v>
          </cell>
          <cell r="AB445" t="str">
            <v>確認中</v>
          </cell>
          <cell r="AC445" t="str">
            <v>確認中</v>
          </cell>
          <cell r="AD445" t="str">
            <v>ハローワークインターネットサービスで求人票を確認ください。</v>
          </cell>
          <cell r="AE445" t="str">
            <v>確認中</v>
          </cell>
          <cell r="AF445" t="str">
            <v>時給</v>
          </cell>
          <cell r="AG445" t="str">
            <v>確認中</v>
          </cell>
          <cell r="AH445" t="str">
            <v>確認中</v>
          </cell>
          <cell r="AI445" t="str">
            <v>確認中</v>
          </cell>
          <cell r="AJ445" t="str">
            <v>確認中</v>
          </cell>
          <cell r="AK445" t="str">
            <v>確認中</v>
          </cell>
          <cell r="AL445" t="str">
            <v>確認中</v>
          </cell>
          <cell r="AM445" t="str">
            <v>確認中</v>
          </cell>
          <cell r="AN445" t="str">
            <v>確認中</v>
          </cell>
          <cell r="AO445" t="str">
            <v>確認中</v>
          </cell>
          <cell r="AP445" t="str">
            <v>ハローワークインターネットサービスで求人票を確認ください。</v>
          </cell>
          <cell r="AQ445" t="str">
            <v>ハローワークインターネットサービスで求人票を確認ください。</v>
          </cell>
          <cell r="AR445" t="str">
            <v>ハローワークインターネットサービスで求人票を確認ください。</v>
          </cell>
          <cell r="AS445" t="str">
            <v>ハローワークインターネットサービスで求人票を確認ください。</v>
          </cell>
          <cell r="AT445" t="str">
            <v>ハローワークインターネットサービスで求人票を確認ください。</v>
          </cell>
          <cell r="AU445" t="str">
            <v>居宅介護支援</v>
          </cell>
          <cell r="AZ445" t="str">
            <v>確認中</v>
          </cell>
          <cell r="BA445" t="str">
            <v>確認中</v>
          </cell>
          <cell r="BB445" t="str">
            <v>確認中</v>
          </cell>
          <cell r="BC445" t="str">
            <v>確認中</v>
          </cell>
        </row>
        <row r="446">
          <cell r="C446" t="str">
            <v>13190-09372311</v>
          </cell>
          <cell r="D446">
            <v>44522</v>
          </cell>
          <cell r="E446" t="str">
            <v>社会福祉法人　創和会</v>
          </cell>
          <cell r="F446" t="str">
            <v>しゃかいふくしほうじん　そうわかい</v>
          </cell>
          <cell r="N446" t="str">
            <v>http://ccnaruse.com/</v>
          </cell>
          <cell r="O446" t="str">
            <v>住民活動により設立された社会福祉法人で「共に支え合い、共に生
きる」という理念の下、５つの事業を通じ地域の福祉に貢献してい
ます。　　　　　　　　　　　　　　　　　　　　　　　　　　　　　　　　　　　　　　　　　　　　　　　　　　　　　　　　　　　　　　　　　　　　　　　　　　　　　　　　　　　　　　　　　　　　　　　　　　　　　　　地域密着型特別養護老人ホーム・デイサービス・ヘルパーステーシ
ョン・ケアマネジメントセンター・グループホーム５つの事業を行
っています。</v>
          </cell>
          <cell r="P446" t="str">
            <v>送迎ドライバー</v>
          </cell>
          <cell r="Q446" t="str">
            <v>確認中</v>
          </cell>
          <cell r="R446" t="str">
            <v>ハローワークインターネットサービスで求人票を確認ください。</v>
          </cell>
          <cell r="S446" t="str">
            <v>ケアセンター成瀬</v>
          </cell>
          <cell r="T446" t="str">
            <v>確認中</v>
          </cell>
          <cell r="U446" t="str">
            <v>非常勤パート</v>
          </cell>
          <cell r="V446" t="str">
            <v>東京都町田市成瀬台３－２４－１</v>
          </cell>
          <cell r="W446" t="str">
            <v>ハローワークインターネットサービスで求人票を確認ください。</v>
          </cell>
          <cell r="X446" t="str">
            <v>1,041円〜1,080円</v>
          </cell>
          <cell r="Y446" t="str">
            <v>確認中</v>
          </cell>
          <cell r="Z446" t="str">
            <v>ハローワークインターネットサービスで求人票を確認ください。</v>
          </cell>
          <cell r="AB446" t="str">
            <v>確認中</v>
          </cell>
          <cell r="AC446" t="str">
            <v>確認中</v>
          </cell>
          <cell r="AD446" t="str">
            <v>ハローワークインターネットサービスで求人票を確認ください。</v>
          </cell>
          <cell r="AE446" t="str">
            <v>確認中</v>
          </cell>
          <cell r="AF446" t="str">
            <v>時給</v>
          </cell>
          <cell r="AG446" t="str">
            <v>確認中</v>
          </cell>
          <cell r="AH446" t="str">
            <v>確認中</v>
          </cell>
          <cell r="AI446" t="str">
            <v>確認中</v>
          </cell>
          <cell r="AJ446" t="str">
            <v>確認中</v>
          </cell>
          <cell r="AK446" t="str">
            <v>確認中</v>
          </cell>
          <cell r="AL446" t="str">
            <v>確認中</v>
          </cell>
          <cell r="AM446" t="str">
            <v>確認中</v>
          </cell>
          <cell r="AN446" t="str">
            <v>確認中</v>
          </cell>
          <cell r="AO446" t="str">
            <v>確認中</v>
          </cell>
          <cell r="AP446" t="str">
            <v>ハローワークインターネットサービスで求人票を確認ください。</v>
          </cell>
          <cell r="AQ446" t="str">
            <v>ハローワークインターネットサービスで求人票を確認ください。</v>
          </cell>
          <cell r="AR446" t="str">
            <v>ハローワークインターネットサービスで求人票を確認ください。</v>
          </cell>
          <cell r="AS446" t="str">
            <v>ハローワークインターネットサービスで求人票を確認ください。</v>
          </cell>
          <cell r="AT446" t="str">
            <v>ハローワークインターネットサービスで求人票を確認ください。</v>
          </cell>
          <cell r="AU446" t="str">
            <v>通所介護（デイサービス）</v>
          </cell>
          <cell r="AZ446" t="str">
            <v>確認中</v>
          </cell>
          <cell r="BA446" t="str">
            <v>確認中</v>
          </cell>
          <cell r="BB446" t="str">
            <v>確認中</v>
          </cell>
          <cell r="BC446" t="str">
            <v>確認中</v>
          </cell>
        </row>
        <row r="447">
          <cell r="C447" t="str">
            <v>13190-09373611</v>
          </cell>
          <cell r="D447">
            <v>44522</v>
          </cell>
          <cell r="E447" t="str">
            <v>社会福祉法人　創和会</v>
          </cell>
          <cell r="F447" t="str">
            <v>しゃかいふくしほうじん　そうわかい</v>
          </cell>
          <cell r="N447" t="str">
            <v>http://ccnaruse.com/</v>
          </cell>
          <cell r="O447" t="str">
            <v>住民活動により設立された社会福祉法人で「共に支え合い、共に生
きる」という理念の下、５つの事業を通じ地域の福祉に貢献してい
ます。　　　　　　　　　　　　　　　　　　　　　　　　　　　　　　　　　　　　　　　　　　　　　　　　　　　　　　　　　　　　　　　　　　　　　　　　　　　　　　　　　　　　　　　　　　　　　　　　　　　　　　　地域密着型特別養護老人ホーム・デイサービス・ヘルパーステーシ
ョン・ケアマネジメントセンター・グループホーム５つの事業を行
っています。</v>
          </cell>
          <cell r="P447" t="str">
            <v>小規模特養ホーム介護職員</v>
          </cell>
          <cell r="Q447" t="str">
            <v>確認中</v>
          </cell>
          <cell r="R447" t="str">
            <v>ハローワークインターネットサービスで求人票を確認ください。</v>
          </cell>
          <cell r="S447" t="str">
            <v>ケアセンター成瀬</v>
          </cell>
          <cell r="T447" t="str">
            <v>確認中</v>
          </cell>
          <cell r="U447" t="str">
            <v>常勤パート（フルタイム）</v>
          </cell>
          <cell r="V447" t="str">
            <v>東京都町田市成瀬台３－２４－１</v>
          </cell>
          <cell r="W447" t="str">
            <v>ハローワークインターネットサービスで求人票を確認ください。</v>
          </cell>
          <cell r="X447" t="str">
            <v>200,000円〜210,000円</v>
          </cell>
          <cell r="Y447" t="str">
            <v>確認中</v>
          </cell>
          <cell r="Z447" t="str">
            <v>ハローワークインターネットサービスで求人票を確認ください。</v>
          </cell>
          <cell r="AB447" t="str">
            <v>確認中</v>
          </cell>
          <cell r="AC447" t="str">
            <v>確認中</v>
          </cell>
          <cell r="AD447" t="str">
            <v>ハローワークインターネットサービスで求人票を確認ください。</v>
          </cell>
          <cell r="AE447" t="str">
            <v>確認中</v>
          </cell>
          <cell r="AF447" t="str">
            <v>月給（手当等確認ください）</v>
          </cell>
          <cell r="AG447" t="str">
            <v>確認中</v>
          </cell>
          <cell r="AH447" t="str">
            <v>確認中</v>
          </cell>
          <cell r="AI447" t="str">
            <v>確認中</v>
          </cell>
          <cell r="AJ447" t="str">
            <v>確認中</v>
          </cell>
          <cell r="AK447" t="str">
            <v>確認中</v>
          </cell>
          <cell r="AL447" t="str">
            <v>確認中</v>
          </cell>
          <cell r="AM447" t="str">
            <v>確認中</v>
          </cell>
          <cell r="AN447" t="str">
            <v>確認中</v>
          </cell>
          <cell r="AO447" t="str">
            <v>確認中</v>
          </cell>
          <cell r="AP447" t="str">
            <v>ハローワークインターネットサービスで求人票を確認ください。</v>
          </cell>
          <cell r="AQ447" t="str">
            <v>ハローワークインターネットサービスで求人票を確認ください。</v>
          </cell>
          <cell r="AR447" t="str">
            <v>ハローワークインターネットサービスで求人票を確認ください。</v>
          </cell>
          <cell r="AS447" t="str">
            <v>ハローワークインターネットサービスで求人票を確認ください。</v>
          </cell>
          <cell r="AT447" t="str">
            <v>ハローワークインターネットサービスで求人票を確認ください。</v>
          </cell>
          <cell r="AU447" t="str">
            <v>特別養護老人ホーム（特養）</v>
          </cell>
          <cell r="AZ447" t="str">
            <v>確認中</v>
          </cell>
          <cell r="BA447" t="str">
            <v>確認中</v>
          </cell>
          <cell r="BB447" t="str">
            <v>確認中</v>
          </cell>
          <cell r="BC447" t="str">
            <v>確認中</v>
          </cell>
        </row>
        <row r="448">
          <cell r="C448" t="str">
            <v>13190-09374911</v>
          </cell>
          <cell r="D448">
            <v>44522</v>
          </cell>
          <cell r="E448" t="str">
            <v>社会福祉法人　創和会</v>
          </cell>
          <cell r="F448" t="str">
            <v>しゃかいふくしほうじん　そうわかい</v>
          </cell>
          <cell r="N448" t="str">
            <v>http://ccnaruse.com/</v>
          </cell>
          <cell r="O448" t="str">
            <v>住民活動により設立された社会福祉法人で「共に支え合い、共に生
きる」という理念の下、５つの事業を通じ地域の福祉に貢献してい
ます。　　　　　　　　　　　　　　　　　　　　　　　　　　　　　　　　　　　　　　　　　　　　　　　　　　　　　　　　　　　　　　　　　　　　　　　　　　　　　　　　　　　　　　　　　　　　　　　　　　　　　　　地域密着型特別養護老人ホーム・デイサービス・ヘルパーステーシ
ョン・ケアマネジメントセンター・グループホーム５つの事業を行
っています。</v>
          </cell>
          <cell r="P448" t="str">
            <v>訪問介護</v>
          </cell>
          <cell r="Q448" t="str">
            <v>確認中</v>
          </cell>
          <cell r="R448" t="str">
            <v>ハローワークインターネットサービスで求人票を確認ください。</v>
          </cell>
          <cell r="S448" t="str">
            <v>ケアセンター成瀬</v>
          </cell>
          <cell r="T448" t="str">
            <v>確認中</v>
          </cell>
          <cell r="U448" t="str">
            <v>非常勤パート</v>
          </cell>
          <cell r="V448" t="str">
            <v>東京都町田市成瀬台３－２４－１</v>
          </cell>
          <cell r="W448" t="str">
            <v>ハローワークインターネットサービスで求人票を確認ください。</v>
          </cell>
          <cell r="X448" t="str">
            <v>1,200円〜1,545円</v>
          </cell>
          <cell r="Y448" t="str">
            <v>確認中</v>
          </cell>
          <cell r="Z448" t="str">
            <v>ハローワークインターネットサービスで求人票を確認ください。</v>
          </cell>
          <cell r="AB448" t="str">
            <v>確認中</v>
          </cell>
          <cell r="AC448" t="str">
            <v>確認中</v>
          </cell>
          <cell r="AD448" t="str">
            <v>ハローワークインターネットサービスで求人票を確認ください。</v>
          </cell>
          <cell r="AE448" t="str">
            <v>確認中</v>
          </cell>
          <cell r="AF448" t="str">
            <v>時給</v>
          </cell>
          <cell r="AG448" t="str">
            <v>確認中</v>
          </cell>
          <cell r="AH448" t="str">
            <v>確認中</v>
          </cell>
          <cell r="AI448" t="str">
            <v>確認中</v>
          </cell>
          <cell r="AJ448" t="str">
            <v>確認中</v>
          </cell>
          <cell r="AK448" t="str">
            <v>確認中</v>
          </cell>
          <cell r="AL448" t="str">
            <v>確認中</v>
          </cell>
          <cell r="AM448" t="str">
            <v>確認中</v>
          </cell>
          <cell r="AN448" t="str">
            <v>確認中</v>
          </cell>
          <cell r="AO448" t="str">
            <v>確認中</v>
          </cell>
          <cell r="AP448" t="str">
            <v>ハローワークインターネットサービスで求人票を確認ください。</v>
          </cell>
          <cell r="AQ448" t="str">
            <v>ハローワークインターネットサービスで求人票を確認ください。</v>
          </cell>
          <cell r="AR448" t="str">
            <v>ハローワークインターネットサービスで求人票を確認ください。</v>
          </cell>
          <cell r="AS448" t="str">
            <v>ハローワークインターネットサービスで求人票を確認ください。</v>
          </cell>
          <cell r="AT448" t="str">
            <v>ハローワークインターネットサービスで求人票を確認ください。</v>
          </cell>
          <cell r="AU448" t="str">
            <v>訪問介護（ホームヘルプサービス）</v>
          </cell>
          <cell r="AZ448" t="str">
            <v>確認中</v>
          </cell>
          <cell r="BA448" t="str">
            <v>確認中</v>
          </cell>
          <cell r="BB448" t="str">
            <v>確認中</v>
          </cell>
          <cell r="BC448" t="str">
            <v>確認中</v>
          </cell>
        </row>
        <row r="449">
          <cell r="C449" t="str">
            <v>13190-09375111</v>
          </cell>
          <cell r="D449">
            <v>44522</v>
          </cell>
          <cell r="E449" t="str">
            <v>社会福祉法人　創和会</v>
          </cell>
          <cell r="F449" t="str">
            <v>しゃかいふくしほうじん　そうわかい</v>
          </cell>
          <cell r="N449" t="str">
            <v>http://ccnaruse.com/</v>
          </cell>
          <cell r="O449" t="str">
            <v>住民活動により設立された社会福祉法人で「共に支え合い、共に生
きる」という理念の下、５つの事業を通じ地域の福祉に貢献してい
ます。　　　　　　　　　　　　　　　　　　　　　　　　　　　　　　　　　　　　　　　　　　　　　　　　　　　　　　　　　　　　　　　　　　　　　　　　　　　　　　　　　　　　　　　　　　　　　　　　　　　　　　　地域密着型特別養護老人ホーム・デイサービス・ヘルパーステーシ
ョン・ケアマネジメントセンター・グループホーム５つの事業を行
っています。</v>
          </cell>
          <cell r="P449" t="str">
            <v>デイ介護職員・非常勤</v>
          </cell>
          <cell r="Q449" t="str">
            <v>確認中</v>
          </cell>
          <cell r="R449" t="str">
            <v>ハローワークインターネットサービスで求人票を確認ください。</v>
          </cell>
          <cell r="S449" t="str">
            <v>ケアセンター成瀬</v>
          </cell>
          <cell r="T449" t="str">
            <v>確認中</v>
          </cell>
          <cell r="U449" t="str">
            <v>非常勤パート</v>
          </cell>
          <cell r="V449" t="str">
            <v>東京都町田市成瀬台３－２４－１</v>
          </cell>
          <cell r="W449" t="str">
            <v>ハローワークインターネットサービスで求人票を確認ください。</v>
          </cell>
          <cell r="X449" t="str">
            <v>1,041円〜1,150円</v>
          </cell>
          <cell r="Y449" t="str">
            <v>確認中</v>
          </cell>
          <cell r="Z449" t="str">
            <v>ハローワークインターネットサービスで求人票を確認ください。</v>
          </cell>
          <cell r="AB449" t="str">
            <v>確認中</v>
          </cell>
          <cell r="AC449" t="str">
            <v>確認中</v>
          </cell>
          <cell r="AD449" t="str">
            <v>ハローワークインターネットサービスで求人票を確認ください。</v>
          </cell>
          <cell r="AE449" t="str">
            <v>確認中</v>
          </cell>
          <cell r="AF449" t="str">
            <v>時給</v>
          </cell>
          <cell r="AG449" t="str">
            <v>確認中</v>
          </cell>
          <cell r="AH449" t="str">
            <v>確認中</v>
          </cell>
          <cell r="AI449" t="str">
            <v>確認中</v>
          </cell>
          <cell r="AJ449" t="str">
            <v>確認中</v>
          </cell>
          <cell r="AK449" t="str">
            <v>確認中</v>
          </cell>
          <cell r="AL449" t="str">
            <v>確認中</v>
          </cell>
          <cell r="AM449" t="str">
            <v>確認中</v>
          </cell>
          <cell r="AN449" t="str">
            <v>確認中</v>
          </cell>
          <cell r="AO449" t="str">
            <v>確認中</v>
          </cell>
          <cell r="AP449" t="str">
            <v>ハローワークインターネットサービスで求人票を確認ください。</v>
          </cell>
          <cell r="AQ449" t="str">
            <v>ハローワークインターネットサービスで求人票を確認ください。</v>
          </cell>
          <cell r="AR449" t="str">
            <v>ハローワークインターネットサービスで求人票を確認ください。</v>
          </cell>
          <cell r="AS449" t="str">
            <v>ハローワークインターネットサービスで求人票を確認ください。</v>
          </cell>
          <cell r="AT449" t="str">
            <v>ハローワークインターネットサービスで求人票を確認ください。</v>
          </cell>
          <cell r="AU449" t="str">
            <v>通所介護（デイサービス）</v>
          </cell>
          <cell r="AZ449" t="str">
            <v>確認中</v>
          </cell>
          <cell r="BA449" t="str">
            <v>確認中</v>
          </cell>
          <cell r="BB449" t="str">
            <v>確認中</v>
          </cell>
          <cell r="BC449" t="str">
            <v>確認中</v>
          </cell>
        </row>
        <row r="450">
          <cell r="C450" t="str">
            <v>13190-09376711</v>
          </cell>
          <cell r="D450">
            <v>44522</v>
          </cell>
          <cell r="E450" t="str">
            <v>社会福祉法人　創和会</v>
          </cell>
          <cell r="F450" t="str">
            <v>しゃかいふくしほうじん　そうわかい</v>
          </cell>
          <cell r="N450" t="str">
            <v>http://ccnaruse.com/</v>
          </cell>
          <cell r="O450" t="str">
            <v>住民活動により設立された社会福祉法人で「共に支え合い、共に生
きる」という理念の下、５つの事業を通じ地域の福祉に貢献してい
ます。　　　　　　　　　　　　　　　　　　　　　　　　　　　　　　　　　　　　　　　　　　　　　　　　　　　　　　　　　　　　　　　　　　　　　　　　　　　　　　　　　　　　　　　　　　　　　　　　　　　　　　　地域密着型特別養護老人ホーム・デイサービス・ヘルパーステーシ
ョン・ケアマネジメントセンター・グループホーム５つの事業を行
っています。</v>
          </cell>
          <cell r="P450" t="str">
            <v>デイ介護・契約職員</v>
          </cell>
          <cell r="Q450" t="str">
            <v>確認中</v>
          </cell>
          <cell r="R450" t="str">
            <v>ハローワークインターネットサービスで求人票を確認ください。</v>
          </cell>
          <cell r="S450" t="str">
            <v>ケアセンター成瀬</v>
          </cell>
          <cell r="T450" t="str">
            <v>確認中</v>
          </cell>
          <cell r="U450" t="str">
            <v>契約社員</v>
          </cell>
          <cell r="V450" t="str">
            <v>東京都町田市成瀬台３－２４－１</v>
          </cell>
          <cell r="W450" t="str">
            <v>ハローワークインターネットサービスで求人票を確認ください。</v>
          </cell>
          <cell r="X450" t="str">
            <v>190,000円〜210,000円</v>
          </cell>
          <cell r="Y450" t="str">
            <v>確認中</v>
          </cell>
          <cell r="Z450" t="str">
            <v>ハローワークインターネットサービスで求人票を確認ください。</v>
          </cell>
          <cell r="AB450" t="str">
            <v>確認中</v>
          </cell>
          <cell r="AC450" t="str">
            <v>確認中</v>
          </cell>
          <cell r="AD450" t="str">
            <v>ハローワークインターネットサービスで求人票を確認ください。</v>
          </cell>
          <cell r="AE450" t="str">
            <v>確認中</v>
          </cell>
          <cell r="AF450" t="str">
            <v>月給（手当等確認ください）</v>
          </cell>
          <cell r="AG450" t="str">
            <v>確認中</v>
          </cell>
          <cell r="AH450" t="str">
            <v>確認中</v>
          </cell>
          <cell r="AI450" t="str">
            <v>確認中</v>
          </cell>
          <cell r="AJ450" t="str">
            <v>確認中</v>
          </cell>
          <cell r="AK450" t="str">
            <v>確認中</v>
          </cell>
          <cell r="AL450" t="str">
            <v>確認中</v>
          </cell>
          <cell r="AM450" t="str">
            <v>確認中</v>
          </cell>
          <cell r="AN450" t="str">
            <v>確認中</v>
          </cell>
          <cell r="AO450" t="str">
            <v>確認中</v>
          </cell>
          <cell r="AP450" t="str">
            <v>ハローワークインターネットサービスで求人票を確認ください。</v>
          </cell>
          <cell r="AQ450" t="str">
            <v>ハローワークインターネットサービスで求人票を確認ください。</v>
          </cell>
          <cell r="AR450" t="str">
            <v>ハローワークインターネットサービスで求人票を確認ください。</v>
          </cell>
          <cell r="AS450" t="str">
            <v>ハローワークインターネットサービスで求人票を確認ください。</v>
          </cell>
          <cell r="AT450" t="str">
            <v>ハローワークインターネットサービスで求人票を確認ください。</v>
          </cell>
          <cell r="AU450" t="str">
            <v>通所介護（デイサービス）</v>
          </cell>
          <cell r="AZ450" t="str">
            <v>確認中</v>
          </cell>
          <cell r="BA450" t="str">
            <v>確認中</v>
          </cell>
          <cell r="BB450" t="str">
            <v>確認中</v>
          </cell>
          <cell r="BC450" t="str">
            <v>確認中</v>
          </cell>
        </row>
        <row r="451">
          <cell r="C451" t="str">
            <v>13190-09378211</v>
          </cell>
          <cell r="D451">
            <v>44522</v>
          </cell>
          <cell r="E451" t="str">
            <v>東電パートナーズ株式会社　東電さわやかケア町田</v>
          </cell>
          <cell r="F451" t="str">
            <v>とうでんパートナーズかぶしきがいしゃ　とうでんさわやかケアまちだ</v>
          </cell>
          <cell r="N451" t="str">
            <v>http://www.tepco-partners.co.jp</v>
          </cell>
          <cell r="O451" t="str">
            <v>家庭と両立が図れる環境で多くの女性が活躍中です。充実した研修
で確かな知識と技術を身に付けた職員を育成し、良質なサービスと
コンプライアンス経営で信頼いただける企業を目指しています。　　　　　　　　　　　　　　　　　　　　　　　　　　　　　　　　　　　　　　　　　　　　　　　　　　　　　　　　　　　　　　　　　　　　　　　　　　　　　　　　　　　　安心と信頼のサービスを提供する東京電力グループです。居宅介護
支援・訪問介護・デイサービス・グループホーム・訪問看護・福祉
用具貸与等の複合拠点を一都三県に７９事業所を展開しています。</v>
          </cell>
          <cell r="P451" t="str">
            <v>週１日～未経験ＯＫ／ホームヘルパー</v>
          </cell>
          <cell r="Q451" t="str">
            <v>確認中</v>
          </cell>
          <cell r="R451" t="str">
            <v>ハローワークインターネットサービスで求人票を確認ください。</v>
          </cell>
          <cell r="S451" t="str">
            <v>東電さわやかケア町田</v>
          </cell>
          <cell r="T451" t="str">
            <v>確認中</v>
          </cell>
          <cell r="U451" t="str">
            <v>非常勤パート</v>
          </cell>
          <cell r="V451" t="str">
            <v>東京都町田市森野４丁目１７－２３　渋谷ビル２階－Ａ</v>
          </cell>
          <cell r="W451" t="str">
            <v>ハローワークインターネットサービスで求人票を確認ください。</v>
          </cell>
          <cell r="X451" t="str">
            <v>1,300円〜1,850円</v>
          </cell>
          <cell r="Y451" t="str">
            <v>確認中</v>
          </cell>
          <cell r="Z451" t="str">
            <v>ハローワークインターネットサービスで求人票を確認ください。</v>
          </cell>
          <cell r="AB451" t="str">
            <v>確認中</v>
          </cell>
          <cell r="AC451" t="str">
            <v>確認中</v>
          </cell>
          <cell r="AD451" t="str">
            <v>ハローワークインターネットサービスで求人票を確認ください。</v>
          </cell>
          <cell r="AE451" t="str">
            <v>確認中</v>
          </cell>
          <cell r="AF451" t="str">
            <v>時給</v>
          </cell>
          <cell r="AG451" t="str">
            <v>確認中</v>
          </cell>
          <cell r="AH451" t="str">
            <v>確認中</v>
          </cell>
          <cell r="AI451" t="str">
            <v>確認中</v>
          </cell>
          <cell r="AJ451" t="str">
            <v>確認中</v>
          </cell>
          <cell r="AK451" t="str">
            <v>確認中</v>
          </cell>
          <cell r="AL451" t="str">
            <v>確認中</v>
          </cell>
          <cell r="AM451" t="str">
            <v>確認中</v>
          </cell>
          <cell r="AN451" t="str">
            <v>確認中</v>
          </cell>
          <cell r="AO451" t="str">
            <v>確認中</v>
          </cell>
          <cell r="AP451" t="str">
            <v>ハローワークインターネットサービスで求人票を確認ください。</v>
          </cell>
          <cell r="AQ451" t="str">
            <v>ハローワークインターネットサービスで求人票を確認ください。</v>
          </cell>
          <cell r="AR451" t="str">
            <v>ハローワークインターネットサービスで求人票を確認ください。</v>
          </cell>
          <cell r="AS451" t="str">
            <v>ハローワークインターネットサービスで求人票を確認ください。</v>
          </cell>
          <cell r="AT451" t="str">
            <v>ハローワークインターネットサービスで求人票を確認ください。</v>
          </cell>
          <cell r="AU451" t="str">
            <v>訪問介護（ホームヘルプサービス）</v>
          </cell>
          <cell r="AZ451" t="str">
            <v>確認中</v>
          </cell>
          <cell r="BA451" t="str">
            <v>確認中</v>
          </cell>
          <cell r="BB451" t="str">
            <v>確認中</v>
          </cell>
          <cell r="BC451" t="str">
            <v>確認中</v>
          </cell>
        </row>
        <row r="452">
          <cell r="C452" t="str">
            <v>13190-09379511</v>
          </cell>
          <cell r="D452">
            <v>44522</v>
          </cell>
          <cell r="E452" t="str">
            <v>東電パートナーズ株式会社　東電さわやかケア町田</v>
          </cell>
          <cell r="F452" t="str">
            <v>とうでんパートナーズかぶしきがいしゃ　とうでんさわやかケアまちだ</v>
          </cell>
          <cell r="N452" t="str">
            <v>http://www.tepco-partners.co.jp</v>
          </cell>
          <cell r="O452" t="str">
            <v>家庭と両立が図れる環境で多くの女性が活躍中です。充実した研修
で確かな知識と技術を身に付けた職員を育成し、良質なサービスと
コンプライアンス経営で信頼いただける企業を目指しています。　　　　　　　　　　　　　　　　　　　　　　　　　　　　　　　　　　　　　　　　　　　　　　　　　　　　　　　　　　　　　　　　　　　　　　　　　　　　　　　　　　　　安心と信頼のサービスを提供する東京電力グループです。居宅介護
支援・訪問介護・デイサービス・グループホーム・訪問看護・福祉
用具貸与等の複合拠点を一都三県に７９事業所を展開しています。</v>
          </cell>
          <cell r="P452" t="str">
            <v>東電さわやか／ホームヘルパー（常勤）</v>
          </cell>
          <cell r="Q452" t="str">
            <v>確認中</v>
          </cell>
          <cell r="R452" t="str">
            <v>ハローワークインターネットサービスで求人票を確認ください。</v>
          </cell>
          <cell r="S452" t="str">
            <v>東電さわやかケア町田</v>
          </cell>
          <cell r="T452" t="str">
            <v>確認中</v>
          </cell>
          <cell r="U452" t="str">
            <v>常勤パート（フルタイム）</v>
          </cell>
          <cell r="V452" t="str">
            <v>東京都町田市森野４丁目１７－２３　渋谷ビル２階－Ａ</v>
          </cell>
          <cell r="W452" t="str">
            <v>ハローワークインターネットサービスで求人票を確認ください。</v>
          </cell>
          <cell r="X452" t="str">
            <v>200,736円〜200,736円</v>
          </cell>
          <cell r="Y452" t="str">
            <v>確認中</v>
          </cell>
          <cell r="Z452" t="str">
            <v>ハローワークインターネットサービスで求人票を確認ください。</v>
          </cell>
          <cell r="AB452" t="str">
            <v>確認中</v>
          </cell>
          <cell r="AC452" t="str">
            <v>確認中</v>
          </cell>
          <cell r="AD452" t="str">
            <v>ハローワークインターネットサービスで求人票を確認ください。</v>
          </cell>
          <cell r="AE452" t="str">
            <v>確認中</v>
          </cell>
          <cell r="AF452" t="str">
            <v>月給（手当等確認ください）</v>
          </cell>
          <cell r="AG452" t="str">
            <v>確認中</v>
          </cell>
          <cell r="AH452" t="str">
            <v>確認中</v>
          </cell>
          <cell r="AI452" t="str">
            <v>確認中</v>
          </cell>
          <cell r="AJ452" t="str">
            <v>確認中</v>
          </cell>
          <cell r="AK452" t="str">
            <v>確認中</v>
          </cell>
          <cell r="AL452" t="str">
            <v>確認中</v>
          </cell>
          <cell r="AM452" t="str">
            <v>確認中</v>
          </cell>
          <cell r="AN452" t="str">
            <v>確認中</v>
          </cell>
          <cell r="AO452" t="str">
            <v>確認中</v>
          </cell>
          <cell r="AP452" t="str">
            <v>ハローワークインターネットサービスで求人票を確認ください。</v>
          </cell>
          <cell r="AQ452" t="str">
            <v>ハローワークインターネットサービスで求人票を確認ください。</v>
          </cell>
          <cell r="AR452" t="str">
            <v>ハローワークインターネットサービスで求人票を確認ください。</v>
          </cell>
          <cell r="AS452" t="str">
            <v>ハローワークインターネットサービスで求人票を確認ください。</v>
          </cell>
          <cell r="AT452" t="str">
            <v>ハローワークインターネットサービスで求人票を確認ください。</v>
          </cell>
          <cell r="AU452" t="str">
            <v>訪問介護（ホームヘルプサービス）</v>
          </cell>
          <cell r="AZ452" t="str">
            <v>確認中</v>
          </cell>
          <cell r="BA452" t="str">
            <v>確認中</v>
          </cell>
          <cell r="BB452" t="str">
            <v>確認中</v>
          </cell>
          <cell r="BC452" t="str">
            <v>確認中</v>
          </cell>
        </row>
        <row r="453">
          <cell r="C453" t="str">
            <v>13190-09380311</v>
          </cell>
          <cell r="D453">
            <v>44522</v>
          </cell>
          <cell r="E453" t="str">
            <v>東電パートナーズ株式会社　東電さわやかケア町田</v>
          </cell>
          <cell r="F453" t="str">
            <v>とうでんパートナーズかぶしきがいしゃ　とうでんさわやかケアまちだ</v>
          </cell>
          <cell r="N453" t="str">
            <v>http://www.tepco-partners.co.jp</v>
          </cell>
          <cell r="O453" t="str">
            <v>家庭と両立が図れる環境で多くの女性が活躍中です。充実した研修
で確かな知識と技術を身に付けた職員を育成し、良質なサービスと
コンプライアンス経営で信頼いただける企業を目指しています。　　　　　　　　　　　　　　　　　　　　　　　　　　　　　　　　　　　　　　　　　　　　　　　　　　　　　　　　　　　　　　　　　　　　　　　　　　　　　　　　　　　　安心と信頼のサービスを提供する東京電力グループです。居宅介護
支援・訪問介護・デイサービス・グループホーム・訪問看護・福祉
用具貸与等の複合拠点を一都三県に７９事業所を展開しています。</v>
          </cell>
          <cell r="P453" t="str">
            <v>東電さわやか／福祉用具の営業スタッフ</v>
          </cell>
          <cell r="Q453" t="str">
            <v>確認中</v>
          </cell>
          <cell r="R453" t="str">
            <v>ハローワークインターネットサービスで求人票を確認ください。</v>
          </cell>
          <cell r="S453" t="str">
            <v>東電さわやかケア町田</v>
          </cell>
          <cell r="T453" t="str">
            <v>確認中</v>
          </cell>
          <cell r="U453" t="str">
            <v>正社員</v>
          </cell>
          <cell r="V453" t="str">
            <v>東京都町田市森野４丁目１７－２３　渋谷ビル２階－Ａ</v>
          </cell>
          <cell r="W453" t="str">
            <v>ハローワークインターネットサービスで求人票を確認ください。</v>
          </cell>
          <cell r="X453" t="str">
            <v>210,000円〜210,000円</v>
          </cell>
          <cell r="Y453" t="str">
            <v>確認中</v>
          </cell>
          <cell r="Z453" t="str">
            <v>ハローワークインターネットサービスで求人票を確認ください。</v>
          </cell>
          <cell r="AB453" t="str">
            <v>確認中</v>
          </cell>
          <cell r="AC453" t="str">
            <v>確認中</v>
          </cell>
          <cell r="AD453" t="str">
            <v>ハローワークインターネットサービスで求人票を確認ください。</v>
          </cell>
          <cell r="AE453" t="str">
            <v>確認中</v>
          </cell>
          <cell r="AF453" t="str">
            <v>月給（手当等確認ください）</v>
          </cell>
          <cell r="AG453" t="str">
            <v>確認中</v>
          </cell>
          <cell r="AH453" t="str">
            <v>確認中</v>
          </cell>
          <cell r="AI453" t="str">
            <v>確認中</v>
          </cell>
          <cell r="AJ453" t="str">
            <v>確認中</v>
          </cell>
          <cell r="AK453" t="str">
            <v>確認中</v>
          </cell>
          <cell r="AL453" t="str">
            <v>確認中</v>
          </cell>
          <cell r="AM453" t="str">
            <v>確認中</v>
          </cell>
          <cell r="AN453" t="str">
            <v>確認中</v>
          </cell>
          <cell r="AO453" t="str">
            <v>確認中</v>
          </cell>
          <cell r="AP453" t="str">
            <v>ハローワークインターネットサービスで求人票を確認ください。</v>
          </cell>
          <cell r="AQ453" t="str">
            <v>ハローワークインターネットサービスで求人票を確認ください。</v>
          </cell>
          <cell r="AR453" t="str">
            <v>ハローワークインターネットサービスで求人票を確認ください。</v>
          </cell>
          <cell r="AS453" t="str">
            <v>ハローワークインターネットサービスで求人票を確認ください。</v>
          </cell>
          <cell r="AT453" t="str">
            <v>ハローワークインターネットサービスで求人票を確認ください。</v>
          </cell>
          <cell r="AU453" t="str">
            <v>訪問介護（ホームヘルプサービス）</v>
          </cell>
          <cell r="AZ453" t="str">
            <v>確認中</v>
          </cell>
          <cell r="BA453" t="str">
            <v>確認中</v>
          </cell>
          <cell r="BB453" t="str">
            <v>確認中</v>
          </cell>
          <cell r="BC453" t="str">
            <v>確認中</v>
          </cell>
        </row>
        <row r="454">
          <cell r="C454" t="str">
            <v>13190-09382911</v>
          </cell>
          <cell r="D454">
            <v>44522</v>
          </cell>
          <cell r="E454" t="str">
            <v>東電パートナーズ株式会社　東電さわやかケア町田</v>
          </cell>
          <cell r="F454" t="str">
            <v>とうでんパートナーズかぶしきがいしゃ　とうでんさわやかケアまちだ</v>
          </cell>
          <cell r="N454" t="str">
            <v>http://www.tepco-partners.co.jp</v>
          </cell>
          <cell r="O454" t="str">
            <v>家庭と両立が図れる環境で多くの女性が活躍中です。充実した研修
で確かな知識と技術を身に付けた職員を育成し、良質なサービスと
コンプライアンス経営で信頼いただける企業を目指しています。　　　　　　　　　　　　　　　　　　　　　　　　　　　　　　　　　　　　　　　　　　　　　　　　　　　　　　　　　　　　　　　　　　　　　　　　　　　　　　　　　　　　安心と信頼のサービスを提供する東京電力グループです。居宅介護
支援・訪問介護・デイサービス・グループホーム・訪問看護・福祉
用具貸与等の複合拠点を一都三県に７９事業所を展開しています。</v>
          </cell>
          <cell r="P454" t="str">
            <v>週１日～未経験ＯＫ／ホームヘルパー</v>
          </cell>
          <cell r="Q454" t="str">
            <v>確認中</v>
          </cell>
          <cell r="R454" t="str">
            <v>ハローワークインターネットサービスで求人票を確認ください。</v>
          </cell>
          <cell r="S454" t="str">
            <v>東電さわやかケア成瀬</v>
          </cell>
          <cell r="T454" t="str">
            <v>確認中</v>
          </cell>
          <cell r="U454" t="str">
            <v>非常勤パート</v>
          </cell>
          <cell r="V454" t="str">
            <v>東京都町田市南成瀬５－１－１１　シャトルＭ１０１号室</v>
          </cell>
          <cell r="W454" t="str">
            <v>ハローワークインターネットサービスで求人票を確認ください。</v>
          </cell>
          <cell r="X454" t="str">
            <v>1,300円〜1,850円</v>
          </cell>
          <cell r="Y454" t="str">
            <v>確認中</v>
          </cell>
          <cell r="Z454" t="str">
            <v>ハローワークインターネットサービスで求人票を確認ください。</v>
          </cell>
          <cell r="AB454" t="str">
            <v>確認中</v>
          </cell>
          <cell r="AC454" t="str">
            <v>確認中</v>
          </cell>
          <cell r="AD454" t="str">
            <v>ハローワークインターネットサービスで求人票を確認ください。</v>
          </cell>
          <cell r="AE454" t="str">
            <v>確認中</v>
          </cell>
          <cell r="AF454" t="str">
            <v>時給</v>
          </cell>
          <cell r="AG454" t="str">
            <v>確認中</v>
          </cell>
          <cell r="AH454" t="str">
            <v>確認中</v>
          </cell>
          <cell r="AI454" t="str">
            <v>確認中</v>
          </cell>
          <cell r="AJ454" t="str">
            <v>確認中</v>
          </cell>
          <cell r="AK454" t="str">
            <v>確認中</v>
          </cell>
          <cell r="AL454" t="str">
            <v>確認中</v>
          </cell>
          <cell r="AM454" t="str">
            <v>確認中</v>
          </cell>
          <cell r="AN454" t="str">
            <v>確認中</v>
          </cell>
          <cell r="AO454" t="str">
            <v>確認中</v>
          </cell>
          <cell r="AP454" t="str">
            <v>ハローワークインターネットサービスで求人票を確認ください。</v>
          </cell>
          <cell r="AQ454" t="str">
            <v>ハローワークインターネットサービスで求人票を確認ください。</v>
          </cell>
          <cell r="AR454" t="str">
            <v>ハローワークインターネットサービスで求人票を確認ください。</v>
          </cell>
          <cell r="AS454" t="str">
            <v>ハローワークインターネットサービスで求人票を確認ください。</v>
          </cell>
          <cell r="AT454" t="str">
            <v>ハローワークインターネットサービスで求人票を確認ください。</v>
          </cell>
          <cell r="AU454" t="str">
            <v>訪問介護（ホームヘルプサービス）</v>
          </cell>
          <cell r="AZ454" t="str">
            <v>確認中</v>
          </cell>
          <cell r="BA454" t="str">
            <v>確認中</v>
          </cell>
          <cell r="BB454" t="str">
            <v>確認中</v>
          </cell>
          <cell r="BC454" t="str">
            <v>確認中</v>
          </cell>
        </row>
        <row r="455">
          <cell r="C455" t="str">
            <v>70-0416</v>
          </cell>
          <cell r="D455">
            <v>44546</v>
          </cell>
          <cell r="E455" t="str">
            <v>株式会社STケア</v>
          </cell>
          <cell r="F455" t="str">
            <v>かぶしきがいしゃSTケア</v>
          </cell>
          <cell r="G455" t="str">
            <v>代表</v>
          </cell>
          <cell r="H455" t="str">
            <v>田谷　信介</v>
          </cell>
          <cell r="J455" t="str">
            <v>042-794-6800</v>
          </cell>
          <cell r="K455" t="str">
            <v>042-794-6833</v>
          </cell>
          <cell r="L455" t="str">
            <v>080-2262-7714</v>
          </cell>
          <cell r="M455" t="str">
            <v>comfortableswing2@yahoo.co.jp</v>
          </cell>
          <cell r="N455" t="str">
            <v>https://st-tsumugi.jp</v>
          </cell>
          <cell r="O455" t="str">
            <v>2021年3月より訪問看護ステーション　つむぎ　としてオープンしました。_x000D_
今後は、リハビリ部門の拡大を考慮しての募集となります。_x000D_
ご自身のやりたいリハビリを実現出来ます！_x000D_
当ステーションで活躍してくれる方を募集しています！</v>
          </cell>
          <cell r="P455" t="str">
            <v>理学療法士</v>
          </cell>
          <cell r="Q455" t="str">
            <v>確認中</v>
          </cell>
          <cell r="R455" t="str">
            <v>訪問看護ステーションからのリハビリ業務全般、計画書、報告書などの作成。_x000D_
支援センターなどへのあいさつ周り。</v>
          </cell>
          <cell r="S455" t="str">
            <v>訪問看護ステーション　つむぎ</v>
          </cell>
          <cell r="T455" t="str">
            <v>確認中</v>
          </cell>
          <cell r="U455" t="str">
            <v>正社員</v>
          </cell>
          <cell r="V455" t="str">
            <v>東京都町田市木曽西1-3-30 セゾンコリーヌ201</v>
          </cell>
          <cell r="W455" t="str">
            <v>JR横浜線　町田駅よりバス10分、JR横浜線　古淵駅より徒歩10分、車通勤可</v>
          </cell>
          <cell r="X455" t="str">
            <v>基本給270,000円〜390,000円　・インセンティブ含む</v>
          </cell>
          <cell r="Y455" t="str">
            <v>-</v>
          </cell>
          <cell r="Z455" t="str">
            <v>・インセンティブ_x000D_
51件/月からインセンティブあり。_x000D_
月間個人売上の10％を還元。</v>
          </cell>
          <cell r="AA455" t="str">
            <v>上限2万円まで支給</v>
          </cell>
          <cell r="AB455" t="str">
            <v>有り</v>
          </cell>
          <cell r="AC455" t="str">
            <v>実績による</v>
          </cell>
          <cell r="AD455" t="str">
            <v>有り</v>
          </cell>
          <cell r="AE455" t="str">
            <v>年1回(実績による)</v>
          </cell>
          <cell r="AF455" t="str">
            <v>月給（手当等確認ください）</v>
          </cell>
          <cell r="AG455" t="str">
            <v>有期：初年度のみ半年雇用</v>
          </cell>
          <cell r="AH455" t="str">
            <v>1年毎の更新</v>
          </cell>
          <cell r="AI455" t="str">
            <v>確認中</v>
          </cell>
          <cell r="AJ455" t="str">
            <v>可</v>
          </cell>
          <cell r="AK455" t="str">
            <v>有り</v>
          </cell>
          <cell r="AL455" t="str">
            <v>入社2ヶ月間</v>
          </cell>
          <cell r="AM455" t="str">
            <v>有り</v>
          </cell>
          <cell r="AN455" t="str">
            <v>２０時間</v>
          </cell>
          <cell r="AO455" t="str">
            <v>日勤</v>
          </cell>
          <cell r="AP455" t="str">
            <v>9:00〜18:00(休憩60分)</v>
          </cell>
          <cell r="AQ455" t="str">
            <v>週5日、時短勤務なども相談可</v>
          </cell>
          <cell r="AR455" t="str">
            <v>理学療法士　資格必須、普通自動車免許</v>
          </cell>
          <cell r="AS455" t="str">
            <v>雇用保険・健康保険・厚生年金・労災保険</v>
          </cell>
          <cell r="AT455">
            <v>1</v>
          </cell>
          <cell r="AU455" t="str">
            <v>訪問看護</v>
          </cell>
          <cell r="AZ455" t="str">
            <v>60分</v>
          </cell>
          <cell r="BA455" t="str">
            <v>土日祝休み(年間スケジュールにより祝日出勤もあり)</v>
          </cell>
          <cell r="BB455" t="str">
            <v>有（屋内「原則禁煙」）</v>
          </cell>
          <cell r="BC455" t="str">
            <v>屋内禁煙（屋外に喫煙所設置）</v>
          </cell>
        </row>
        <row r="456">
          <cell r="C456" t="str">
            <v>13190-10438411</v>
          </cell>
          <cell r="D456">
            <v>44552</v>
          </cell>
          <cell r="E456" t="str">
            <v>医療法人社団芙蓉会　ふよう病院</v>
          </cell>
          <cell r="F456" t="str">
            <v>いりょうほうじんしゃだんふようかい　ふようびょういん</v>
          </cell>
          <cell r="N456" t="str">
            <v>https://www.fuyou.or.jp/</v>
          </cell>
          <cell r="O456" t="str">
            <v>「老人は国の宝」を標語に掲げ、高齢者医療、介護保険事業を運営
する医療法人です。ご利用者に「ここに居て良かった」と思って頂
けるサービスを目指しています。</v>
          </cell>
          <cell r="P456" t="str">
            <v>ケアワーカー（グループホームあおぞら）</v>
          </cell>
          <cell r="Q456" t="str">
            <v>確認中</v>
          </cell>
          <cell r="R456" t="str">
            <v>ハローワークインターネットサービスで求人票を確認ください。</v>
          </cell>
          <cell r="S456" t="str">
            <v>グループホームあおぞら</v>
          </cell>
          <cell r="T456" t="str">
            <v>確認中</v>
          </cell>
          <cell r="U456" t="str">
            <v>正社員</v>
          </cell>
          <cell r="V456" t="str">
            <v>東京都町田市南町田３－４３－１</v>
          </cell>
          <cell r="W456" t="str">
            <v>ハローワークインターネットサービスで求人票を確認ください。</v>
          </cell>
          <cell r="X456" t="str">
            <v>170,000円〜175,000円</v>
          </cell>
          <cell r="Y456" t="str">
            <v>確認中</v>
          </cell>
          <cell r="Z456" t="str">
            <v>ハローワークインターネットサービスで求人票を確認ください。</v>
          </cell>
          <cell r="AB456" t="str">
            <v>確認中</v>
          </cell>
          <cell r="AC456" t="str">
            <v>確認中</v>
          </cell>
          <cell r="AD456" t="str">
            <v>ハローワークインターネットサービスで求人票を確認ください。</v>
          </cell>
          <cell r="AE456" t="str">
            <v>確認中</v>
          </cell>
          <cell r="AF456" t="str">
            <v>月給（手当等確認ください）</v>
          </cell>
          <cell r="AG456" t="str">
            <v>確認中</v>
          </cell>
          <cell r="AH456" t="str">
            <v>確認中</v>
          </cell>
          <cell r="AI456" t="str">
            <v>確認中</v>
          </cell>
          <cell r="AJ456" t="str">
            <v>確認中</v>
          </cell>
          <cell r="AK456" t="str">
            <v>確認中</v>
          </cell>
          <cell r="AL456" t="str">
            <v>確認中</v>
          </cell>
          <cell r="AM456" t="str">
            <v>確認中</v>
          </cell>
          <cell r="AN456" t="str">
            <v>確認中</v>
          </cell>
          <cell r="AO456" t="str">
            <v>確認中</v>
          </cell>
          <cell r="AP456" t="str">
            <v>ハローワークインターネットサービスで求人票を確認ください。</v>
          </cell>
          <cell r="AQ456" t="str">
            <v>ハローワークインターネットサービスで求人票を確認ください。</v>
          </cell>
          <cell r="AR456" t="str">
            <v>ハローワークインターネットサービスで求人票を確認ください。</v>
          </cell>
          <cell r="AS456" t="str">
            <v>ハローワークインターネットサービスで求人票を確認ください。</v>
          </cell>
          <cell r="AT456" t="str">
            <v>ハローワークインターネットサービスで求人票を確認ください。</v>
          </cell>
          <cell r="AU456" t="str">
            <v>認知症対応型共同生活介護（グループホーム）</v>
          </cell>
          <cell r="AZ456" t="str">
            <v>確認中</v>
          </cell>
          <cell r="BA456" t="str">
            <v>確認中</v>
          </cell>
          <cell r="BB456" t="str">
            <v>確認中</v>
          </cell>
          <cell r="BC456" t="str">
            <v>確認中</v>
          </cell>
        </row>
        <row r="457">
          <cell r="C457" t="str">
            <v>13190-10440911</v>
          </cell>
          <cell r="D457">
            <v>44552</v>
          </cell>
          <cell r="E457" t="str">
            <v>ＳＯＭＰＯケア株式会社</v>
          </cell>
          <cell r="F457" t="str">
            <v>ＳＯＭＰＯケアかぶしきがいしゃ</v>
          </cell>
          <cell r="N457" t="str">
            <v>http://www.sompocare.com</v>
          </cell>
          <cell r="O457" t="str">
            <v>最高品質の介護サービスの実現を目指し、カスタムメイドケア、人
材育成、認知症ケア、食事、医療連携、余暇時間の充実、ＩＣＴ・
デジタルの活用、産学連携に注力しています。</v>
          </cell>
          <cell r="P457" t="str">
            <v>ケアスタッフ／正社員</v>
          </cell>
          <cell r="Q457" t="str">
            <v>確認中</v>
          </cell>
          <cell r="R457" t="str">
            <v>ハローワークインターネットサービスで求人票を確認ください。</v>
          </cell>
          <cell r="S457" t="str">
            <v>ＳＯＭＰＯケアラヴィーレ町田小野路</v>
          </cell>
          <cell r="T457" t="str">
            <v>確認中</v>
          </cell>
          <cell r="U457" t="str">
            <v>正社員</v>
          </cell>
          <cell r="V457" t="str">
            <v>東京都町田市小野路町１６１２</v>
          </cell>
          <cell r="W457" t="str">
            <v>ハローワークインターネットサービスで求人票を確認ください。</v>
          </cell>
          <cell r="X457" t="str">
            <v>184,300円〜205,800円</v>
          </cell>
          <cell r="Y457" t="str">
            <v>確認中</v>
          </cell>
          <cell r="Z457" t="str">
            <v>ハローワークインターネットサービスで求人票を確認ください。</v>
          </cell>
          <cell r="AB457" t="str">
            <v>確認中</v>
          </cell>
          <cell r="AC457" t="str">
            <v>確認中</v>
          </cell>
          <cell r="AD457" t="str">
            <v>ハローワークインターネットサービスで求人票を確認ください。</v>
          </cell>
          <cell r="AE457" t="str">
            <v>確認中</v>
          </cell>
          <cell r="AF457" t="str">
            <v>月給（手当等確認ください）</v>
          </cell>
          <cell r="AG457" t="str">
            <v>確認中</v>
          </cell>
          <cell r="AH457" t="str">
            <v>確認中</v>
          </cell>
          <cell r="AI457" t="str">
            <v>確認中</v>
          </cell>
          <cell r="AJ457" t="str">
            <v>確認中</v>
          </cell>
          <cell r="AK457" t="str">
            <v>確認中</v>
          </cell>
          <cell r="AL457" t="str">
            <v>確認中</v>
          </cell>
          <cell r="AM457" t="str">
            <v>確認中</v>
          </cell>
          <cell r="AN457" t="str">
            <v>確認中</v>
          </cell>
          <cell r="AO457" t="str">
            <v>確認中</v>
          </cell>
          <cell r="AP457" t="str">
            <v>ハローワークインターネットサービスで求人票を確認ください。</v>
          </cell>
          <cell r="AQ457" t="str">
            <v>ハローワークインターネットサービスで求人票を確認ください。</v>
          </cell>
          <cell r="AR457" t="str">
            <v>ハローワークインターネットサービスで求人票を確認ください。</v>
          </cell>
          <cell r="AS457" t="str">
            <v>ハローワークインターネットサービスで求人票を確認ください。</v>
          </cell>
          <cell r="AT457" t="str">
            <v>ハローワークインターネットサービスで求人票を確認ください。</v>
          </cell>
          <cell r="AU457" t="str">
            <v>介護付有料老人ホーム</v>
          </cell>
          <cell r="AZ457" t="str">
            <v>確認中</v>
          </cell>
          <cell r="BA457" t="str">
            <v>確認中</v>
          </cell>
          <cell r="BB457" t="str">
            <v>確認中</v>
          </cell>
          <cell r="BC457" t="str">
            <v>確認中</v>
          </cell>
        </row>
        <row r="458">
          <cell r="C458" t="str">
            <v>13190-10441111</v>
          </cell>
          <cell r="D458">
            <v>44552</v>
          </cell>
          <cell r="E458" t="str">
            <v>ＳＯＭＰＯケア株式会社</v>
          </cell>
          <cell r="F458" t="str">
            <v>ＳＯＭＰＯケアかぶしきがいしゃ</v>
          </cell>
          <cell r="N458" t="str">
            <v>http://www.sompocare.com</v>
          </cell>
          <cell r="O458" t="str">
            <v>最高品質の介護サービスの実現を目指し、カスタムメイドケア、人
材育成、認知症ケア、食事、医療連携、余暇時間の充実、ＩＣＴ・
デジタルの活用、産学連携に注力しています。</v>
          </cell>
          <cell r="P458" t="str">
            <v>介護スタッフ／パート</v>
          </cell>
          <cell r="Q458" t="str">
            <v>確認中</v>
          </cell>
          <cell r="R458" t="str">
            <v>ハローワークインターネットサービスで求人票を確認ください。</v>
          </cell>
          <cell r="S458" t="str">
            <v>ＳＯＭＰＯケアラヴィーレ町田小野路</v>
          </cell>
          <cell r="T458" t="str">
            <v>確認中</v>
          </cell>
          <cell r="U458" t="str">
            <v>非常勤パート</v>
          </cell>
          <cell r="V458" t="str">
            <v>東京都町田市小野路町１６１２</v>
          </cell>
          <cell r="W458" t="str">
            <v>ハローワークインターネットサービスで求人票を確認ください。</v>
          </cell>
          <cell r="X458" t="str">
            <v>1,050円〜1,050円</v>
          </cell>
          <cell r="Y458" t="str">
            <v>確認中</v>
          </cell>
          <cell r="Z458" t="str">
            <v>ハローワークインターネットサービスで求人票を確認ください。</v>
          </cell>
          <cell r="AB458" t="str">
            <v>確認中</v>
          </cell>
          <cell r="AC458" t="str">
            <v>確認中</v>
          </cell>
          <cell r="AD458" t="str">
            <v>ハローワークインターネットサービスで求人票を確認ください。</v>
          </cell>
          <cell r="AE458" t="str">
            <v>確認中</v>
          </cell>
          <cell r="AF458" t="str">
            <v>時給</v>
          </cell>
          <cell r="AG458" t="str">
            <v>確認中</v>
          </cell>
          <cell r="AH458" t="str">
            <v>確認中</v>
          </cell>
          <cell r="AI458" t="str">
            <v>確認中</v>
          </cell>
          <cell r="AJ458" t="str">
            <v>確認中</v>
          </cell>
          <cell r="AK458" t="str">
            <v>確認中</v>
          </cell>
          <cell r="AL458" t="str">
            <v>確認中</v>
          </cell>
          <cell r="AM458" t="str">
            <v>確認中</v>
          </cell>
          <cell r="AN458" t="str">
            <v>確認中</v>
          </cell>
          <cell r="AO458" t="str">
            <v>確認中</v>
          </cell>
          <cell r="AP458" t="str">
            <v>ハローワークインターネットサービスで求人票を確認ください。</v>
          </cell>
          <cell r="AQ458" t="str">
            <v>ハローワークインターネットサービスで求人票を確認ください。</v>
          </cell>
          <cell r="AR458" t="str">
            <v>ハローワークインターネットサービスで求人票を確認ください。</v>
          </cell>
          <cell r="AS458" t="str">
            <v>ハローワークインターネットサービスで求人票を確認ください。</v>
          </cell>
          <cell r="AT458" t="str">
            <v>ハローワークインターネットサービスで求人票を確認ください。</v>
          </cell>
          <cell r="AU458" t="str">
            <v>介護付有料老人ホーム</v>
          </cell>
          <cell r="AZ458" t="str">
            <v>確認中</v>
          </cell>
          <cell r="BA458" t="str">
            <v>確認中</v>
          </cell>
          <cell r="BB458" t="str">
            <v>確認中</v>
          </cell>
          <cell r="BC458" t="str">
            <v>確認中</v>
          </cell>
        </row>
        <row r="459">
          <cell r="C459" t="str">
            <v>13190-10442711</v>
          </cell>
          <cell r="D459">
            <v>44552</v>
          </cell>
          <cell r="E459" t="str">
            <v>ＳＯＭＰＯケア株式会社</v>
          </cell>
          <cell r="F459" t="str">
            <v>ＳＯＭＰＯケアかぶしきがいしゃ</v>
          </cell>
          <cell r="N459" t="str">
            <v>http://www.sompocare.com</v>
          </cell>
          <cell r="O459" t="str">
            <v>最高品質の介護サービスの実現を目指し、カスタムメイドケア、人
材育成、認知症ケア、食事、医療連携、余暇時間の充実、ＩＣＴ・
デジタルの活用、産学連携に注力しています。</v>
          </cell>
          <cell r="P459" t="str">
            <v>ケアスタッフ／正社員</v>
          </cell>
          <cell r="Q459" t="str">
            <v>確認中</v>
          </cell>
          <cell r="R459" t="str">
            <v>ハローワークインターネットサービスで求人票を確認ください。</v>
          </cell>
          <cell r="S459" t="str">
            <v>ラヴィーレ町田小山</v>
          </cell>
          <cell r="T459" t="str">
            <v>確認中</v>
          </cell>
          <cell r="U459" t="str">
            <v>正社員</v>
          </cell>
          <cell r="V459" t="str">
            <v>東京都町田市小山町６５２番地</v>
          </cell>
          <cell r="W459" t="str">
            <v>ハローワークインターネットサービスで求人票を確認ください。</v>
          </cell>
          <cell r="X459" t="str">
            <v>184,300円〜205,800円</v>
          </cell>
          <cell r="Y459" t="str">
            <v>確認中</v>
          </cell>
          <cell r="Z459" t="str">
            <v>ハローワークインターネットサービスで求人票を確認ください。</v>
          </cell>
          <cell r="AB459" t="str">
            <v>確認中</v>
          </cell>
          <cell r="AC459" t="str">
            <v>確認中</v>
          </cell>
          <cell r="AD459" t="str">
            <v>ハローワークインターネットサービスで求人票を確認ください。</v>
          </cell>
          <cell r="AE459" t="str">
            <v>確認中</v>
          </cell>
          <cell r="AF459" t="str">
            <v>月給（手当等確認ください）</v>
          </cell>
          <cell r="AG459" t="str">
            <v>確認中</v>
          </cell>
          <cell r="AH459" t="str">
            <v>確認中</v>
          </cell>
          <cell r="AI459" t="str">
            <v>確認中</v>
          </cell>
          <cell r="AJ459" t="str">
            <v>確認中</v>
          </cell>
          <cell r="AK459" t="str">
            <v>確認中</v>
          </cell>
          <cell r="AL459" t="str">
            <v>確認中</v>
          </cell>
          <cell r="AM459" t="str">
            <v>確認中</v>
          </cell>
          <cell r="AN459" t="str">
            <v>確認中</v>
          </cell>
          <cell r="AO459" t="str">
            <v>確認中</v>
          </cell>
          <cell r="AP459" t="str">
            <v>ハローワークインターネットサービスで求人票を確認ください。</v>
          </cell>
          <cell r="AQ459" t="str">
            <v>ハローワークインターネットサービスで求人票を確認ください。</v>
          </cell>
          <cell r="AR459" t="str">
            <v>ハローワークインターネットサービスで求人票を確認ください。</v>
          </cell>
          <cell r="AS459" t="str">
            <v>ハローワークインターネットサービスで求人票を確認ください。</v>
          </cell>
          <cell r="AT459" t="str">
            <v>ハローワークインターネットサービスで求人票を確認ください。</v>
          </cell>
          <cell r="AU459" t="str">
            <v>介護付有料老人ホーム</v>
          </cell>
          <cell r="AZ459" t="str">
            <v>確認中</v>
          </cell>
          <cell r="BA459" t="str">
            <v>確認中</v>
          </cell>
          <cell r="BB459" t="str">
            <v>確認中</v>
          </cell>
          <cell r="BC459" t="str">
            <v>確認中</v>
          </cell>
        </row>
        <row r="460">
          <cell r="C460" t="str">
            <v>13190-10443811</v>
          </cell>
          <cell r="D460">
            <v>44552</v>
          </cell>
          <cell r="E460" t="str">
            <v>ＳＯＭＰＯケア株式会社</v>
          </cell>
          <cell r="F460" t="str">
            <v>ＳＯＭＰＯケアかぶしきがいしゃ</v>
          </cell>
          <cell r="N460" t="str">
            <v>http://www.sompocare.com</v>
          </cell>
          <cell r="O460" t="str">
            <v>最高品質の介護サービスの実現を目指し、カスタムメイドケア、人
材育成、認知症ケア、食事、医療連携、余暇時間の充実、ＩＣＴ・
デジタルの活用、産学連携に注力しています。</v>
          </cell>
          <cell r="P460" t="str">
            <v>看護師／正社員</v>
          </cell>
          <cell r="Q460" t="str">
            <v>確認中</v>
          </cell>
          <cell r="R460" t="str">
            <v>ハローワークインターネットサービスで求人票を確認ください。</v>
          </cell>
          <cell r="S460" t="str">
            <v>ラヴィーレ町田小山</v>
          </cell>
          <cell r="T460" t="str">
            <v>確認中</v>
          </cell>
          <cell r="U460" t="str">
            <v>正社員</v>
          </cell>
          <cell r="V460" t="str">
            <v>東京都町田市小山町６５２番地</v>
          </cell>
          <cell r="W460" t="str">
            <v>ハローワークインターネットサービスで求人票を確認ください。</v>
          </cell>
          <cell r="X460" t="str">
            <v>240,000円〜293,800円</v>
          </cell>
          <cell r="Y460" t="str">
            <v>確認中</v>
          </cell>
          <cell r="Z460" t="str">
            <v>ハローワークインターネットサービスで求人票を確認ください。</v>
          </cell>
          <cell r="AB460" t="str">
            <v>確認中</v>
          </cell>
          <cell r="AC460" t="str">
            <v>確認中</v>
          </cell>
          <cell r="AD460" t="str">
            <v>ハローワークインターネットサービスで求人票を確認ください。</v>
          </cell>
          <cell r="AE460" t="str">
            <v>確認中</v>
          </cell>
          <cell r="AF460" t="str">
            <v>月給（手当等確認ください）</v>
          </cell>
          <cell r="AG460" t="str">
            <v>確認中</v>
          </cell>
          <cell r="AH460" t="str">
            <v>確認中</v>
          </cell>
          <cell r="AI460" t="str">
            <v>確認中</v>
          </cell>
          <cell r="AJ460" t="str">
            <v>確認中</v>
          </cell>
          <cell r="AK460" t="str">
            <v>確認中</v>
          </cell>
          <cell r="AL460" t="str">
            <v>確認中</v>
          </cell>
          <cell r="AM460" t="str">
            <v>確認中</v>
          </cell>
          <cell r="AN460" t="str">
            <v>確認中</v>
          </cell>
          <cell r="AO460" t="str">
            <v>確認中</v>
          </cell>
          <cell r="AP460" t="str">
            <v>ハローワークインターネットサービスで求人票を確認ください。</v>
          </cell>
          <cell r="AQ460" t="str">
            <v>ハローワークインターネットサービスで求人票を確認ください。</v>
          </cell>
          <cell r="AR460" t="str">
            <v>ハローワークインターネットサービスで求人票を確認ください。</v>
          </cell>
          <cell r="AS460" t="str">
            <v>ハローワークインターネットサービスで求人票を確認ください。</v>
          </cell>
          <cell r="AT460" t="str">
            <v>ハローワークインターネットサービスで求人票を確認ください。</v>
          </cell>
          <cell r="AU460" t="str">
            <v>介護付有料老人ホーム</v>
          </cell>
          <cell r="AZ460" t="str">
            <v>確認中</v>
          </cell>
          <cell r="BA460" t="str">
            <v>確認中</v>
          </cell>
          <cell r="BB460" t="str">
            <v>確認中</v>
          </cell>
          <cell r="BC460" t="str">
            <v>確認中</v>
          </cell>
        </row>
        <row r="461">
          <cell r="C461" t="str">
            <v>13190-10445511</v>
          </cell>
          <cell r="D461">
            <v>44552</v>
          </cell>
          <cell r="E461" t="str">
            <v>ＳＯＭＰＯケア株式会社</v>
          </cell>
          <cell r="F461" t="str">
            <v>ＳＯＭＰＯケアかぶしきがいしゃ</v>
          </cell>
          <cell r="N461" t="str">
            <v>http://www.sompocare.com</v>
          </cell>
          <cell r="O461" t="str">
            <v>最高品質の介護サービスの実現を目指し、カスタムメイドケア、人
材育成、認知症ケア、食事、医療連携、余暇時間の充実、ＩＣＴ・
デジタルの活用、産学連携に注力しています。</v>
          </cell>
          <cell r="P461" t="str">
            <v>看護師（正・准）／パート</v>
          </cell>
          <cell r="Q461" t="str">
            <v>確認中</v>
          </cell>
          <cell r="R461" t="str">
            <v>ハローワークインターネットサービスで求人票を確認ください。</v>
          </cell>
          <cell r="S461" t="str">
            <v>ラヴィーレ南町田</v>
          </cell>
          <cell r="T461" t="str">
            <v>確認中</v>
          </cell>
          <cell r="U461" t="str">
            <v>非常勤パート</v>
          </cell>
          <cell r="V461" t="str">
            <v>東京都町田市金森４ー７ー３０</v>
          </cell>
          <cell r="W461" t="str">
            <v>ハローワークインターネットサービスで求人票を確認ください。</v>
          </cell>
          <cell r="X461" t="str">
            <v>1,315円〜1,435円</v>
          </cell>
          <cell r="Y461" t="str">
            <v>確認中</v>
          </cell>
          <cell r="Z461" t="str">
            <v>ハローワークインターネットサービスで求人票を確認ください。</v>
          </cell>
          <cell r="AB461" t="str">
            <v>確認中</v>
          </cell>
          <cell r="AC461" t="str">
            <v>確認中</v>
          </cell>
          <cell r="AD461" t="str">
            <v>ハローワークインターネットサービスで求人票を確認ください。</v>
          </cell>
          <cell r="AE461" t="str">
            <v>確認中</v>
          </cell>
          <cell r="AF461" t="str">
            <v>時給</v>
          </cell>
          <cell r="AG461" t="str">
            <v>確認中</v>
          </cell>
          <cell r="AH461" t="str">
            <v>確認中</v>
          </cell>
          <cell r="AI461" t="str">
            <v>確認中</v>
          </cell>
          <cell r="AJ461" t="str">
            <v>確認中</v>
          </cell>
          <cell r="AK461" t="str">
            <v>確認中</v>
          </cell>
          <cell r="AL461" t="str">
            <v>確認中</v>
          </cell>
          <cell r="AM461" t="str">
            <v>確認中</v>
          </cell>
          <cell r="AN461" t="str">
            <v>確認中</v>
          </cell>
          <cell r="AO461" t="str">
            <v>確認中</v>
          </cell>
          <cell r="AP461" t="str">
            <v>ハローワークインターネットサービスで求人票を確認ください。</v>
          </cell>
          <cell r="AQ461" t="str">
            <v>ハローワークインターネットサービスで求人票を確認ください。</v>
          </cell>
          <cell r="AR461" t="str">
            <v>ハローワークインターネットサービスで求人票を確認ください。</v>
          </cell>
          <cell r="AS461" t="str">
            <v>ハローワークインターネットサービスで求人票を確認ください。</v>
          </cell>
          <cell r="AT461" t="str">
            <v>ハローワークインターネットサービスで求人票を確認ください。</v>
          </cell>
          <cell r="AU461" t="str">
            <v>介護付有料老人ホーム</v>
          </cell>
          <cell r="AZ461" t="str">
            <v>確認中</v>
          </cell>
          <cell r="BA461" t="str">
            <v>確認中</v>
          </cell>
          <cell r="BB461" t="str">
            <v>確認中</v>
          </cell>
          <cell r="BC461" t="str">
            <v>確認中</v>
          </cell>
        </row>
        <row r="462">
          <cell r="C462" t="str">
            <v>13190-10448311</v>
          </cell>
          <cell r="D462">
            <v>44552</v>
          </cell>
          <cell r="E462" t="str">
            <v>社会福祉法人　竹清会</v>
          </cell>
          <cell r="F462" t="str">
            <v>しゃかいふくしほうじん　ちくせいかい</v>
          </cell>
          <cell r="N462" t="str">
            <v>http://chikuseikai.com/</v>
          </cell>
          <cell r="O462" t="str">
            <v>○女性の雇用促進、働きやすい職場環境への取り組みが評価され、
平成２９年度東京都女性活躍推進対象を受賞。ライフイベントや生
活状況に合わせた配置転換・勤務条件の提示（時短勤務の正職員等
）による就業支援を実施。
○今後の労働人口の減少に向け、間接業務のアウトソーシング化、
ＩＣＴ技術の活用・ＩｏＴ化による労働環境改善、生産性向上。
○全施設のＷｉ－Ｆｉインカム、タブレット端末、眠りスキャンの導入及び連携、自動記録化
○ＴＯＫＹＯ働きやすい福祉の職場宣言事業所（取組状況１００％）として認可。
○マイカー通勤可（無料駐車場完備）
○無資格者の資格取得支援制度あり
○ＷＥＢ面接、就職相談可能（お気軽にお問い合わせください）</v>
          </cell>
          <cell r="P462" t="str">
            <v>介護職（通所介護事業所）</v>
          </cell>
          <cell r="Q462" t="str">
            <v>確認中</v>
          </cell>
          <cell r="R462" t="str">
            <v>ハローワークインターネットサービスで求人票を確認ください。</v>
          </cell>
          <cell r="S462" t="str">
            <v>美郷・花美郷</v>
          </cell>
          <cell r="T462" t="str">
            <v>確認中</v>
          </cell>
          <cell r="U462" t="str">
            <v>正社員</v>
          </cell>
          <cell r="V462" t="str">
            <v>東京都町田市小山ヶ丘１丁目２番地９</v>
          </cell>
          <cell r="W462" t="str">
            <v>ハローワークインターネットサービスで求人票を確認ください。</v>
          </cell>
          <cell r="X462" t="str">
            <v>206,000円〜296,000円</v>
          </cell>
          <cell r="Y462" t="str">
            <v>確認中</v>
          </cell>
          <cell r="Z462" t="str">
            <v>ハローワークインターネットサービスで求人票を確認ください。</v>
          </cell>
          <cell r="AB462" t="str">
            <v>確認中</v>
          </cell>
          <cell r="AC462" t="str">
            <v>確認中</v>
          </cell>
          <cell r="AD462" t="str">
            <v>ハローワークインターネットサービスで求人票を確認ください。</v>
          </cell>
          <cell r="AE462" t="str">
            <v>確認中</v>
          </cell>
          <cell r="AF462" t="str">
            <v>月給（手当等確認ください）</v>
          </cell>
          <cell r="AG462" t="str">
            <v>確認中</v>
          </cell>
          <cell r="AH462" t="str">
            <v>確認中</v>
          </cell>
          <cell r="AI462" t="str">
            <v>確認中</v>
          </cell>
          <cell r="AJ462" t="str">
            <v>確認中</v>
          </cell>
          <cell r="AK462" t="str">
            <v>確認中</v>
          </cell>
          <cell r="AL462" t="str">
            <v>確認中</v>
          </cell>
          <cell r="AM462" t="str">
            <v>確認中</v>
          </cell>
          <cell r="AN462" t="str">
            <v>確認中</v>
          </cell>
          <cell r="AO462" t="str">
            <v>確認中</v>
          </cell>
          <cell r="AP462" t="str">
            <v>ハローワークインターネットサービスで求人票を確認ください。</v>
          </cell>
          <cell r="AQ462" t="str">
            <v>ハローワークインターネットサービスで求人票を確認ください。</v>
          </cell>
          <cell r="AR462" t="str">
            <v>ハローワークインターネットサービスで求人票を確認ください。</v>
          </cell>
          <cell r="AS462" t="str">
            <v>ハローワークインターネットサービスで求人票を確認ください。</v>
          </cell>
          <cell r="AT462" t="str">
            <v>ハローワークインターネットサービスで求人票を確認ください。</v>
          </cell>
          <cell r="AU462" t="str">
            <v>通所介護（デイサービス）</v>
          </cell>
          <cell r="AZ462" t="str">
            <v>確認中</v>
          </cell>
          <cell r="BA462" t="str">
            <v>確認中</v>
          </cell>
          <cell r="BB462" t="str">
            <v>確認中</v>
          </cell>
          <cell r="BC462" t="str">
            <v>確認中</v>
          </cell>
        </row>
        <row r="463">
          <cell r="C463" t="str">
            <v>13190-10450811</v>
          </cell>
          <cell r="D463">
            <v>44552</v>
          </cell>
          <cell r="E463" t="str">
            <v>社会福祉法人　竹清会</v>
          </cell>
          <cell r="F463" t="str">
            <v>しゃかいふくしほうじん　ちくせいかい</v>
          </cell>
          <cell r="N463" t="str">
            <v>http://chikuseikai.com/</v>
          </cell>
          <cell r="O463" t="str">
            <v>○女性の雇用促進、働きやすい職場環境への取り組みが評価され、
平成２９年度東京都女性活躍推進対象を受賞。ライフイベントや生
活状況に合わせた配置転換・勤務条件の提示（時短勤務の正職員等
）による就業支援を実施。
○今後の労働人口の減少に向け、間接業務のアウトソーシング化、
ＩＣＴ技術の活用・ＩｏＴ化による労働環境改善、生産性向上。
○全施設のＷｉ－Ｆｉインカム、タブレット端末、眠りスキャンの導入及び連携、自動記録化
○ＴＯＫＹＯ働きやすい福祉の職場宣言事業所（取組状況１００％）として認可。
○マイカー通勤可（無料駐車場完備）
○無資格者の資格取得支援制度あり
○ＷＥＢ面接、就職相談可能（お気軽にお問い合わせください）</v>
          </cell>
          <cell r="P463" t="str">
            <v>介護職（従来型特養　美郷）</v>
          </cell>
          <cell r="Q463" t="str">
            <v>確認中</v>
          </cell>
          <cell r="R463" t="str">
            <v>ハローワークインターネットサービスで求人票を確認ください。</v>
          </cell>
          <cell r="S463" t="str">
            <v>美郷</v>
          </cell>
          <cell r="T463" t="str">
            <v>確認中</v>
          </cell>
          <cell r="U463" t="str">
            <v>正社員</v>
          </cell>
          <cell r="V463" t="str">
            <v>東京都町田市小山ヶ丘１丁目２番地９</v>
          </cell>
          <cell r="W463" t="str">
            <v>ハローワークインターネットサービスで求人票を確認ください。</v>
          </cell>
          <cell r="X463" t="str">
            <v>204,000円〜294,000円</v>
          </cell>
          <cell r="Y463" t="str">
            <v>確認中</v>
          </cell>
          <cell r="Z463" t="str">
            <v>ハローワークインターネットサービスで求人票を確認ください。</v>
          </cell>
          <cell r="AB463" t="str">
            <v>確認中</v>
          </cell>
          <cell r="AC463" t="str">
            <v>確認中</v>
          </cell>
          <cell r="AD463" t="str">
            <v>ハローワークインターネットサービスで求人票を確認ください。</v>
          </cell>
          <cell r="AE463" t="str">
            <v>確認中</v>
          </cell>
          <cell r="AF463" t="str">
            <v>月給（手当等確認ください）</v>
          </cell>
          <cell r="AG463" t="str">
            <v>確認中</v>
          </cell>
          <cell r="AH463" t="str">
            <v>確認中</v>
          </cell>
          <cell r="AI463" t="str">
            <v>確認中</v>
          </cell>
          <cell r="AJ463" t="str">
            <v>確認中</v>
          </cell>
          <cell r="AK463" t="str">
            <v>確認中</v>
          </cell>
          <cell r="AL463" t="str">
            <v>確認中</v>
          </cell>
          <cell r="AM463" t="str">
            <v>確認中</v>
          </cell>
          <cell r="AN463" t="str">
            <v>確認中</v>
          </cell>
          <cell r="AO463" t="str">
            <v>確認中</v>
          </cell>
          <cell r="AP463" t="str">
            <v>ハローワークインターネットサービスで求人票を確認ください。</v>
          </cell>
          <cell r="AQ463" t="str">
            <v>ハローワークインターネットサービスで求人票を確認ください。</v>
          </cell>
          <cell r="AR463" t="str">
            <v>ハローワークインターネットサービスで求人票を確認ください。</v>
          </cell>
          <cell r="AS463" t="str">
            <v>ハローワークインターネットサービスで求人票を確認ください。</v>
          </cell>
          <cell r="AT463" t="str">
            <v>ハローワークインターネットサービスで求人票を確認ください。</v>
          </cell>
          <cell r="AU463" t="str">
            <v>特別養護老人ホーム（特養）</v>
          </cell>
          <cell r="AZ463" t="str">
            <v>確認中</v>
          </cell>
          <cell r="BA463" t="str">
            <v>確認中</v>
          </cell>
          <cell r="BB463" t="str">
            <v>確認中</v>
          </cell>
          <cell r="BC463" t="str">
            <v>確認中</v>
          </cell>
        </row>
        <row r="464">
          <cell r="C464" t="str">
            <v>13190-10452511</v>
          </cell>
          <cell r="D464">
            <v>44552</v>
          </cell>
          <cell r="E464" t="str">
            <v>社会福祉法人　竹清会</v>
          </cell>
          <cell r="F464" t="str">
            <v>しゃかいふくしほうじん　ちくせいかい</v>
          </cell>
          <cell r="N464" t="str">
            <v>http://chikuseikai.com/</v>
          </cell>
          <cell r="O464" t="str">
            <v>○女性の雇用促進、働きやすい職場環境への取り組みが評価され、
平成２９年度東京都女性活躍推進対象を受賞。ライフイベントや生
活状況に合わせた配置転換・勤務条件の提示（時短勤務の正職員等
）による就業支援を実施。
○今後の労働人口の減少に向け、間接業務のアウトソーシング化、
ＩＣＴ技術の活用・ＩｏＴ化による労働環境改善、生産性向上。
○全施設のＷｉ－Ｆｉインカム、タブレット端末、眠りスキャンの導入及び連携、自動記録化
○ＴＯＫＹＯ働きやすい福祉の職場宣言事業所（取組状況１００％）として認可。
○マイカー通勤可（無料駐車場完備）
○無資格者の資格取得支援制度あり
○ＷＥＢ面接、就職相談可能（お気軽にお問い合わせください）</v>
          </cell>
          <cell r="P464" t="str">
            <v>「花美郷」（ユニット型特養）介護職</v>
          </cell>
          <cell r="Q464" t="str">
            <v>確認中</v>
          </cell>
          <cell r="R464" t="str">
            <v>ハローワークインターネットサービスで求人票を確認ください。</v>
          </cell>
          <cell r="S464" t="str">
            <v>花美郷</v>
          </cell>
          <cell r="T464" t="str">
            <v>確認中</v>
          </cell>
          <cell r="U464" t="str">
            <v>正社員</v>
          </cell>
          <cell r="V464" t="str">
            <v>東京都町田市小山ヶ丘１－１２－５</v>
          </cell>
          <cell r="W464" t="str">
            <v>ハローワークインターネットサービスで求人票を確認ください。</v>
          </cell>
          <cell r="X464" t="str">
            <v>204,000円〜294,000円</v>
          </cell>
          <cell r="Y464" t="str">
            <v>確認中</v>
          </cell>
          <cell r="Z464" t="str">
            <v>ハローワークインターネットサービスで求人票を確認ください。</v>
          </cell>
          <cell r="AB464" t="str">
            <v>確認中</v>
          </cell>
          <cell r="AC464" t="str">
            <v>確認中</v>
          </cell>
          <cell r="AD464" t="str">
            <v>ハローワークインターネットサービスで求人票を確認ください。</v>
          </cell>
          <cell r="AE464" t="str">
            <v>確認中</v>
          </cell>
          <cell r="AF464" t="str">
            <v>月給（手当等確認ください）</v>
          </cell>
          <cell r="AG464" t="str">
            <v>確認中</v>
          </cell>
          <cell r="AH464" t="str">
            <v>確認中</v>
          </cell>
          <cell r="AI464" t="str">
            <v>確認中</v>
          </cell>
          <cell r="AJ464" t="str">
            <v>確認中</v>
          </cell>
          <cell r="AK464" t="str">
            <v>確認中</v>
          </cell>
          <cell r="AL464" t="str">
            <v>確認中</v>
          </cell>
          <cell r="AM464" t="str">
            <v>確認中</v>
          </cell>
          <cell r="AN464" t="str">
            <v>確認中</v>
          </cell>
          <cell r="AO464" t="str">
            <v>確認中</v>
          </cell>
          <cell r="AP464" t="str">
            <v>ハローワークインターネットサービスで求人票を確認ください。</v>
          </cell>
          <cell r="AQ464" t="str">
            <v>ハローワークインターネットサービスで求人票を確認ください。</v>
          </cell>
          <cell r="AR464" t="str">
            <v>ハローワークインターネットサービスで求人票を確認ください。</v>
          </cell>
          <cell r="AS464" t="str">
            <v>ハローワークインターネットサービスで求人票を確認ください。</v>
          </cell>
          <cell r="AT464" t="str">
            <v>ハローワークインターネットサービスで求人票を確認ください。</v>
          </cell>
          <cell r="AU464" t="str">
            <v>特別養護老人ホーム（特養）</v>
          </cell>
          <cell r="AZ464" t="str">
            <v>確認中</v>
          </cell>
          <cell r="BA464" t="str">
            <v>確認中</v>
          </cell>
          <cell r="BB464" t="str">
            <v>確認中</v>
          </cell>
          <cell r="BC464" t="str">
            <v>確認中</v>
          </cell>
        </row>
        <row r="465">
          <cell r="C465" t="str">
            <v>13190-10453411</v>
          </cell>
          <cell r="D465">
            <v>44552</v>
          </cell>
          <cell r="E465" t="str">
            <v>社会福祉法人　竹清会</v>
          </cell>
          <cell r="F465" t="str">
            <v>しゃかいふくしほうじん　ちくせいかい</v>
          </cell>
          <cell r="N465" t="str">
            <v>http://chikuseikai.com/</v>
          </cell>
          <cell r="O465" t="str">
            <v>○女性の雇用促進、働きやすい職場環境への取り組みが評価され、
平成２９年度東京都女性活躍推進対象を受賞。ライフイベントや生
活状況に合わせた配置転換・勤務条件の提示（時短勤務の正職員等
）による就業支援を実施。
○今後の労働人口の減少に向け、間接業務のアウトソーシング化、
ＩＣＴ技術の活用・ＩｏＴ化による労働環境改善、生産性向上。
○全施設のＷｉ－Ｆｉインカム、タブレット端末、眠りスキャンの導入及び連携、自動記録化
○ＴＯＫＹＯ働きやすい福祉の職場宣言事業所（取組状況１００％）として認可。
○マイカー通勤可（無料駐車場完備）
○無資格者の資格取得支援制度あり
○ＷＥＢ面接、就職相談可能（お気軽にお問い合わせください）</v>
          </cell>
          <cell r="P465" t="str">
            <v>看護師</v>
          </cell>
          <cell r="Q465" t="str">
            <v>確認中</v>
          </cell>
          <cell r="R465" t="str">
            <v>ハローワークインターネットサービスで求人票を確認ください。</v>
          </cell>
          <cell r="S465" t="str">
            <v>花美郷</v>
          </cell>
          <cell r="T465" t="str">
            <v>確認中</v>
          </cell>
          <cell r="U465" t="str">
            <v>正社員</v>
          </cell>
          <cell r="V465" t="str">
            <v>東京都町田市小山ヶ丘１－１２－５</v>
          </cell>
          <cell r="W465" t="str">
            <v>ハローワークインターネットサービスで求人票を確認ください。</v>
          </cell>
          <cell r="X465" t="str">
            <v>312,000円〜374,500円</v>
          </cell>
          <cell r="Y465" t="str">
            <v>確認中</v>
          </cell>
          <cell r="Z465" t="str">
            <v>ハローワークインターネットサービスで求人票を確認ください。</v>
          </cell>
          <cell r="AB465" t="str">
            <v>確認中</v>
          </cell>
          <cell r="AC465" t="str">
            <v>確認中</v>
          </cell>
          <cell r="AD465" t="str">
            <v>ハローワークインターネットサービスで求人票を確認ください。</v>
          </cell>
          <cell r="AE465" t="str">
            <v>確認中</v>
          </cell>
          <cell r="AF465" t="str">
            <v>月給（手当等確認ください）</v>
          </cell>
          <cell r="AG465" t="str">
            <v>確認中</v>
          </cell>
          <cell r="AH465" t="str">
            <v>確認中</v>
          </cell>
          <cell r="AI465" t="str">
            <v>確認中</v>
          </cell>
          <cell r="AJ465" t="str">
            <v>確認中</v>
          </cell>
          <cell r="AK465" t="str">
            <v>確認中</v>
          </cell>
          <cell r="AL465" t="str">
            <v>確認中</v>
          </cell>
          <cell r="AM465" t="str">
            <v>確認中</v>
          </cell>
          <cell r="AN465" t="str">
            <v>確認中</v>
          </cell>
          <cell r="AO465" t="str">
            <v>確認中</v>
          </cell>
          <cell r="AP465" t="str">
            <v>ハローワークインターネットサービスで求人票を確認ください。</v>
          </cell>
          <cell r="AQ465" t="str">
            <v>ハローワークインターネットサービスで求人票を確認ください。</v>
          </cell>
          <cell r="AR465" t="str">
            <v>ハローワークインターネットサービスで求人票を確認ください。</v>
          </cell>
          <cell r="AS465" t="str">
            <v>ハローワークインターネットサービスで求人票を確認ください。</v>
          </cell>
          <cell r="AT465" t="str">
            <v>ハローワークインターネットサービスで求人票を確認ください。</v>
          </cell>
          <cell r="AU465" t="str">
            <v>特別養護老人ホーム（特養）</v>
          </cell>
          <cell r="AZ465" t="str">
            <v>確認中</v>
          </cell>
          <cell r="BA465" t="str">
            <v>確認中</v>
          </cell>
          <cell r="BB465" t="str">
            <v>確認中</v>
          </cell>
          <cell r="BC465" t="str">
            <v>確認中</v>
          </cell>
        </row>
        <row r="466">
          <cell r="C466" t="str">
            <v>13190-10454011</v>
          </cell>
          <cell r="D466">
            <v>44552</v>
          </cell>
          <cell r="E466" t="str">
            <v>社会福祉法人　竹清会</v>
          </cell>
          <cell r="F466" t="str">
            <v>しゃかいふくしほうじん　ちくせいかい</v>
          </cell>
          <cell r="N466" t="str">
            <v>http://chikuseikai.com/</v>
          </cell>
          <cell r="O466" t="str">
            <v>○女性の雇用促進、働きやすい職場環境への取り組みが評価され、
平成２９年度東京都女性活躍推進対象を受賞。ライフイベントや生
活状況に合わせた配置転換・勤務条件の提示（時短勤務の正職員等
）による就業支援を実施。
○今後の労働人口の減少に向け、間接業務のアウトソーシング化、
ＩＣＴ技術の活用・ＩｏＴ化による労働環境改善、生産性向上。
○全施設のＷｉ－Ｆｉインカム、タブレット端末、眠りスキャンの導入及び連携、自動記録化
○ＴＯＫＹＯ働きやすい福祉の職場宣言事業所（取組状況１００％）として認可。
○マイカー通勤可（無料駐車場完備）
○無資格者の資格取得支援制度あり
○ＷＥＢ面接、就職相談可能（お気軽にお問い合わせください）</v>
          </cell>
          <cell r="P466" t="str">
            <v>介護職員（パート）</v>
          </cell>
          <cell r="Q466" t="str">
            <v>確認中</v>
          </cell>
          <cell r="R466" t="str">
            <v>ハローワークインターネットサービスで求人票を確認ください。</v>
          </cell>
          <cell r="S466" t="str">
            <v>美郷・花美郷</v>
          </cell>
          <cell r="T466" t="str">
            <v>確認中</v>
          </cell>
          <cell r="U466" t="str">
            <v>非常勤パート</v>
          </cell>
          <cell r="V466" t="str">
            <v>東京都町田市小山ヶ丘１丁目２番地９</v>
          </cell>
          <cell r="W466" t="str">
            <v>ハローワークインターネットサービスで求人票を確認ください。</v>
          </cell>
          <cell r="X466" t="str">
            <v>1,150円〜1,200円</v>
          </cell>
          <cell r="Y466" t="str">
            <v>確認中</v>
          </cell>
          <cell r="Z466" t="str">
            <v>ハローワークインターネットサービスで求人票を確認ください。</v>
          </cell>
          <cell r="AB466" t="str">
            <v>確認中</v>
          </cell>
          <cell r="AC466" t="str">
            <v>確認中</v>
          </cell>
          <cell r="AD466" t="str">
            <v>ハローワークインターネットサービスで求人票を確認ください。</v>
          </cell>
          <cell r="AE466" t="str">
            <v>確認中</v>
          </cell>
          <cell r="AF466" t="str">
            <v>時給</v>
          </cell>
          <cell r="AG466" t="str">
            <v>確認中</v>
          </cell>
          <cell r="AH466" t="str">
            <v>確認中</v>
          </cell>
          <cell r="AI466" t="str">
            <v>確認中</v>
          </cell>
          <cell r="AJ466" t="str">
            <v>確認中</v>
          </cell>
          <cell r="AK466" t="str">
            <v>確認中</v>
          </cell>
          <cell r="AL466" t="str">
            <v>確認中</v>
          </cell>
          <cell r="AM466" t="str">
            <v>確認中</v>
          </cell>
          <cell r="AN466" t="str">
            <v>確認中</v>
          </cell>
          <cell r="AO466" t="str">
            <v>確認中</v>
          </cell>
          <cell r="AP466" t="str">
            <v>ハローワークインターネットサービスで求人票を確認ください。</v>
          </cell>
          <cell r="AQ466" t="str">
            <v>ハローワークインターネットサービスで求人票を確認ください。</v>
          </cell>
          <cell r="AR466" t="str">
            <v>ハローワークインターネットサービスで求人票を確認ください。</v>
          </cell>
          <cell r="AS466" t="str">
            <v>ハローワークインターネットサービスで求人票を確認ください。</v>
          </cell>
          <cell r="AT466" t="str">
            <v>ハローワークインターネットサービスで求人票を確認ください。</v>
          </cell>
          <cell r="AU466" t="str">
            <v>通所介護（デイサービス）</v>
          </cell>
          <cell r="AZ466" t="str">
            <v>確認中</v>
          </cell>
          <cell r="BA466" t="str">
            <v>確認中</v>
          </cell>
          <cell r="BB466" t="str">
            <v>確認中</v>
          </cell>
          <cell r="BC466" t="str">
            <v>確認中</v>
          </cell>
        </row>
        <row r="467">
          <cell r="C467" t="str">
            <v>13190-10456611</v>
          </cell>
          <cell r="D467">
            <v>44552</v>
          </cell>
          <cell r="E467" t="str">
            <v>株式会社　エクセレントケアシステム</v>
          </cell>
          <cell r="F467" t="str">
            <v>かぶしきがいしゃ　エクセレントケアシステム</v>
          </cell>
          <cell r="N467" t="str">
            <v>http://www/excare.co.jp</v>
          </cell>
          <cell r="O467" t="str">
            <v>感動を創造するエクセレントケアグループは全国７都府県に事業所を展開し、東京・神奈川には１０介護事業所（開設予定含む）、３保育事業所（開設予定含む）あり多くの人材が活躍中です。
全ての業務にオンラインシステムを利用した研修を導入し、充実し
た研修環境を整備しています。
【主な福利厚生】昼食１００円、サークル活動費支給（最大１万円／月）、資格取得費全額補助、リフレッシュ休暇（入社半年後に１日付与／年）、インフルエンザ予防接種無料、ご家族がグループ施設利用時家賃半額制度　他
私たちの取り組みはホームページのコラムで紹介していますので是非ご覧ください。ｈｔｔｐ：／／ｗｗｗ．ｅｘｃａｒｅ－ｒｅｃｒｕｉｔ．ｊｐ
これまでの経験を活かし「人のくらしと地域を支える仕事」に取り組みませんか？</v>
          </cell>
          <cell r="P467" t="str">
            <v>「エクセレント町田」介護スタッフ</v>
          </cell>
          <cell r="Q467" t="str">
            <v>確認中</v>
          </cell>
          <cell r="R467" t="str">
            <v>ハローワークインターネットサービスで求人票を確認ください。</v>
          </cell>
          <cell r="S467" t="str">
            <v>エクセレント町田</v>
          </cell>
          <cell r="T467" t="str">
            <v>確認中</v>
          </cell>
          <cell r="U467" t="str">
            <v>正社員</v>
          </cell>
          <cell r="V467" t="str">
            <v>東京都町田市常盤町２９５５－１</v>
          </cell>
          <cell r="W467" t="str">
            <v>ハローワークインターネットサービスで求人票を確認ください。</v>
          </cell>
          <cell r="X467" t="str">
            <v>215,960円〜230,960円</v>
          </cell>
          <cell r="Y467" t="str">
            <v>確認中</v>
          </cell>
          <cell r="Z467" t="str">
            <v>ハローワークインターネットサービスで求人票を確認ください。</v>
          </cell>
          <cell r="AB467" t="str">
            <v>確認中</v>
          </cell>
          <cell r="AC467" t="str">
            <v>確認中</v>
          </cell>
          <cell r="AD467" t="str">
            <v>ハローワークインターネットサービスで求人票を確認ください。</v>
          </cell>
          <cell r="AE467" t="str">
            <v>確認中</v>
          </cell>
          <cell r="AF467" t="str">
            <v>月給（手当等確認ください）</v>
          </cell>
          <cell r="AG467" t="str">
            <v>確認中</v>
          </cell>
          <cell r="AH467" t="str">
            <v>確認中</v>
          </cell>
          <cell r="AI467" t="str">
            <v>確認中</v>
          </cell>
          <cell r="AJ467" t="str">
            <v>確認中</v>
          </cell>
          <cell r="AK467" t="str">
            <v>確認中</v>
          </cell>
          <cell r="AL467" t="str">
            <v>確認中</v>
          </cell>
          <cell r="AM467" t="str">
            <v>確認中</v>
          </cell>
          <cell r="AN467" t="str">
            <v>確認中</v>
          </cell>
          <cell r="AO467" t="str">
            <v>確認中</v>
          </cell>
          <cell r="AP467" t="str">
            <v>ハローワークインターネットサービスで求人票を確認ください。</v>
          </cell>
          <cell r="AQ467" t="str">
            <v>ハローワークインターネットサービスで求人票を確認ください。</v>
          </cell>
          <cell r="AR467" t="str">
            <v>ハローワークインターネットサービスで求人票を確認ください。</v>
          </cell>
          <cell r="AS467" t="str">
            <v>ハローワークインターネットサービスで求人票を確認ください。</v>
          </cell>
          <cell r="AT467" t="str">
            <v>ハローワークインターネットサービスで求人票を確認ください。</v>
          </cell>
          <cell r="AU467" t="str">
            <v>介護付有料老人ホーム</v>
          </cell>
          <cell r="AZ467" t="str">
            <v>確認中</v>
          </cell>
          <cell r="BA467" t="str">
            <v>確認中</v>
          </cell>
          <cell r="BB467" t="str">
            <v>確認中</v>
          </cell>
          <cell r="BC467" t="str">
            <v>確認中</v>
          </cell>
        </row>
        <row r="468">
          <cell r="C468" t="str">
            <v>13190-10457911</v>
          </cell>
          <cell r="D468">
            <v>44552</v>
          </cell>
          <cell r="E468" t="str">
            <v>株式会社　エクセレントケアシステム</v>
          </cell>
          <cell r="F468" t="str">
            <v>かぶしきがいしゃ　エクセレントケアシステム</v>
          </cell>
          <cell r="N468" t="str">
            <v>http://www/excare.co.jp</v>
          </cell>
          <cell r="O468" t="str">
            <v>感動を創造するエクセレントケアグループは全国７都府県に事業所を展開し、東京・神奈川には１０介護事業所（開設予定含む）、３保育事業所（開設予定含む）あり多くの人材が活躍中です。
全ての業務にオンラインシステムを利用した研修を導入し、充実し
た研修環境を整備しています。
【主な福利厚生】昼食１００円、サークル活動費支給（最大１万円／月）、資格取得費全額補助、リフレッシュ休暇（入社半年後に１日付与／年）、インフルエンザ予防接種無料、ご家族がグループ施設利用時家賃半額制度　他
私たちの取り組みはホームページのコラムで紹介していますので是非ご覧ください。ｈｔｔｐ：／／ｗｗｗ．ｅｘｃａｒｅ－ｒｅｃｒｕｉｔ．ｊｐ
これまでの経験を活かし「人のくらしと地域を支える仕事」に取り組みませんか？</v>
          </cell>
          <cell r="P468" t="str">
            <v>「エクセレント町田」介護スタッフ</v>
          </cell>
          <cell r="Q468" t="str">
            <v>確認中</v>
          </cell>
          <cell r="R468" t="str">
            <v>ハローワークインターネットサービスで求人票を確認ください。</v>
          </cell>
          <cell r="S468" t="str">
            <v>エクセレント町田</v>
          </cell>
          <cell r="T468" t="str">
            <v>確認中</v>
          </cell>
          <cell r="U468" t="str">
            <v>非常勤パート</v>
          </cell>
          <cell r="V468" t="str">
            <v>東京都町田市常盤町２９５５－１</v>
          </cell>
          <cell r="W468" t="str">
            <v>ハローワークインターネットサービスで求人票を確認ください。</v>
          </cell>
          <cell r="X468" t="str">
            <v>1,195円〜1,395円</v>
          </cell>
          <cell r="Y468" t="str">
            <v>確認中</v>
          </cell>
          <cell r="Z468" t="str">
            <v>ハローワークインターネットサービスで求人票を確認ください。</v>
          </cell>
          <cell r="AB468" t="str">
            <v>確認中</v>
          </cell>
          <cell r="AC468" t="str">
            <v>確認中</v>
          </cell>
          <cell r="AD468" t="str">
            <v>ハローワークインターネットサービスで求人票を確認ください。</v>
          </cell>
          <cell r="AE468" t="str">
            <v>確認中</v>
          </cell>
          <cell r="AF468" t="str">
            <v>時給</v>
          </cell>
          <cell r="AG468" t="str">
            <v>確認中</v>
          </cell>
          <cell r="AH468" t="str">
            <v>確認中</v>
          </cell>
          <cell r="AI468" t="str">
            <v>確認中</v>
          </cell>
          <cell r="AJ468" t="str">
            <v>確認中</v>
          </cell>
          <cell r="AK468" t="str">
            <v>確認中</v>
          </cell>
          <cell r="AL468" t="str">
            <v>確認中</v>
          </cell>
          <cell r="AM468" t="str">
            <v>確認中</v>
          </cell>
          <cell r="AN468" t="str">
            <v>確認中</v>
          </cell>
          <cell r="AO468" t="str">
            <v>確認中</v>
          </cell>
          <cell r="AP468" t="str">
            <v>ハローワークインターネットサービスで求人票を確認ください。</v>
          </cell>
          <cell r="AQ468" t="str">
            <v>ハローワークインターネットサービスで求人票を確認ください。</v>
          </cell>
          <cell r="AR468" t="str">
            <v>ハローワークインターネットサービスで求人票を確認ください。</v>
          </cell>
          <cell r="AS468" t="str">
            <v>ハローワークインターネットサービスで求人票を確認ください。</v>
          </cell>
          <cell r="AT468" t="str">
            <v>ハローワークインターネットサービスで求人票を確認ください。</v>
          </cell>
          <cell r="AU468" t="str">
            <v>介護付有料老人ホーム</v>
          </cell>
          <cell r="AZ468" t="str">
            <v>確認中</v>
          </cell>
          <cell r="BA468" t="str">
            <v>確認中</v>
          </cell>
          <cell r="BB468" t="str">
            <v>確認中</v>
          </cell>
          <cell r="BC468" t="str">
            <v>確認中</v>
          </cell>
        </row>
        <row r="469">
          <cell r="C469" t="str">
            <v>13190-10458111</v>
          </cell>
          <cell r="D469">
            <v>44552</v>
          </cell>
          <cell r="E469" t="str">
            <v>株式会社　エクセレントケアシステム</v>
          </cell>
          <cell r="F469" t="str">
            <v>かぶしきがいしゃ　エクセレントケアシステム</v>
          </cell>
          <cell r="N469" t="str">
            <v>http://www/excare.co.jp</v>
          </cell>
          <cell r="O469" t="str">
            <v>感動を創造するエクセレントケアグループは全国７都府県に事業所を展開し、東京・神奈川には１０介護事業所（開設予定含む）、３保育事業所（開設予定含む）あり多くの人材が活躍中です。
全ての業務にオンラインシステムを利用した研修を導入し、充実し
た研修環境を整備しています。
【主な福利厚生】昼食１００円、サークル活動費支給（最大１万円／月）、資格取得費全額補助、リフレッシュ休暇（入社半年後に１日付与／年）、インフルエンザ予防接種無料、ご家族がグループ施設利用時家賃半額制度　他
私たちの取り組みはホームページのコラムで紹介していますので是非ご覧ください。ｈｔｔｐ：／／ｗｗｗ．ｅｘｃａｒｅ－ｒｅｃｒｕｉｔ．ｊｐ
これまでの経験を活かし「人のくらしと地域を支える仕事」に取り組みませんか？</v>
          </cell>
          <cell r="P469" t="str">
            <v>「エクセレント町田」看護師</v>
          </cell>
          <cell r="Q469" t="str">
            <v>確認中</v>
          </cell>
          <cell r="R469" t="str">
            <v>ハローワークインターネットサービスで求人票を確認ください。</v>
          </cell>
          <cell r="S469" t="str">
            <v>エクセレント町田</v>
          </cell>
          <cell r="T469" t="str">
            <v>確認中</v>
          </cell>
          <cell r="U469" t="str">
            <v>非常勤パート</v>
          </cell>
          <cell r="V469" t="str">
            <v>東京都町田市常盤町２９５５－１</v>
          </cell>
          <cell r="W469" t="str">
            <v>ハローワークインターネットサービスで求人票を確認ください。</v>
          </cell>
          <cell r="X469" t="str">
            <v>2,020円〜2,020円</v>
          </cell>
          <cell r="Y469" t="str">
            <v>確認中</v>
          </cell>
          <cell r="Z469" t="str">
            <v>ハローワークインターネットサービスで求人票を確認ください。</v>
          </cell>
          <cell r="AB469" t="str">
            <v>確認中</v>
          </cell>
          <cell r="AC469" t="str">
            <v>確認中</v>
          </cell>
          <cell r="AD469" t="str">
            <v>ハローワークインターネットサービスで求人票を確認ください。</v>
          </cell>
          <cell r="AE469" t="str">
            <v>確認中</v>
          </cell>
          <cell r="AF469" t="str">
            <v>時給</v>
          </cell>
          <cell r="AG469" t="str">
            <v>確認中</v>
          </cell>
          <cell r="AH469" t="str">
            <v>確認中</v>
          </cell>
          <cell r="AI469" t="str">
            <v>確認中</v>
          </cell>
          <cell r="AJ469" t="str">
            <v>確認中</v>
          </cell>
          <cell r="AK469" t="str">
            <v>確認中</v>
          </cell>
          <cell r="AL469" t="str">
            <v>確認中</v>
          </cell>
          <cell r="AM469" t="str">
            <v>確認中</v>
          </cell>
          <cell r="AN469" t="str">
            <v>確認中</v>
          </cell>
          <cell r="AO469" t="str">
            <v>確認中</v>
          </cell>
          <cell r="AP469" t="str">
            <v>ハローワークインターネットサービスで求人票を確認ください。</v>
          </cell>
          <cell r="AQ469" t="str">
            <v>ハローワークインターネットサービスで求人票を確認ください。</v>
          </cell>
          <cell r="AR469" t="str">
            <v>ハローワークインターネットサービスで求人票を確認ください。</v>
          </cell>
          <cell r="AS469" t="str">
            <v>ハローワークインターネットサービスで求人票を確認ください。</v>
          </cell>
          <cell r="AT469" t="str">
            <v>ハローワークインターネットサービスで求人票を確認ください。</v>
          </cell>
          <cell r="AU469" t="str">
            <v>介護付有料老人ホーム</v>
          </cell>
          <cell r="AZ469" t="str">
            <v>確認中</v>
          </cell>
          <cell r="BA469" t="str">
            <v>確認中</v>
          </cell>
          <cell r="BB469" t="str">
            <v>確認中</v>
          </cell>
          <cell r="BC469" t="str">
            <v>確認中</v>
          </cell>
        </row>
        <row r="470">
          <cell r="C470" t="str">
            <v>13190-10459711</v>
          </cell>
          <cell r="D470">
            <v>44552</v>
          </cell>
          <cell r="E470" t="str">
            <v>株式会社　エクセレントケアシステム</v>
          </cell>
          <cell r="F470" t="str">
            <v>かぶしきがいしゃ　エクセレントケアシステム</v>
          </cell>
          <cell r="N470" t="str">
            <v>http://www/excare.co.jp</v>
          </cell>
          <cell r="O470" t="str">
            <v>感動を創造するエクセレントケアグループは全国７都府県に事業所を展開し、東京・神奈川には１０介護事業所（開設予定含む）、３保育事業所（開設予定含む）あり多くの人材が活躍中です。
全ての業務にオンラインシステムを利用した研修を導入し、充実し
た研修環境を整備しています。
【主な福利厚生】昼食１００円、サークル活動費支給（最大１万円／月）、資格取得費全額補助、リフレッシュ休暇（入社半年後に１日付与／年）、インフルエンザ予防接種無料、ご家族がグループ施設利用時家賃半額制度　他
私たちの取り組みはホームページのコラムで紹介していますので是非ご覧ください。ｈｔｔｐ：／／ｗｗｗ．ｅｘｃａｒｅ－ｒｅｃｒｕｉｔ．ｊｐ
これまでの経験を活かし「人のくらしと地域を支える仕事」に取り組みませんか？</v>
          </cell>
          <cell r="P470" t="str">
            <v>「エクセレント町田」看護師</v>
          </cell>
          <cell r="Q470" t="str">
            <v>確認中</v>
          </cell>
          <cell r="R470" t="str">
            <v>ハローワークインターネットサービスで求人票を確認ください。</v>
          </cell>
          <cell r="S470" t="str">
            <v>エクセレント町田</v>
          </cell>
          <cell r="T470" t="str">
            <v>確認中</v>
          </cell>
          <cell r="U470" t="str">
            <v>正社員</v>
          </cell>
          <cell r="V470" t="str">
            <v>東京都町田市常盤町２９５５－１</v>
          </cell>
          <cell r="W470" t="str">
            <v>ハローワークインターネットサービスで求人票を確認ください。</v>
          </cell>
          <cell r="X470" t="str">
            <v>278,360円〜288,360円</v>
          </cell>
          <cell r="Y470" t="str">
            <v>確認中</v>
          </cell>
          <cell r="Z470" t="str">
            <v>ハローワークインターネットサービスで求人票を確認ください。</v>
          </cell>
          <cell r="AB470" t="str">
            <v>確認中</v>
          </cell>
          <cell r="AC470" t="str">
            <v>確認中</v>
          </cell>
          <cell r="AD470" t="str">
            <v>ハローワークインターネットサービスで求人票を確認ください。</v>
          </cell>
          <cell r="AE470" t="str">
            <v>確認中</v>
          </cell>
          <cell r="AF470" t="str">
            <v>月給（手当等確認ください）</v>
          </cell>
          <cell r="AG470" t="str">
            <v>確認中</v>
          </cell>
          <cell r="AH470" t="str">
            <v>確認中</v>
          </cell>
          <cell r="AI470" t="str">
            <v>確認中</v>
          </cell>
          <cell r="AJ470" t="str">
            <v>確認中</v>
          </cell>
          <cell r="AK470" t="str">
            <v>確認中</v>
          </cell>
          <cell r="AL470" t="str">
            <v>確認中</v>
          </cell>
          <cell r="AM470" t="str">
            <v>確認中</v>
          </cell>
          <cell r="AN470" t="str">
            <v>確認中</v>
          </cell>
          <cell r="AO470" t="str">
            <v>確認中</v>
          </cell>
          <cell r="AP470" t="str">
            <v>ハローワークインターネットサービスで求人票を確認ください。</v>
          </cell>
          <cell r="AQ470" t="str">
            <v>ハローワークインターネットサービスで求人票を確認ください。</v>
          </cell>
          <cell r="AR470" t="str">
            <v>ハローワークインターネットサービスで求人票を確認ください。</v>
          </cell>
          <cell r="AS470" t="str">
            <v>ハローワークインターネットサービスで求人票を確認ください。</v>
          </cell>
          <cell r="AT470" t="str">
            <v>ハローワークインターネットサービスで求人票を確認ください。</v>
          </cell>
          <cell r="AU470" t="str">
            <v>介護付有料老人ホーム</v>
          </cell>
          <cell r="AZ470" t="str">
            <v>確認中</v>
          </cell>
          <cell r="BA470" t="str">
            <v>確認中</v>
          </cell>
          <cell r="BB470" t="str">
            <v>確認中</v>
          </cell>
          <cell r="BC470" t="str">
            <v>確認中</v>
          </cell>
        </row>
        <row r="471">
          <cell r="C471" t="str">
            <v>13190-10439011</v>
          </cell>
          <cell r="D471">
            <v>44553</v>
          </cell>
          <cell r="E471" t="str">
            <v>医療法人社団芙蓉会　ふよう病院</v>
          </cell>
          <cell r="F471" t="str">
            <v>いりょうほうじんしゃだんふようかい　ふようびょういん</v>
          </cell>
          <cell r="N471" t="str">
            <v>https://www.fuyou.or.jp/</v>
          </cell>
          <cell r="O471" t="str">
            <v>「老人は国の宝」を標語に掲げ、高齢者医療、介護保険事業を運営
する医療法人です。ご利用者に「ここに居て良かった」と思って頂
けるサービスを目指しています。</v>
          </cell>
          <cell r="P471" t="str">
            <v>介護職（ケアワーカー）</v>
          </cell>
          <cell r="Q471" t="str">
            <v>確認中</v>
          </cell>
          <cell r="R471" t="str">
            <v>ハローワークインターネットサービスで求人票を確認ください。</v>
          </cell>
          <cell r="S471" t="str">
            <v>ディサービスふれあいルーム</v>
          </cell>
          <cell r="T471" t="str">
            <v>確認中</v>
          </cell>
          <cell r="U471" t="str">
            <v>正社員</v>
          </cell>
          <cell r="V471" t="str">
            <v>東京都町田市南町田３丁目４３－１</v>
          </cell>
          <cell r="W471" t="str">
            <v>ハローワークインターネットサービスで求人票を確認ください。</v>
          </cell>
          <cell r="X471" t="str">
            <v>170,000円〜175,000円</v>
          </cell>
          <cell r="Y471" t="str">
            <v>確認中</v>
          </cell>
          <cell r="Z471" t="str">
            <v>ハローワークインターネットサービスで求人票を確認ください。</v>
          </cell>
          <cell r="AB471" t="str">
            <v>確認中</v>
          </cell>
          <cell r="AC471" t="str">
            <v>確認中</v>
          </cell>
          <cell r="AD471" t="str">
            <v>ハローワークインターネットサービスで求人票を確認ください。</v>
          </cell>
          <cell r="AE471" t="str">
            <v>確認中</v>
          </cell>
          <cell r="AF471" t="str">
            <v>月給（手当等確認ください）</v>
          </cell>
          <cell r="AG471" t="str">
            <v>確認中</v>
          </cell>
          <cell r="AH471" t="str">
            <v>確認中</v>
          </cell>
          <cell r="AI471" t="str">
            <v>確認中</v>
          </cell>
          <cell r="AJ471" t="str">
            <v>確認中</v>
          </cell>
          <cell r="AK471" t="str">
            <v>確認中</v>
          </cell>
          <cell r="AL471" t="str">
            <v>確認中</v>
          </cell>
          <cell r="AM471" t="str">
            <v>確認中</v>
          </cell>
          <cell r="AN471" t="str">
            <v>確認中</v>
          </cell>
          <cell r="AO471" t="str">
            <v>確認中</v>
          </cell>
          <cell r="AP471" t="str">
            <v>ハローワークインターネットサービスで求人票を確認ください。</v>
          </cell>
          <cell r="AQ471" t="str">
            <v>ハローワークインターネットサービスで求人票を確認ください。</v>
          </cell>
          <cell r="AR471" t="str">
            <v>ハローワークインターネットサービスで求人票を確認ください。</v>
          </cell>
          <cell r="AS471" t="str">
            <v>ハローワークインターネットサービスで求人票を確認ください。</v>
          </cell>
          <cell r="AT471" t="str">
            <v>ハローワークインターネットサービスで求人票を確認ください。</v>
          </cell>
          <cell r="AU471" t="str">
            <v>認知症対応型デイサービス</v>
          </cell>
          <cell r="AZ471" t="str">
            <v>確認中</v>
          </cell>
          <cell r="BA471" t="str">
            <v>確認中</v>
          </cell>
          <cell r="BB471" t="str">
            <v>確認中</v>
          </cell>
          <cell r="BC471" t="str">
            <v>確認中</v>
          </cell>
        </row>
        <row r="472">
          <cell r="C472" t="str">
            <v>13190-10463311</v>
          </cell>
          <cell r="D472">
            <v>44553</v>
          </cell>
          <cell r="E472" t="str">
            <v>社会福祉法人　嘉祥会</v>
          </cell>
          <cell r="F472" t="str">
            <v>しゃかいふくしほうじん　かしょうかい</v>
          </cell>
          <cell r="N472" t="str">
            <v>http://www.kashokai.com</v>
          </cell>
          <cell r="O472" t="str">
            <v>少人数の生活空間で、ゆっくりとした時間を過ごしています。地域
の中での役割があり、住民の一員として参加するコミュニティがあ
ります。地域にひらかれた若いスタッフも多い活気のある法人です</v>
          </cell>
          <cell r="P472" t="str">
            <v>介護職員（グループホーム）日勤のみ</v>
          </cell>
          <cell r="Q472" t="str">
            <v>確認中</v>
          </cell>
          <cell r="R472" t="str">
            <v>ハローワークインターネットサービスで求人票を確認ください。</v>
          </cell>
          <cell r="S472" t="str">
            <v>グループホーム　ぬくもりの園</v>
          </cell>
          <cell r="T472" t="str">
            <v>確認中</v>
          </cell>
          <cell r="U472" t="str">
            <v>常勤パート（フルタイム）</v>
          </cell>
          <cell r="V472" t="str">
            <v>東京都町田市下小山田町２７２９－２</v>
          </cell>
          <cell r="W472" t="str">
            <v>ハローワークインターネットサービスで求人票を確認ください。</v>
          </cell>
          <cell r="X472" t="str">
            <v>179,052円〜215,000円</v>
          </cell>
          <cell r="Y472" t="str">
            <v>確認中</v>
          </cell>
          <cell r="Z472" t="str">
            <v>ハローワークインターネットサービスで求人票を確認ください。</v>
          </cell>
          <cell r="AB472" t="str">
            <v>確認中</v>
          </cell>
          <cell r="AC472" t="str">
            <v>確認中</v>
          </cell>
          <cell r="AD472" t="str">
            <v>ハローワークインターネットサービスで求人票を確認ください。</v>
          </cell>
          <cell r="AE472" t="str">
            <v>確認中</v>
          </cell>
          <cell r="AF472" t="str">
            <v>月給（手当等確認ください）</v>
          </cell>
          <cell r="AG472" t="str">
            <v>確認中</v>
          </cell>
          <cell r="AH472" t="str">
            <v>確認中</v>
          </cell>
          <cell r="AI472" t="str">
            <v>確認中</v>
          </cell>
          <cell r="AJ472" t="str">
            <v>確認中</v>
          </cell>
          <cell r="AK472" t="str">
            <v>確認中</v>
          </cell>
          <cell r="AL472" t="str">
            <v>確認中</v>
          </cell>
          <cell r="AM472" t="str">
            <v>確認中</v>
          </cell>
          <cell r="AN472" t="str">
            <v>確認中</v>
          </cell>
          <cell r="AO472" t="str">
            <v>確認中</v>
          </cell>
          <cell r="AP472" t="str">
            <v>ハローワークインターネットサービスで求人票を確認ください。</v>
          </cell>
          <cell r="AQ472" t="str">
            <v>ハローワークインターネットサービスで求人票を確認ください。</v>
          </cell>
          <cell r="AR472" t="str">
            <v>ハローワークインターネットサービスで求人票を確認ください。</v>
          </cell>
          <cell r="AS472" t="str">
            <v>ハローワークインターネットサービスで求人票を確認ください。</v>
          </cell>
          <cell r="AT472" t="str">
            <v>ハローワークインターネットサービスで求人票を確認ください。</v>
          </cell>
          <cell r="AU472" t="str">
            <v>認知症対応型共同生活介護（グループホーム）</v>
          </cell>
          <cell r="AZ472" t="str">
            <v>確認中</v>
          </cell>
          <cell r="BA472" t="str">
            <v>確認中</v>
          </cell>
          <cell r="BB472" t="str">
            <v>確認中</v>
          </cell>
          <cell r="BC472" t="str">
            <v>確認中</v>
          </cell>
        </row>
        <row r="473">
          <cell r="C473" t="str">
            <v>13190-10464611</v>
          </cell>
          <cell r="D473">
            <v>44553</v>
          </cell>
          <cell r="E473" t="str">
            <v>社会福祉法人　嘉祥会</v>
          </cell>
          <cell r="F473" t="str">
            <v>しゃかいふくしほうじん　かしょうかい</v>
          </cell>
          <cell r="N473" t="str">
            <v>http://www.kashokai.com</v>
          </cell>
          <cell r="O473" t="str">
            <v>少人数の生活空間で、ゆっくりとした時間を過ごしています。地域
の中での役割があり、住民の一員として参加するコミュニティがあ
ります。地域にひらかれた若いスタッフも多い活気のある法人です</v>
          </cell>
          <cell r="P473" t="str">
            <v>介護職員（グループホーム）</v>
          </cell>
          <cell r="Q473" t="str">
            <v>確認中</v>
          </cell>
          <cell r="R473" t="str">
            <v>ハローワークインターネットサービスで求人票を確認ください。</v>
          </cell>
          <cell r="S473" t="str">
            <v>グループホーム　ぬくもりの園</v>
          </cell>
          <cell r="T473" t="str">
            <v>確認中</v>
          </cell>
          <cell r="U473" t="str">
            <v>正社員</v>
          </cell>
          <cell r="V473" t="str">
            <v>東京都町田市下小山田町２７２９－２</v>
          </cell>
          <cell r="W473" t="str">
            <v>ハローワークインターネットサービスで求人票を確認ください。</v>
          </cell>
          <cell r="X473" t="str">
            <v>190,500円〜263,000円</v>
          </cell>
          <cell r="Y473" t="str">
            <v>確認中</v>
          </cell>
          <cell r="Z473" t="str">
            <v>ハローワークインターネットサービスで求人票を確認ください。</v>
          </cell>
          <cell r="AB473" t="str">
            <v>確認中</v>
          </cell>
          <cell r="AC473" t="str">
            <v>確認中</v>
          </cell>
          <cell r="AD473" t="str">
            <v>ハローワークインターネットサービスで求人票を確認ください。</v>
          </cell>
          <cell r="AE473" t="str">
            <v>確認中</v>
          </cell>
          <cell r="AF473" t="str">
            <v>月給（手当等確認ください）</v>
          </cell>
          <cell r="AG473" t="str">
            <v>確認中</v>
          </cell>
          <cell r="AH473" t="str">
            <v>確認中</v>
          </cell>
          <cell r="AI473" t="str">
            <v>確認中</v>
          </cell>
          <cell r="AJ473" t="str">
            <v>確認中</v>
          </cell>
          <cell r="AK473" t="str">
            <v>確認中</v>
          </cell>
          <cell r="AL473" t="str">
            <v>確認中</v>
          </cell>
          <cell r="AM473" t="str">
            <v>確認中</v>
          </cell>
          <cell r="AN473" t="str">
            <v>確認中</v>
          </cell>
          <cell r="AO473" t="str">
            <v>確認中</v>
          </cell>
          <cell r="AP473" t="str">
            <v>ハローワークインターネットサービスで求人票を確認ください。</v>
          </cell>
          <cell r="AQ473" t="str">
            <v>ハローワークインターネットサービスで求人票を確認ください。</v>
          </cell>
          <cell r="AR473" t="str">
            <v>ハローワークインターネットサービスで求人票を確認ください。</v>
          </cell>
          <cell r="AS473" t="str">
            <v>ハローワークインターネットサービスで求人票を確認ください。</v>
          </cell>
          <cell r="AT473" t="str">
            <v>ハローワークインターネットサービスで求人票を確認ください。</v>
          </cell>
          <cell r="AU473" t="str">
            <v>認知症対応型共同生活介護（グループホーム）</v>
          </cell>
          <cell r="AZ473" t="str">
            <v>確認中</v>
          </cell>
          <cell r="BA473" t="str">
            <v>確認中</v>
          </cell>
          <cell r="BB473" t="str">
            <v>確認中</v>
          </cell>
          <cell r="BC473" t="str">
            <v>確認中</v>
          </cell>
        </row>
        <row r="474">
          <cell r="C474" t="str">
            <v>13190-10465911</v>
          </cell>
          <cell r="D474">
            <v>44553</v>
          </cell>
          <cell r="E474" t="str">
            <v>社会福祉法人　嘉祥会</v>
          </cell>
          <cell r="F474" t="str">
            <v>しゃかいふくしほうじん　かしょうかい</v>
          </cell>
          <cell r="N474" t="str">
            <v>http://www.kashokai.com</v>
          </cell>
          <cell r="O474" t="str">
            <v>少人数の生活空間で、ゆっくりとした時間を過ごしています。地域
の中での役割があり、住民の一員として参加するコミュニティがあ
ります。地域にひらかれた若いスタッフも多い活気のある法人です</v>
          </cell>
          <cell r="P474" t="str">
            <v>ショートステイ介護職</v>
          </cell>
          <cell r="Q474" t="str">
            <v>確認中</v>
          </cell>
          <cell r="R474" t="str">
            <v>ハローワークインターネットサービスで求人票を確認ください。</v>
          </cell>
          <cell r="S474" t="str">
            <v>ショートステイ　ぬくもりの園</v>
          </cell>
          <cell r="T474" t="str">
            <v>確認中</v>
          </cell>
          <cell r="U474" t="str">
            <v>常勤パート（フルタイム）</v>
          </cell>
          <cell r="V474" t="str">
            <v>東京都町田市下小山田町２７２９－１</v>
          </cell>
          <cell r="W474" t="str">
            <v>ハローワークインターネットサービスで求人票を確認ください。</v>
          </cell>
          <cell r="X474" t="str">
            <v>189,200円〜215,000円</v>
          </cell>
          <cell r="Y474" t="str">
            <v>確認中</v>
          </cell>
          <cell r="Z474" t="str">
            <v>ハローワークインターネットサービスで求人票を確認ください。</v>
          </cell>
          <cell r="AB474" t="str">
            <v>確認中</v>
          </cell>
          <cell r="AC474" t="str">
            <v>確認中</v>
          </cell>
          <cell r="AD474" t="str">
            <v>ハローワークインターネットサービスで求人票を確認ください。</v>
          </cell>
          <cell r="AE474" t="str">
            <v>確認中</v>
          </cell>
          <cell r="AF474" t="str">
            <v>月給（手当等確認ください）</v>
          </cell>
          <cell r="AG474" t="str">
            <v>確認中</v>
          </cell>
          <cell r="AH474" t="str">
            <v>確認中</v>
          </cell>
          <cell r="AI474" t="str">
            <v>確認中</v>
          </cell>
          <cell r="AJ474" t="str">
            <v>確認中</v>
          </cell>
          <cell r="AK474" t="str">
            <v>確認中</v>
          </cell>
          <cell r="AL474" t="str">
            <v>確認中</v>
          </cell>
          <cell r="AM474" t="str">
            <v>確認中</v>
          </cell>
          <cell r="AN474" t="str">
            <v>確認中</v>
          </cell>
          <cell r="AO474" t="str">
            <v>確認中</v>
          </cell>
          <cell r="AP474" t="str">
            <v>ハローワークインターネットサービスで求人票を確認ください。</v>
          </cell>
          <cell r="AQ474" t="str">
            <v>ハローワークインターネットサービスで求人票を確認ください。</v>
          </cell>
          <cell r="AR474" t="str">
            <v>ハローワークインターネットサービスで求人票を確認ください。</v>
          </cell>
          <cell r="AS474" t="str">
            <v>ハローワークインターネットサービスで求人票を確認ください。</v>
          </cell>
          <cell r="AT474" t="str">
            <v>ハローワークインターネットサービスで求人票を確認ください。</v>
          </cell>
          <cell r="AU474" t="str">
            <v>ショートステイ</v>
          </cell>
          <cell r="AZ474" t="str">
            <v>確認中</v>
          </cell>
          <cell r="BA474" t="str">
            <v>確認中</v>
          </cell>
          <cell r="BB474" t="str">
            <v>確認中</v>
          </cell>
          <cell r="BC474" t="str">
            <v>確認中</v>
          </cell>
        </row>
        <row r="475">
          <cell r="C475" t="str">
            <v>13190-10466111</v>
          </cell>
          <cell r="D475">
            <v>44553</v>
          </cell>
          <cell r="E475" t="str">
            <v>社会福祉法人合掌苑</v>
          </cell>
          <cell r="F475" t="str">
            <v>しゃかいふくしほうじん　がっしょうえん</v>
          </cell>
          <cell r="N475" t="str">
            <v>https://www.gsen.or.jp/</v>
          </cell>
          <cell r="O475" t="str">
            <v>町田の地で６０年、現在３４サービスを展開する社会福祉法人です
。当法人は日本でいちばん大切にしたい会社大賞（２０１７）受賞、日本経営品質賞経営革新推進賞（２０１８）受賞企業です。。　　　　　　　　　　　　　　　　　　　　　　　　　　　　　　　　　　　　　　　　　　　　　　　　　　　　　　　　　　　　　　　　　　　　　　　「ここで働く人が幸せでないとよい介護はできない」という理事長方針の下、時短勤務や長期休暇、産休支援、夜勤専従化等、働きやすさをとことん追求しているので、離職率が低いことが特徴です。</v>
          </cell>
          <cell r="P475" t="str">
            <v>介護職員（桂寮）</v>
          </cell>
          <cell r="Q475" t="str">
            <v>確認中</v>
          </cell>
          <cell r="R475" t="str">
            <v>ハローワークインターネットサービスで求人票を確認ください。</v>
          </cell>
          <cell r="S475" t="str">
            <v>特別養護老人ホーム　合掌苑　桂寮</v>
          </cell>
          <cell r="T475" t="str">
            <v>確認中</v>
          </cell>
          <cell r="U475" t="str">
            <v>正社員</v>
          </cell>
          <cell r="V475" t="str">
            <v>東京都町田市金森東３－１８－１６</v>
          </cell>
          <cell r="W475" t="str">
            <v>ハローワークインターネットサービスで求人票を確認ください。</v>
          </cell>
          <cell r="X475" t="str">
            <v>224,000円〜287,490円</v>
          </cell>
          <cell r="Y475" t="str">
            <v>確認中</v>
          </cell>
          <cell r="Z475" t="str">
            <v>ハローワークインターネットサービスで求人票を確認ください。</v>
          </cell>
          <cell r="AB475" t="str">
            <v>確認中</v>
          </cell>
          <cell r="AC475" t="str">
            <v>確認中</v>
          </cell>
          <cell r="AD475" t="str">
            <v>ハローワークインターネットサービスで求人票を確認ください。</v>
          </cell>
          <cell r="AE475" t="str">
            <v>確認中</v>
          </cell>
          <cell r="AF475" t="str">
            <v>月給（手当等確認ください）</v>
          </cell>
          <cell r="AG475" t="str">
            <v>確認中</v>
          </cell>
          <cell r="AH475" t="str">
            <v>確認中</v>
          </cell>
          <cell r="AI475" t="str">
            <v>確認中</v>
          </cell>
          <cell r="AJ475" t="str">
            <v>確認中</v>
          </cell>
          <cell r="AK475" t="str">
            <v>確認中</v>
          </cell>
          <cell r="AL475" t="str">
            <v>確認中</v>
          </cell>
          <cell r="AM475" t="str">
            <v>確認中</v>
          </cell>
          <cell r="AN475" t="str">
            <v>確認中</v>
          </cell>
          <cell r="AO475" t="str">
            <v>確認中</v>
          </cell>
          <cell r="AP475" t="str">
            <v>ハローワークインターネットサービスで求人票を確認ください。</v>
          </cell>
          <cell r="AQ475" t="str">
            <v>ハローワークインターネットサービスで求人票を確認ください。</v>
          </cell>
          <cell r="AR475" t="str">
            <v>ハローワークインターネットサービスで求人票を確認ください。</v>
          </cell>
          <cell r="AS475" t="str">
            <v>ハローワークインターネットサービスで求人票を確認ください。</v>
          </cell>
          <cell r="AT475" t="str">
            <v>ハローワークインターネットサービスで求人票を確認ください。</v>
          </cell>
          <cell r="AU475" t="str">
            <v>特別養護老人ホーム（特養）</v>
          </cell>
          <cell r="AZ475" t="str">
            <v>確認中</v>
          </cell>
          <cell r="BA475" t="str">
            <v>確認中</v>
          </cell>
          <cell r="BB475" t="str">
            <v>確認中</v>
          </cell>
          <cell r="BC475" t="str">
            <v>確認中</v>
          </cell>
        </row>
        <row r="476">
          <cell r="C476" t="str">
            <v>13190-10467711</v>
          </cell>
          <cell r="D476">
            <v>44553</v>
          </cell>
          <cell r="E476" t="str">
            <v>社会福祉法人合掌苑</v>
          </cell>
          <cell r="F476" t="str">
            <v>しゃかいふくしほうじん　がっしょうえん</v>
          </cell>
          <cell r="N476" t="str">
            <v>https://www.gsen.or.jp/</v>
          </cell>
          <cell r="O476" t="str">
            <v>町田の地で６０年、現在３４サービスを展開する社会福祉法人です
。当法人は日本でいちばん大切にしたい会社大賞（２０１７）受賞、日本経営品質賞経営革新推進賞（２０１８）受賞企業です。。　　　　　　　　　　　　　　　　　　　　　　　　　　　　　　　　　　　　　　　　　　　　　　　　　　　　　　　　　　　　　　　　　　　　　　　「ここで働く人が幸せでないとよい介護はできない」という理事長方針の下、時短勤務や長期休暇、産休支援、夜勤専従化等、働きやすさをとことん追求しているので、離職率が低いことが特徴です。</v>
          </cell>
          <cell r="P476" t="str">
            <v>ホームヘルパー（合掌苑）</v>
          </cell>
          <cell r="Q476" t="str">
            <v>確認中</v>
          </cell>
          <cell r="R476" t="str">
            <v>ハローワークインターネットサービスで求人票を確認ください。</v>
          </cell>
          <cell r="S476" t="str">
            <v>ヘルパーステーション「合掌苑」</v>
          </cell>
          <cell r="T476" t="str">
            <v>確認中</v>
          </cell>
          <cell r="U476" t="str">
            <v>正社員</v>
          </cell>
          <cell r="V476" t="str">
            <v>東京都町田市金森東３－１８－１３－１０２</v>
          </cell>
          <cell r="W476" t="str">
            <v>ハローワークインターネットサービスで求人票を確認ください。</v>
          </cell>
          <cell r="X476" t="str">
            <v>217,000円〜280,630円</v>
          </cell>
          <cell r="Y476" t="str">
            <v>確認中</v>
          </cell>
          <cell r="Z476" t="str">
            <v>ハローワークインターネットサービスで求人票を確認ください。</v>
          </cell>
          <cell r="AB476" t="str">
            <v>確認中</v>
          </cell>
          <cell r="AC476" t="str">
            <v>確認中</v>
          </cell>
          <cell r="AD476" t="str">
            <v>ハローワークインターネットサービスで求人票を確認ください。</v>
          </cell>
          <cell r="AE476" t="str">
            <v>確認中</v>
          </cell>
          <cell r="AF476" t="str">
            <v>月給（手当等確認ください）</v>
          </cell>
          <cell r="AG476" t="str">
            <v>確認中</v>
          </cell>
          <cell r="AH476" t="str">
            <v>確認中</v>
          </cell>
          <cell r="AI476" t="str">
            <v>確認中</v>
          </cell>
          <cell r="AJ476" t="str">
            <v>確認中</v>
          </cell>
          <cell r="AK476" t="str">
            <v>確認中</v>
          </cell>
          <cell r="AL476" t="str">
            <v>確認中</v>
          </cell>
          <cell r="AM476" t="str">
            <v>確認中</v>
          </cell>
          <cell r="AN476" t="str">
            <v>確認中</v>
          </cell>
          <cell r="AO476" t="str">
            <v>確認中</v>
          </cell>
          <cell r="AP476" t="str">
            <v>ハローワークインターネットサービスで求人票を確認ください。</v>
          </cell>
          <cell r="AQ476" t="str">
            <v>ハローワークインターネットサービスで求人票を確認ください。</v>
          </cell>
          <cell r="AR476" t="str">
            <v>ハローワークインターネットサービスで求人票を確認ください。</v>
          </cell>
          <cell r="AS476" t="str">
            <v>ハローワークインターネットサービスで求人票を確認ください。</v>
          </cell>
          <cell r="AT476" t="str">
            <v>ハローワークインターネットサービスで求人票を確認ください。</v>
          </cell>
          <cell r="AU476" t="str">
            <v>訪問介護（ホームヘルプサービス）</v>
          </cell>
          <cell r="AZ476" t="str">
            <v>確認中</v>
          </cell>
          <cell r="BA476" t="str">
            <v>確認中</v>
          </cell>
          <cell r="BB476" t="str">
            <v>確認中</v>
          </cell>
          <cell r="BC476" t="str">
            <v>確認中</v>
          </cell>
        </row>
        <row r="477">
          <cell r="C477" t="str">
            <v>13190-10468811</v>
          </cell>
          <cell r="D477">
            <v>44553</v>
          </cell>
          <cell r="E477" t="str">
            <v>社会福祉法人合掌苑</v>
          </cell>
          <cell r="F477" t="str">
            <v>しゃかいふくしほうじん　がっしょうえん</v>
          </cell>
          <cell r="N477" t="str">
            <v>https://www.gsen.or.jp/</v>
          </cell>
          <cell r="O477" t="str">
            <v>町田の地で６０年、現在３４サービスを展開する社会福祉法人です
。当法人は日本でいちばん大切にしたい会社大賞（２０１７）受賞、日本経営品質賞経営革新推進賞（２０１８）受賞企業です。。　　　　　　　　　　　　　　　　　　　　　　　　　　　　　　　　　　　　　　　　　　　　　　　　　　　　　　　　　　　　　　　　　　　　　　　「ここで働く人が幸せでないとよい介護はできない」という理事長方針の下、時短勤務や長期休暇、産休支援、夜勤専従化等、働きやすさをとことん追求しているので、離職率が低いことが特徴です。</v>
          </cell>
          <cell r="P477" t="str">
            <v>介護職員（鶴の苑）</v>
          </cell>
          <cell r="Q477" t="str">
            <v>確認中</v>
          </cell>
          <cell r="R477" t="str">
            <v>ハローワークインターネットサービスで求人票を確認ください。</v>
          </cell>
          <cell r="S477" t="str">
            <v>住宅型有料老人ホーム「アシステッドナーシング鶴の苑」</v>
          </cell>
          <cell r="T477" t="str">
            <v>確認中</v>
          </cell>
          <cell r="U477" t="str">
            <v>正社員</v>
          </cell>
          <cell r="V477" t="str">
            <v>東京都町田市南町田５－３－２８</v>
          </cell>
          <cell r="W477" t="str">
            <v>ハローワークインターネットサービスで求人票を確認ください。</v>
          </cell>
          <cell r="X477" t="str">
            <v>224,000円〜287,490円</v>
          </cell>
          <cell r="Y477" t="str">
            <v>確認中</v>
          </cell>
          <cell r="Z477" t="str">
            <v>ハローワークインターネットサービスで求人票を確認ください。</v>
          </cell>
          <cell r="AB477" t="str">
            <v>確認中</v>
          </cell>
          <cell r="AC477" t="str">
            <v>確認中</v>
          </cell>
          <cell r="AD477" t="str">
            <v>ハローワークインターネットサービスで求人票を確認ください。</v>
          </cell>
          <cell r="AE477" t="str">
            <v>確認中</v>
          </cell>
          <cell r="AF477" t="str">
            <v>月給（手当等確認ください）</v>
          </cell>
          <cell r="AG477" t="str">
            <v>確認中</v>
          </cell>
          <cell r="AH477" t="str">
            <v>確認中</v>
          </cell>
          <cell r="AI477" t="str">
            <v>確認中</v>
          </cell>
          <cell r="AJ477" t="str">
            <v>確認中</v>
          </cell>
          <cell r="AK477" t="str">
            <v>確認中</v>
          </cell>
          <cell r="AL477" t="str">
            <v>確認中</v>
          </cell>
          <cell r="AM477" t="str">
            <v>確認中</v>
          </cell>
          <cell r="AN477" t="str">
            <v>確認中</v>
          </cell>
          <cell r="AO477" t="str">
            <v>確認中</v>
          </cell>
          <cell r="AP477" t="str">
            <v>ハローワークインターネットサービスで求人票を確認ください。</v>
          </cell>
          <cell r="AQ477" t="str">
            <v>ハローワークインターネットサービスで求人票を確認ください。</v>
          </cell>
          <cell r="AR477" t="str">
            <v>ハローワークインターネットサービスで求人票を確認ください。</v>
          </cell>
          <cell r="AS477" t="str">
            <v>ハローワークインターネットサービスで求人票を確認ください。</v>
          </cell>
          <cell r="AT477" t="str">
            <v>ハローワークインターネットサービスで求人票を確認ください。</v>
          </cell>
          <cell r="AU477" t="str">
            <v>住宅型有料老人ホーム</v>
          </cell>
          <cell r="AZ477" t="str">
            <v>確認中</v>
          </cell>
          <cell r="BA477" t="str">
            <v>確認中</v>
          </cell>
          <cell r="BB477" t="str">
            <v>確認中</v>
          </cell>
          <cell r="BC477" t="str">
            <v>確認中</v>
          </cell>
        </row>
        <row r="478">
          <cell r="C478" t="str">
            <v>13190-10469211</v>
          </cell>
          <cell r="D478">
            <v>44553</v>
          </cell>
          <cell r="E478" t="str">
            <v>社会福祉法人合掌苑</v>
          </cell>
          <cell r="F478" t="str">
            <v>しゃかいふくしほうじん　がっしょうえん</v>
          </cell>
          <cell r="N478" t="str">
            <v>https://www.gsen.or.jp/</v>
          </cell>
          <cell r="O478" t="str">
            <v>町田の地で６０年、現在３４サービスを展開する社会福祉法人です
。当法人は日本でいちばん大切にしたい会社大賞（２０１７）受賞、日本経営品質賞経営革新推進賞（２０１８）受賞企業です。。　　　　　　　　　　　　　　　　　　　　　　　　　　　　　　　　　　　　　　　　　　　　　　　　　　　　　　　　　　　　　　　　　　　　　　　「ここで働く人が幸せでないとよい介護はできない」という理事長方針の下、時短勤務や長期休暇、産休支援、夜勤専従化等、働きやすさをとことん追求しているので、離職率が低いことが特徴です。</v>
          </cell>
          <cell r="P478" t="str">
            <v>ＧＴＣ／グッドタイムクラブ企画運営職員</v>
          </cell>
          <cell r="Q478" t="str">
            <v>確認中</v>
          </cell>
          <cell r="R478" t="str">
            <v>ハローワークインターネットサービスで求人票を確認ください。</v>
          </cell>
          <cell r="S478" t="str">
            <v>住宅型有料老人ホーム「アシステッドナーシング鶴の苑」</v>
          </cell>
          <cell r="T478" t="str">
            <v>確認中</v>
          </cell>
          <cell r="U478" t="str">
            <v>正社員</v>
          </cell>
          <cell r="V478" t="str">
            <v>東京都町田市南町田５－３－28</v>
          </cell>
          <cell r="W478" t="str">
            <v>ハローワークインターネットサービスで求人票を確認ください。</v>
          </cell>
          <cell r="X478" t="str">
            <v>224,000円〜287,490円</v>
          </cell>
          <cell r="Y478" t="str">
            <v>確認中</v>
          </cell>
          <cell r="Z478" t="str">
            <v>ハローワークインターネットサービスで求人票を確認ください。</v>
          </cell>
          <cell r="AB478" t="str">
            <v>確認中</v>
          </cell>
          <cell r="AC478" t="str">
            <v>確認中</v>
          </cell>
          <cell r="AD478" t="str">
            <v>ハローワークインターネットサービスで求人票を確認ください。</v>
          </cell>
          <cell r="AE478" t="str">
            <v>確認中</v>
          </cell>
          <cell r="AF478" t="str">
            <v>月給（手当等確認ください）</v>
          </cell>
          <cell r="AG478" t="str">
            <v>確認中</v>
          </cell>
          <cell r="AH478" t="str">
            <v>確認中</v>
          </cell>
          <cell r="AI478" t="str">
            <v>確認中</v>
          </cell>
          <cell r="AJ478" t="str">
            <v>確認中</v>
          </cell>
          <cell r="AK478" t="str">
            <v>確認中</v>
          </cell>
          <cell r="AL478" t="str">
            <v>確認中</v>
          </cell>
          <cell r="AM478" t="str">
            <v>確認中</v>
          </cell>
          <cell r="AN478" t="str">
            <v>確認中</v>
          </cell>
          <cell r="AO478" t="str">
            <v>確認中</v>
          </cell>
          <cell r="AP478" t="str">
            <v>ハローワークインターネットサービスで求人票を確認ください。</v>
          </cell>
          <cell r="AQ478" t="str">
            <v>ハローワークインターネットサービスで求人票を確認ください。</v>
          </cell>
          <cell r="AR478" t="str">
            <v>ハローワークインターネットサービスで求人票を確認ください。</v>
          </cell>
          <cell r="AS478" t="str">
            <v>ハローワークインターネットサービスで求人票を確認ください。</v>
          </cell>
          <cell r="AT478" t="str">
            <v>ハローワークインターネットサービスで求人票を確認ください。</v>
          </cell>
          <cell r="AU478" t="str">
            <v>住宅型有料老人ホーム</v>
          </cell>
          <cell r="AZ478" t="str">
            <v>確認中</v>
          </cell>
          <cell r="BA478" t="str">
            <v>確認中</v>
          </cell>
          <cell r="BB478" t="str">
            <v>確認中</v>
          </cell>
          <cell r="BC478" t="str">
            <v>確認中</v>
          </cell>
        </row>
        <row r="479">
          <cell r="C479" t="str">
            <v>13190-10470011</v>
          </cell>
          <cell r="D479">
            <v>44553</v>
          </cell>
          <cell r="E479" t="str">
            <v>株式会社　ノエ　訪問看護介護・相談・ＧＨあい羽</v>
          </cell>
          <cell r="F479" t="str">
            <v>かぶしきがいしゃ　ノエ　ほうもんかんごかいご・そうだん・ＧＨあいはね</v>
          </cell>
          <cell r="N479" t="str">
            <v>https://www.homonkangoiha.jp/</v>
          </cell>
          <cell r="O479" t="str">
            <v>現在、訪問看護、訪問介護、相談センター、グループホーム運営の４つの事業。利用者はすべて精神・知的障害者の方です。
１．訪問看護の業容拡大を継続的に図っています。併せて、相談センターの業務拡大につながっています。
２．２０２１年中に就労継続支援Ｂ型事業を開始予定。
３．精神・知的障害者とそのご両親、保護者、後見人を支援するお仕事です。
４．慶弔休暇、記念日休暇（年１日）、必要に応じ、社用車常時貸与、通勤用電動自転車貸与、住宅補助有り。各種社会保険完備、健康診断（会社費用負担）、インフルエンザ予防接種費用補助有り。
５．通常は単独（１名）で訪問看護・介護が可能。夜勤無し。
６．有休は１時間単位で取得可能。
７．徒歩、自転車、バイク、自家用車での通勤も可能。
８．訪問看護、訪問介護事業（看護師、作業・理学療法士、ヘルパー）：約１、０００件／月の実績。
９．グループホーム運営（介護福祉士、初任者研修、世話人等）：８棟およびサテライト６棟。
１０．事務職のリモートワークを一部実施中。
１１．社長は女性看護師。女性やシニアの方々が多数勤務。</v>
          </cell>
          <cell r="P479" t="str">
            <v>看護師（所長・管理職候補）</v>
          </cell>
          <cell r="Q479" t="str">
            <v>確認中</v>
          </cell>
          <cell r="R479" t="str">
            <v>ハローワークインターネットサービスで求人票を確認ください。</v>
          </cell>
          <cell r="S479" t="str">
            <v>株式会社　ノエ　訪問看護介護・相談・ＧＨあい羽</v>
          </cell>
          <cell r="T479" t="str">
            <v>確認中</v>
          </cell>
          <cell r="U479" t="str">
            <v>正社員</v>
          </cell>
          <cell r="V479" t="str">
            <v>東京都町田市図師町５７０－１１１の２</v>
          </cell>
          <cell r="W479" t="str">
            <v>ハローワークインターネットサービスで求人票を確認ください。</v>
          </cell>
          <cell r="X479" t="str">
            <v>500,000円〜500,000円／月</v>
          </cell>
          <cell r="Y479" t="str">
            <v>確認中</v>
          </cell>
          <cell r="Z479" t="str">
            <v>ハローワークインターネットサービスで求人票を確認ください。</v>
          </cell>
          <cell r="AB479" t="str">
            <v>確認中</v>
          </cell>
          <cell r="AC479" t="str">
            <v>確認中</v>
          </cell>
          <cell r="AD479" t="str">
            <v>ハローワークインターネットサービスで求人票を確認ください。</v>
          </cell>
          <cell r="AE479" t="str">
            <v>確認中</v>
          </cell>
          <cell r="AF479" t="str">
            <v>年棒制</v>
          </cell>
          <cell r="AG479" t="str">
            <v>確認中</v>
          </cell>
          <cell r="AH479" t="str">
            <v>確認中</v>
          </cell>
          <cell r="AI479" t="str">
            <v>確認中</v>
          </cell>
          <cell r="AJ479" t="str">
            <v>確認中</v>
          </cell>
          <cell r="AK479" t="str">
            <v>確認中</v>
          </cell>
          <cell r="AL479" t="str">
            <v>確認中</v>
          </cell>
          <cell r="AM479" t="str">
            <v>確認中</v>
          </cell>
          <cell r="AN479" t="str">
            <v>確認中</v>
          </cell>
          <cell r="AO479" t="str">
            <v>確認中</v>
          </cell>
          <cell r="AP479" t="str">
            <v>ハローワークインターネットサービスで求人票を確認ください。</v>
          </cell>
          <cell r="AQ479" t="str">
            <v>ハローワークインターネットサービスで求人票を確認ください。</v>
          </cell>
          <cell r="AR479" t="str">
            <v>ハローワークインターネットサービスで求人票を確認ください。</v>
          </cell>
          <cell r="AS479" t="str">
            <v>ハローワークインターネットサービスで求人票を確認ください。</v>
          </cell>
          <cell r="AT479" t="str">
            <v>ハローワークインターネットサービスで求人票を確認ください。</v>
          </cell>
          <cell r="AU479" t="str">
            <v>訪問看護</v>
          </cell>
          <cell r="AZ479" t="str">
            <v>確認中</v>
          </cell>
          <cell r="BA479" t="str">
            <v>確認中</v>
          </cell>
          <cell r="BB479" t="str">
            <v>確認中</v>
          </cell>
          <cell r="BC479" t="str">
            <v>確認中</v>
          </cell>
        </row>
        <row r="480">
          <cell r="C480" t="str">
            <v>13190-10478511</v>
          </cell>
          <cell r="D480">
            <v>44553</v>
          </cell>
          <cell r="E480" t="str">
            <v>社会福祉法人合掌苑</v>
          </cell>
          <cell r="F480" t="str">
            <v>しゃかいふくしほうじん　がっしょうえん</v>
          </cell>
          <cell r="N480" t="str">
            <v>https://www.gsen.or.jp/</v>
          </cell>
          <cell r="O480" t="str">
            <v>町田の地で６０年、現在３４サービスを展開する社会福祉法人です
。当法人は日本でいちばん大切にしたい会社大賞（２０１７）受賞、日本経営品質賞経営革新推進賞（２０１８）受賞企業です。。　　　　　　　　　　　　　　　　　　　　　　　　　　　　　　　　　　　　　　　　　　　　　　　　　　　　　　　　　　　　　　　　　　　　　　　「ここで働く人が幸せでないとよい介護はできない」という理事長方針の下、時短勤務や長期休暇、産休支援、夜勤専従化等、働きやすさをとことん追求しているので、離職率が低いことが特徴です。</v>
          </cell>
          <cell r="P480" t="str">
            <v>正看護師（鶴の苑）</v>
          </cell>
          <cell r="Q480" t="str">
            <v>確認中</v>
          </cell>
          <cell r="R480" t="str">
            <v>ハローワークインターネットサービスで求人票を確認ください。</v>
          </cell>
          <cell r="S480" t="str">
            <v>アシステッドナーシング＆リビング鶴の苑</v>
          </cell>
          <cell r="T480" t="str">
            <v>確認中</v>
          </cell>
          <cell r="U480" t="str">
            <v>正社員</v>
          </cell>
          <cell r="V480" t="str">
            <v>東京都町田市南町田５－３－２</v>
          </cell>
          <cell r="W480" t="str">
            <v>ハローワークインターネットサービスで求人票を確認ください。</v>
          </cell>
          <cell r="X480" t="str">
            <v>341,040円〜397,460円</v>
          </cell>
          <cell r="Y480" t="str">
            <v>確認中</v>
          </cell>
          <cell r="Z480" t="str">
            <v>ハローワークインターネットサービスで求人票を確認ください。</v>
          </cell>
          <cell r="AB480" t="str">
            <v>確認中</v>
          </cell>
          <cell r="AC480" t="str">
            <v>確認中</v>
          </cell>
          <cell r="AD480" t="str">
            <v>ハローワークインターネットサービスで求人票を確認ください。</v>
          </cell>
          <cell r="AE480" t="str">
            <v>確認中</v>
          </cell>
          <cell r="AF480" t="str">
            <v>月給（手当等確認ください）</v>
          </cell>
          <cell r="AG480" t="str">
            <v>確認中</v>
          </cell>
          <cell r="AH480" t="str">
            <v>確認中</v>
          </cell>
          <cell r="AI480" t="str">
            <v>確認中</v>
          </cell>
          <cell r="AJ480" t="str">
            <v>確認中</v>
          </cell>
          <cell r="AK480" t="str">
            <v>確認中</v>
          </cell>
          <cell r="AL480" t="str">
            <v>確認中</v>
          </cell>
          <cell r="AM480" t="str">
            <v>確認中</v>
          </cell>
          <cell r="AN480" t="str">
            <v>確認中</v>
          </cell>
          <cell r="AO480" t="str">
            <v>確認中</v>
          </cell>
          <cell r="AP480" t="str">
            <v>ハローワークインターネットサービスで求人票を確認ください。</v>
          </cell>
          <cell r="AQ480" t="str">
            <v>ハローワークインターネットサービスで求人票を確認ください。</v>
          </cell>
          <cell r="AR480" t="str">
            <v>ハローワークインターネットサービスで求人票を確認ください。</v>
          </cell>
          <cell r="AS480" t="str">
            <v>ハローワークインターネットサービスで求人票を確認ください。</v>
          </cell>
          <cell r="AT480" t="str">
            <v>ハローワークインターネットサービスで求人票を確認ください。</v>
          </cell>
          <cell r="AU480" t="str">
            <v>介護付有料老人ホーム</v>
          </cell>
          <cell r="AZ480" t="str">
            <v>確認中</v>
          </cell>
          <cell r="BA480" t="str">
            <v>確認中</v>
          </cell>
          <cell r="BB480" t="str">
            <v>確認中</v>
          </cell>
          <cell r="BC480" t="str">
            <v>確認中</v>
          </cell>
        </row>
        <row r="481">
          <cell r="C481" t="str">
            <v>13190-10482111</v>
          </cell>
          <cell r="D481">
            <v>44553</v>
          </cell>
          <cell r="E481" t="str">
            <v>株式会社　ノエ　訪問看護介護・相談・ＧＨあい羽</v>
          </cell>
          <cell r="F481" t="str">
            <v>かぶしきがいしゃ　ノエ　ほうもんかんごかいご・そうだん・ＧＨあいはね</v>
          </cell>
          <cell r="N481" t="str">
            <v>https://www.homonkangoiha.jp/</v>
          </cell>
          <cell r="O481" t="str">
            <v>現在、訪問看護、訪問介護、相談センター、グループホーム運営の４つの事業。利用者はすべて精神・知的障害者の方です。
１．訪問看護の業容拡大を継続的に図っています。併せて、相談センターの業務拡大につながっています。
２．２０２１年中に就労継続支援Ｂ型事業を開始予定。
３．精神・知的障害者とそのご両親、保護者、後見人を支援するお仕事です。
４．慶弔休暇、記念日休暇（年１日）、必要に応じ、社用車常時貸与、通勤用電動自転車貸与、住宅補助有り。各種社会保険完備、健康診断（会社費用負担）、インフルエンザ予防接種費用補助有り。
５．通常は単独（１名）で訪問看護・介護が可能。夜勤無し。
６．有休は１時間単位で取得可能。
７．徒歩、自転車、バイク、自家用車での通勤も可能。
８．訪問看護、訪問介護事業（看護師、作業・理学療法士、ヘルパー）：約１、０００件／月の実績。
９．グループホーム運営（介護福祉士、初任者研修、世話人等）：８棟およびサテライト６棟。
１０．事務職のリモートワークを一部実施中。
１１．社長は女性看護師。女性やシニアの方々が多数勤務。</v>
          </cell>
          <cell r="P481" t="str">
            <v>事務及びグループホームのケアワーカー</v>
          </cell>
          <cell r="Q481" t="str">
            <v>確認中</v>
          </cell>
          <cell r="R481" t="str">
            <v>ハローワークインターネットサービスで求人票を確認ください。</v>
          </cell>
          <cell r="S481" t="str">
            <v>株式会社　ノエ　訪問看護介護・相談・ＧＨあい羽</v>
          </cell>
          <cell r="T481" t="str">
            <v>確認中</v>
          </cell>
          <cell r="U481" t="str">
            <v>正社員</v>
          </cell>
          <cell r="V481" t="str">
            <v>東京都町田市図師町１３３２－１５</v>
          </cell>
          <cell r="W481" t="str">
            <v>ハローワークインターネットサービスで求人票を確認ください。</v>
          </cell>
          <cell r="X481" t="str">
            <v>180,000円〜220,000円</v>
          </cell>
          <cell r="Y481" t="str">
            <v>確認中</v>
          </cell>
          <cell r="Z481" t="str">
            <v>ハローワークインターネットサービスで求人票を確認ください。</v>
          </cell>
          <cell r="AB481" t="str">
            <v>確認中</v>
          </cell>
          <cell r="AC481" t="str">
            <v>確認中</v>
          </cell>
          <cell r="AD481" t="str">
            <v>ハローワークインターネットサービスで求人票を確認ください。</v>
          </cell>
          <cell r="AE481" t="str">
            <v>確認中</v>
          </cell>
          <cell r="AF481" t="str">
            <v>月給（手当等確認ください）</v>
          </cell>
          <cell r="AG481" t="str">
            <v>確認中</v>
          </cell>
          <cell r="AH481" t="str">
            <v>確認中</v>
          </cell>
          <cell r="AI481" t="str">
            <v>確認中</v>
          </cell>
          <cell r="AJ481" t="str">
            <v>確認中</v>
          </cell>
          <cell r="AK481" t="str">
            <v>確認中</v>
          </cell>
          <cell r="AL481" t="str">
            <v>確認中</v>
          </cell>
          <cell r="AM481" t="str">
            <v>確認中</v>
          </cell>
          <cell r="AN481" t="str">
            <v>確認中</v>
          </cell>
          <cell r="AO481" t="str">
            <v>確認中</v>
          </cell>
          <cell r="AP481" t="str">
            <v>ハローワークインターネットサービスで求人票を確認ください。</v>
          </cell>
          <cell r="AQ481" t="str">
            <v>ハローワークインターネットサービスで求人票を確認ください。</v>
          </cell>
          <cell r="AR481" t="str">
            <v>ハローワークインターネットサービスで求人票を確認ください。</v>
          </cell>
          <cell r="AS481" t="str">
            <v>ハローワークインターネットサービスで求人票を確認ください。</v>
          </cell>
          <cell r="AT481" t="str">
            <v>ハローワークインターネットサービスで求人票を確認ください。</v>
          </cell>
          <cell r="AU481" t="str">
            <v>訪問看護</v>
          </cell>
          <cell r="AZ481" t="str">
            <v>確認中</v>
          </cell>
          <cell r="BA481" t="str">
            <v>確認中</v>
          </cell>
          <cell r="BB481" t="str">
            <v>確認中</v>
          </cell>
          <cell r="BC481" t="str">
            <v>確認中</v>
          </cell>
        </row>
        <row r="482">
          <cell r="C482" t="str">
            <v>13190-10483711</v>
          </cell>
          <cell r="D482">
            <v>44553</v>
          </cell>
          <cell r="E482" t="str">
            <v>株式会社　ノエ　訪問看護介護・相談・ＧＨあい羽</v>
          </cell>
          <cell r="F482" t="str">
            <v>かぶしきがいしゃ　ノエ　ほうもんかんごかいご・そうだん・ＧＨあいはね</v>
          </cell>
          <cell r="N482" t="str">
            <v>https://www.homonkangoiha.jp/</v>
          </cell>
          <cell r="O482" t="str">
            <v>現在、訪問看護、訪問介護、相談センター、グループホーム運営の４つの事業。利用者はすべて精神・知的障害者の方です。
１．訪問看護の業容拡大を継続的に図っています。併せて、相談センターの業務拡大につながっています。
２．２０２１年中に就労継続支援Ｂ型事業を開始予定。
３．精神・知的障害者とそのご両親、保護者、後見人を支援するお仕事です。
４．慶弔休暇、記念日休暇（年１日）、必要に応じ、社用車常時貸与、通勤用電動自転車貸与、住宅補助有り。各種社会保険完備、健康診断（会社費用負担）、インフルエンザ予防接種費用補助有り。
５．通常は単独（１名）で訪問看護・介護が可能。夜勤無し。
６．有休は１時間単位で取得可能。
７．徒歩、自転車、バイク、自家用車での通勤も可能。
８．訪問看護、訪問介護事業（看護師、作業・理学療法士、ヘルパー）：約１、０００件／月の実績。
９．グループホーム運営（介護福祉士、初任者研修、世話人等）：８棟およびサテライト６棟。
１０．事務職のリモートワークを一部実施中。
１１．社長は女性看護師。女性やシニアの方々が多数勤務。</v>
          </cell>
          <cell r="P482" t="str">
            <v>パートタイム正看護師・准看護師</v>
          </cell>
          <cell r="Q482" t="str">
            <v>確認中</v>
          </cell>
          <cell r="R482" t="str">
            <v>ハローワークインターネットサービスで求人票を確認ください。</v>
          </cell>
          <cell r="S482" t="str">
            <v>株式会社　ノエ　訪問看護介護・相談・ＧＨあい羽</v>
          </cell>
          <cell r="T482" t="str">
            <v>確認中</v>
          </cell>
          <cell r="U482" t="str">
            <v>非常勤パート</v>
          </cell>
          <cell r="V482" t="str">
            <v>東京都町田市図師町５７０－１１１</v>
          </cell>
          <cell r="W482" t="str">
            <v>ハローワークインターネットサービスで求人票を確認ください。</v>
          </cell>
          <cell r="X482" t="str">
            <v>3,200円〜3,800円</v>
          </cell>
          <cell r="Y482" t="str">
            <v>確認中</v>
          </cell>
          <cell r="Z482" t="str">
            <v>ハローワークインターネットサービスで求人票を確認ください。</v>
          </cell>
          <cell r="AB482" t="str">
            <v>確認中</v>
          </cell>
          <cell r="AC482" t="str">
            <v>確認中</v>
          </cell>
          <cell r="AD482" t="str">
            <v>ハローワークインターネットサービスで求人票を確認ください。</v>
          </cell>
          <cell r="AE482" t="str">
            <v>確認中</v>
          </cell>
          <cell r="AF482" t="str">
            <v>時給</v>
          </cell>
          <cell r="AG482" t="str">
            <v>確認中</v>
          </cell>
          <cell r="AH482" t="str">
            <v>確認中</v>
          </cell>
          <cell r="AI482" t="str">
            <v>確認中</v>
          </cell>
          <cell r="AJ482" t="str">
            <v>確認中</v>
          </cell>
          <cell r="AK482" t="str">
            <v>確認中</v>
          </cell>
          <cell r="AL482" t="str">
            <v>確認中</v>
          </cell>
          <cell r="AM482" t="str">
            <v>確認中</v>
          </cell>
          <cell r="AN482" t="str">
            <v>確認中</v>
          </cell>
          <cell r="AO482" t="str">
            <v>確認中</v>
          </cell>
          <cell r="AP482" t="str">
            <v>ハローワークインターネットサービスで求人票を確認ください。</v>
          </cell>
          <cell r="AQ482" t="str">
            <v>ハローワークインターネットサービスで求人票を確認ください。</v>
          </cell>
          <cell r="AR482" t="str">
            <v>ハローワークインターネットサービスで求人票を確認ください。</v>
          </cell>
          <cell r="AS482" t="str">
            <v>ハローワークインターネットサービスで求人票を確認ください。</v>
          </cell>
          <cell r="AT482" t="str">
            <v>ハローワークインターネットサービスで求人票を確認ください。</v>
          </cell>
          <cell r="AU482" t="str">
            <v>訪問介護（ホームヘルプサービス）</v>
          </cell>
          <cell r="AZ482" t="str">
            <v>確認中</v>
          </cell>
          <cell r="BA482" t="str">
            <v>確認中</v>
          </cell>
          <cell r="BB482" t="str">
            <v>確認中</v>
          </cell>
          <cell r="BC482" t="str">
            <v>確認中</v>
          </cell>
        </row>
        <row r="483">
          <cell r="C483" t="str">
            <v>13190-10485211</v>
          </cell>
          <cell r="D483">
            <v>44553</v>
          </cell>
          <cell r="E483" t="str">
            <v>株式会社　ノエ　訪問看護介護・相談・ＧＨあい羽</v>
          </cell>
          <cell r="F483" t="str">
            <v>かぶしきがいしゃ　ノエ　ほうもんかんごかいご・そうだん・ＧＨあいはね</v>
          </cell>
          <cell r="N483" t="str">
            <v>https://www.homonkangoiha.jp/</v>
          </cell>
          <cell r="O483" t="str">
            <v>現在、訪問看護、訪問介護、相談センター、グループホーム運営の４つの事業。利用者はすべて精神・知的障害者の方です。
１．訪問看護の業容拡大を継続的に図っています。併せて、相談センターの業務拡大につながっています。
２．２０２１年中に就労継続支援Ｂ型事業を開始予定。
３．精神・知的障害者とそのご両親、保護者、後見人を支援するお仕事です。
４．慶弔休暇、記念日休暇（年１日）、必要に応じ、社用車常時貸与、通勤用電動自転車貸与、住宅補助有り。各種社会保険完備、健康診断（会社費用負担）、インフルエンザ予防接種費用補助有り。
５．通常は単独（１名）で訪問看護・介護が可能。夜勤無し。
６．有休は１時間単位で取得可能。
７．徒歩、自転車、バイク、自家用車での通勤も可能。
８．訪問看護、訪問介護事業（看護師、作業・理学療法士、ヘルパー）：約１、０００件／月の実績。
９．グループホーム運営（介護福祉士、初任者研修、世話人等）：８棟およびサテライト６棟。
１０．事務職のリモートワークを一部実施中。
１１．社長は女性看護師。女性やシニアの方々が多数勤務。</v>
          </cell>
          <cell r="P483" t="str">
            <v>社会福祉士・精神保健福祉士・介護福祉士</v>
          </cell>
          <cell r="Q483" t="str">
            <v>確認中</v>
          </cell>
          <cell r="R483" t="str">
            <v>ハローワークインターネットサービスで求人票を確認ください。</v>
          </cell>
          <cell r="S483" t="str">
            <v>株式会社　ノエ　訪問看護介護・相談・ＧＨあい羽</v>
          </cell>
          <cell r="T483" t="str">
            <v>確認中</v>
          </cell>
          <cell r="U483" t="str">
            <v>正社員</v>
          </cell>
          <cell r="V483" t="str">
            <v>東京都町田市図師町１３３２－１５</v>
          </cell>
          <cell r="W483" t="str">
            <v>ハローワークインターネットサービスで求人票を確認ください。</v>
          </cell>
          <cell r="X483" t="str">
            <v>240,000円〜280,000円</v>
          </cell>
          <cell r="Y483" t="str">
            <v>確認中</v>
          </cell>
          <cell r="Z483" t="str">
            <v>ハローワークインターネットサービスで求人票を確認ください。</v>
          </cell>
          <cell r="AB483" t="str">
            <v>確認中</v>
          </cell>
          <cell r="AC483" t="str">
            <v>確認中</v>
          </cell>
          <cell r="AD483" t="str">
            <v>ハローワークインターネットサービスで求人票を確認ください。</v>
          </cell>
          <cell r="AE483" t="str">
            <v>確認中</v>
          </cell>
          <cell r="AF483" t="str">
            <v>月給（手当等確認ください）</v>
          </cell>
          <cell r="AG483" t="str">
            <v>確認中</v>
          </cell>
          <cell r="AH483" t="str">
            <v>確認中</v>
          </cell>
          <cell r="AI483" t="str">
            <v>確認中</v>
          </cell>
          <cell r="AJ483" t="str">
            <v>確認中</v>
          </cell>
          <cell r="AK483" t="str">
            <v>確認中</v>
          </cell>
          <cell r="AL483" t="str">
            <v>確認中</v>
          </cell>
          <cell r="AM483" t="str">
            <v>確認中</v>
          </cell>
          <cell r="AN483" t="str">
            <v>確認中</v>
          </cell>
          <cell r="AO483" t="str">
            <v>確認中</v>
          </cell>
          <cell r="AP483" t="str">
            <v>ハローワークインターネットサービスで求人票を確認ください。</v>
          </cell>
          <cell r="AQ483" t="str">
            <v>ハローワークインターネットサービスで求人票を確認ください。</v>
          </cell>
          <cell r="AR483" t="str">
            <v>ハローワークインターネットサービスで求人票を確認ください。</v>
          </cell>
          <cell r="AS483" t="str">
            <v>ハローワークインターネットサービスで求人票を確認ください。</v>
          </cell>
          <cell r="AT483" t="str">
            <v>ハローワークインターネットサービスで求人票を確認ください。</v>
          </cell>
          <cell r="AU483" t="str">
            <v>訪問介護（ホームヘルプサービス）</v>
          </cell>
          <cell r="AZ483" t="str">
            <v>確認中</v>
          </cell>
          <cell r="BA483" t="str">
            <v>確認中</v>
          </cell>
          <cell r="BB483" t="str">
            <v>確認中</v>
          </cell>
          <cell r="BC483" t="str">
            <v>確認中</v>
          </cell>
        </row>
        <row r="484">
          <cell r="C484" t="str">
            <v>50-0144</v>
          </cell>
          <cell r="D484">
            <v>44573</v>
          </cell>
          <cell r="E484" t="str">
            <v>医療法人社団芙蓉会</v>
          </cell>
          <cell r="F484" t="str">
            <v>いりょうほうじんしゃだん　ふようかい</v>
          </cell>
          <cell r="G484" t="str">
            <v>人事育成室</v>
          </cell>
          <cell r="H484" t="str">
            <v>盆子原一成</v>
          </cell>
          <cell r="J484" t="str">
            <v>042-795-2631</v>
          </cell>
          <cell r="K484" t="str">
            <v>042-799-2491</v>
          </cell>
          <cell r="M484" t="str">
            <v>kyujin@fuyou.or.jp</v>
          </cell>
          <cell r="N484" t="str">
            <v>https://www.fuyou.or.jp/</v>
          </cell>
          <cell r="O484" t="str">
            <v>・託児室完備、介護職員資格取得祝金有
・表彰制度有　
・提携保養施設あり（東急ハーベストクラブ＊全国にあり）
・昼食一部補助あり</v>
          </cell>
          <cell r="P484" t="str">
            <v>介護職（ケアワーカー）</v>
          </cell>
          <cell r="Q484" t="str">
            <v>確認中</v>
          </cell>
          <cell r="R484" t="str">
            <v>有料老人ホームにおける介護業務。食事介助・入浴介助・排泄介助。また、レクリエーション他、身の回りのお世話をします。</v>
          </cell>
          <cell r="S484" t="str">
            <v>芙蓉ミオ・ファミリア町田</v>
          </cell>
          <cell r="T484" t="str">
            <v>確認中</v>
          </cell>
          <cell r="U484" t="str">
            <v>非常勤パート</v>
          </cell>
          <cell r="V484" t="str">
            <v>東京都町田市南町田3-43-1</v>
          </cell>
          <cell r="W484" t="str">
            <v>東急田園都市線 南町田ｸﾞﾗﾝﾍﾞﾘｰﾊﾟｰｸ駅 7分</v>
          </cell>
          <cell r="X484" t="str">
            <v>1,050円～1,100円</v>
          </cell>
          <cell r="Y484" t="str">
            <v>確認中</v>
          </cell>
          <cell r="Z484" t="str">
            <v>介護職員処遇改善加算</v>
          </cell>
          <cell r="AA484" t="str">
            <v>2キロ以上、上限3万円 
   車通勤(応相談)</v>
          </cell>
          <cell r="AB484" t="str">
            <v>確認中</v>
          </cell>
          <cell r="AC484" t="str">
            <v>年1回（人事考課による）</v>
          </cell>
          <cell r="AD484" t="str">
            <v>無し</v>
          </cell>
          <cell r="AE484" t="str">
            <v>確認中</v>
          </cell>
          <cell r="AF484" t="str">
            <v>時給</v>
          </cell>
          <cell r="AG484" t="str">
            <v>有期</v>
          </cell>
          <cell r="AH484" t="str">
            <v>3ヵ月～1年</v>
          </cell>
          <cell r="AI484" t="str">
            <v>確認中</v>
          </cell>
          <cell r="AJ484" t="str">
            <v>確認中</v>
          </cell>
          <cell r="AK484" t="str">
            <v>有</v>
          </cell>
          <cell r="AL484" t="str">
            <v>3ヵ月</v>
          </cell>
          <cell r="AM484" t="str">
            <v>無</v>
          </cell>
          <cell r="AN484" t="str">
            <v>無</v>
          </cell>
          <cell r="AO484" t="str">
            <v>シフト制</v>
          </cell>
          <cell r="AP484" t="str">
            <v xml:space="preserve">8:50～17:00 </v>
          </cell>
          <cell r="AQ484" t="str">
            <v>就業時間等 相談: 可  
 （土日祝も勤務可能な方、歓迎）</v>
          </cell>
          <cell r="AR484" t="str">
            <v>不問、有資格者・経験者優遇</v>
          </cell>
          <cell r="AS484" t="str">
            <v>雇用保険・健康保険・厚生年金・労災保険</v>
          </cell>
          <cell r="AT484">
            <v>1</v>
          </cell>
          <cell r="AU484" t="str">
            <v>特定施設入居者生活介護（有料老人ホーム）</v>
          </cell>
          <cell r="AZ484" t="str">
            <v>70分</v>
          </cell>
          <cell r="BA484" t="str">
            <v>雇用契約日数以外休み</v>
          </cell>
          <cell r="BB484" t="str">
            <v>確認中</v>
          </cell>
          <cell r="BC484" t="str">
            <v>確認中</v>
          </cell>
        </row>
        <row r="485">
          <cell r="C485" t="str">
            <v>70-0418</v>
          </cell>
          <cell r="D485">
            <v>44573</v>
          </cell>
          <cell r="E485" t="str">
            <v>東電パートナーズ株式会社</v>
          </cell>
          <cell r="F485" t="str">
            <v>とうでんパートナーズかぶしきがいしゃ</v>
          </cell>
          <cell r="G485" t="str">
            <v>労務人事部　採用グループ</v>
          </cell>
          <cell r="H485" t="str">
            <v>岡田　和美</v>
          </cell>
          <cell r="J485" t="str">
            <v>03-5621-7337</v>
          </cell>
          <cell r="K485" t="str">
            <v>03-5621-7339</v>
          </cell>
          <cell r="L485" t="str">
            <v>03-5621-7337</v>
          </cell>
          <cell r="M485" t="str">
            <v>recruit@tepco-partners.co.jp</v>
          </cell>
          <cell r="N485" t="str">
            <v>https://www.tepco-partners.co.jp/</v>
          </cell>
          <cell r="O485" t="str">
            <v>介護職経験（特に身体介護）は必須ですが、サービス提供責任者の経験は不問です。_x000D_
入社時には基礎研修を実施し、サービス提供責任者業務の全体感をお伝えした上で、OJTにて6カ月間の育成を行います。（経験値・能力によって6カ月を超えた教育も可能）_x000D_
6カ月の間には、振り返り研修や、スーパーバイザーの事業所訪問によるフォローなども実施いたします。_x000D_
1カ月面談や3カ月面談などもあり、不安や悩み、嬉しかったことなどを共有いただける場も多くあります。</v>
          </cell>
          <cell r="P485" t="str">
            <v>サービス提供責任者</v>
          </cell>
          <cell r="Q485" t="str">
            <v>確認中</v>
          </cell>
          <cell r="R485" t="str">
            <v>訪問介護事業所におけるサービス提供責任者業務全般_x000D_
◆計画書作成業務_x000D_
　担当のお客さまお一人おひとりの訪問介護計画書の作成業務をお願いします。 _x000D_
◆コーディネイト業務 _x000D_
　登録ヘルパーの皆さんのシフト調整業務や介護技術の指導や研修などをお願いします。 _x000D_
◆他職種との連絡・調整業務_x000D_
　サービス担当者会議に出席やケアマネジャーなど他職種との連絡・調整をお願します。 _x000D_
◆訪問介護サービスの提供_x000D_
　実際にお客さま宅でのケアもお願いします。</v>
          </cell>
          <cell r="S485" t="str">
            <v>東電さわやかケア町田・訪問介護</v>
          </cell>
          <cell r="T485" t="str">
            <v>確認中</v>
          </cell>
          <cell r="U485" t="str">
            <v>正社員</v>
          </cell>
          <cell r="V485" t="str">
            <v>東京都町田市森野4-17-23　渋谷ビル2階-A</v>
          </cell>
          <cell r="W485" t="str">
            <v>バス停「市民病院前」より徒歩1分（JR、小田急町田駅　町田駅バスセンター3,4,6,7,11,12,13乗り場より「市民病院」経由バス乗車）</v>
          </cell>
          <cell r="X485" t="str">
            <v>基本給195,000円</v>
          </cell>
          <cell r="Y485" t="str">
            <v>確認中</v>
          </cell>
          <cell r="Z485" t="str">
            <v>処遇改善加算手当25,000円／月、特定処遇改善手当10,000円／月、残業代別途全額支給</v>
          </cell>
          <cell r="AA485" t="str">
            <v>全額支給（上限なし）</v>
          </cell>
          <cell r="AB485" t="str">
            <v>確認中</v>
          </cell>
          <cell r="AC485" t="str">
            <v>実績による：業績行動評価によりありうる。</v>
          </cell>
          <cell r="AD485" t="str">
            <v>有り</v>
          </cell>
          <cell r="AE485" t="str">
            <v>前年度2カ月／年（定率）※個人評価および事業所業績により増減あり。</v>
          </cell>
          <cell r="AF485" t="str">
            <v>月給（手当等確認ください）</v>
          </cell>
          <cell r="AG485" t="str">
            <v>無期</v>
          </cell>
          <cell r="AH485" t="str">
            <v>無期</v>
          </cell>
          <cell r="AI485" t="str">
            <v>確認中</v>
          </cell>
          <cell r="AJ485" t="str">
            <v>確認中</v>
          </cell>
          <cell r="AK485" t="str">
            <v>有り</v>
          </cell>
          <cell r="AL485" t="str">
            <v>入社6カ月</v>
          </cell>
          <cell r="AM485" t="str">
            <v>有り</v>
          </cell>
          <cell r="AN485" t="str">
            <v>平均10時間程度／月</v>
          </cell>
          <cell r="AO485" t="str">
            <v>日勤のみ</v>
          </cell>
          <cell r="AP485" t="str">
            <v>基本9：00～18：00（60分休憩）、フレックスタイム制度あり（コアタイムなし）</v>
          </cell>
          <cell r="AQ485" t="str">
            <v>5日／週</v>
          </cell>
          <cell r="AR485" t="str">
            <v>資格：介護福祉士_x000D_
経験：介護職として身体介護の経験必須。（施設、訪問介護、病院等の形態は不問）</v>
          </cell>
          <cell r="AS485" t="str">
            <v>雇用保険・健康保険・厚生年金・労災保険</v>
          </cell>
          <cell r="AT485">
            <v>1</v>
          </cell>
          <cell r="AU485" t="str">
            <v>訪問介護（ホームヘルプサービス）</v>
          </cell>
          <cell r="AZ485" t="str">
            <v>法廷通り</v>
          </cell>
          <cell r="BA485" t="str">
            <v>原則：土日祝（ただし、ケアの都合により休日出勤あり。振替休日や代休制度あり。）、有給休暇（入社日より最大15日付与）、夏期休暇（年3日）、誕生日休暇（年1日）、年末年始休暇</v>
          </cell>
          <cell r="BB485" t="str">
            <v>確認中</v>
          </cell>
          <cell r="BC485" t="str">
            <v>確認中</v>
          </cell>
        </row>
        <row r="486">
          <cell r="C486" t="str">
            <v>70-0305</v>
          </cell>
          <cell r="D486">
            <v>44582</v>
          </cell>
          <cell r="E486" t="str">
            <v>日本ソシアルケア株式会社</v>
          </cell>
          <cell r="F486" t="str">
            <v>にほんソシアルケアかぶしきがいしゃ</v>
          </cell>
          <cell r="G486" t="str">
            <v>代表取締役</v>
          </cell>
          <cell r="H486" t="str">
            <v>大村　統卓</v>
          </cell>
          <cell r="J486" t="str">
            <v>042-850-8806</v>
          </cell>
          <cell r="K486" t="str">
            <v>042-850-8715</v>
          </cell>
          <cell r="M486" t="str">
            <v>'machidakiso@danrannoie.com'</v>
          </cell>
          <cell r="N486" t="str">
            <v>https://danranmachikiso.com/</v>
          </cell>
          <cell r="O486" t="str">
            <v>現在20名前後いる職員のうち半数以上が未経験・無資格です。20代～70代までの方の幅広い年齢層が活躍しております。週1～短時間のスロースタートをおすすめしております。まずは見学を♫</v>
          </cell>
          <cell r="P486" t="str">
            <v>介護職員</v>
          </cell>
          <cell r="Q486" t="str">
            <v>確認中</v>
          </cell>
          <cell r="R486" t="str">
            <v>介護に関わる日常生活補助(食事・入浴・レク・記録)
できる業務で可</v>
          </cell>
          <cell r="S486" t="str">
            <v>だんらんの家　町田木曽</v>
          </cell>
          <cell r="T486" t="str">
            <v>確認中</v>
          </cell>
          <cell r="U486" t="str">
            <v>非常勤パート</v>
          </cell>
          <cell r="V486" t="str">
            <v>東京都町田市木曽東1-37-5</v>
          </cell>
          <cell r="W486" t="str">
            <v>横浜線古淵駅から10分</v>
          </cell>
          <cell r="X486" t="str">
            <v>1,041円～
一般現職1,434円</v>
          </cell>
          <cell r="Y486" t="str">
            <v>確認中</v>
          </cell>
          <cell r="Z486" t="str">
            <v>早朝手当250円　7時～9時</v>
          </cell>
          <cell r="AA486" t="str">
            <v>週3日以上常勤で4,200円まで
車・バイク等通勤可</v>
          </cell>
          <cell r="AB486" t="str">
            <v>確認中</v>
          </cell>
          <cell r="AC486" t="str">
            <v>定期昇給なし　現職昇給平均2回</v>
          </cell>
          <cell r="AD486" t="str">
            <v>有り</v>
          </cell>
          <cell r="AE486" t="str">
            <v>パート・アルバイトでも
試用期間終了後、年4回の賞与あり</v>
          </cell>
          <cell r="AF486" t="str">
            <v>時給</v>
          </cell>
          <cell r="AG486" t="str">
            <v>有期</v>
          </cell>
          <cell r="AH486" t="str">
            <v>1年～　無期雇用制度あり</v>
          </cell>
          <cell r="AI486" t="str">
            <v>確認中</v>
          </cell>
          <cell r="AJ486" t="str">
            <v>確認中</v>
          </cell>
          <cell r="AK486" t="str">
            <v>有</v>
          </cell>
          <cell r="AL486" t="str">
            <v>6ヶ月</v>
          </cell>
          <cell r="AM486" t="str">
            <v>無</v>
          </cell>
          <cell r="AN486" t="str">
            <v>無</v>
          </cell>
          <cell r="AO486" t="str">
            <v>シフト制</v>
          </cell>
          <cell r="AP486" t="str">
            <v>8:30～19:30までの　2h～可</v>
          </cell>
          <cell r="AQ486" t="str">
            <v>週1日短時間～フルタイムまで対応</v>
          </cell>
          <cell r="AR486" t="str">
            <v>無資格・未経験者大歓迎</v>
          </cell>
          <cell r="AS486" t="str">
            <v>雇用保険・健康保険・厚生年金・労災保険</v>
          </cell>
          <cell r="AT486" t="str">
            <v>若干名(1～5名)　
(現職最高齢80歳活躍中)</v>
          </cell>
          <cell r="AU486" t="str">
            <v>地域密着型通所介護</v>
          </cell>
          <cell r="AZ486" t="str">
            <v>60分以上</v>
          </cell>
          <cell r="BA486" t="str">
            <v>希望休考慮します
フルタイムでも週休3日も可</v>
          </cell>
          <cell r="BB486" t="str">
            <v>確認中</v>
          </cell>
          <cell r="BC486" t="str">
            <v>確認中</v>
          </cell>
        </row>
        <row r="487">
          <cell r="C487" t="str">
            <v>50-0118</v>
          </cell>
          <cell r="D487">
            <v>44583</v>
          </cell>
          <cell r="E487" t="str">
            <v>パナソニックエイジフリー株式会社</v>
          </cell>
          <cell r="F487" t="str">
            <v>パナソニックエイジフリーかぶしきがいしゃ</v>
          </cell>
          <cell r="G487" t="str">
            <v>採用部　採用第三課</v>
          </cell>
          <cell r="H487" t="str">
            <v>佐々木　悠佳</v>
          </cell>
          <cell r="J487" t="str">
            <v>03-5715-4303</v>
          </cell>
          <cell r="K487" t="str">
            <v>03-3450-9957</v>
          </cell>
          <cell r="M487" t="str">
            <v>sasaki.yuka002@jp.panasonic.com</v>
          </cell>
          <cell r="N487" t="str">
            <v>https://panasonic.co.jp/ls/paf/</v>
          </cell>
          <cell r="O487" t="str">
            <v>試用期間有り：３カ月(労働条件の変更なし）、時間制正社員登用制度あり</v>
          </cell>
          <cell r="P487" t="str">
            <v>介護職員</v>
          </cell>
          <cell r="Q487" t="str">
            <v>確認中</v>
          </cell>
          <cell r="R487" t="str">
            <v>デイサービスにおける介護サービス業務・入浴、食事、歩行介助等・マシンを使用した機能訓練の補助・レクリエーションの企画や実施・送迎時の同行、介助</v>
          </cell>
          <cell r="S487" t="str">
            <v>パナソニックエイジフリーケアセンター町田</v>
          </cell>
          <cell r="T487" t="str">
            <v>確認中</v>
          </cell>
          <cell r="U487" t="str">
            <v>非常勤パート</v>
          </cell>
          <cell r="V487" t="str">
            <v>東京都町田市木曽西3-20-6ﾒﾃﾞｨｶﾙﾓｰﾙ町田C区画</v>
          </cell>
          <cell r="W487" t="str">
            <v>小田急線町田駅バス2分（忠生公園入口下車）</v>
          </cell>
          <cell r="X487" t="str">
            <v>1,135～1,197円＊時給は資格による</v>
          </cell>
          <cell r="Y487" t="str">
            <v>-</v>
          </cell>
          <cell r="Z487" t="str">
            <v>処遇改善手当含む時給金額</v>
          </cell>
          <cell r="AA487" t="str">
            <v>実費　車通勤　（ 不可　）</v>
          </cell>
          <cell r="AB487" t="str">
            <v>有り</v>
          </cell>
          <cell r="AC487" t="str">
            <v>-</v>
          </cell>
          <cell r="AD487" t="str">
            <v>無し</v>
          </cell>
          <cell r="AE487" t="str">
            <v>無し</v>
          </cell>
          <cell r="AF487" t="str">
            <v>時給</v>
          </cell>
          <cell r="AG487" t="str">
            <v>有期</v>
          </cell>
          <cell r="AH487" t="str">
            <v>6ヶ月契約　※試用期間3ヶ月</v>
          </cell>
          <cell r="AI487" t="str">
            <v>確認中</v>
          </cell>
          <cell r="AJ487" t="str">
            <v>不可</v>
          </cell>
          <cell r="AK487" t="str">
            <v>有</v>
          </cell>
          <cell r="AL487" t="str">
            <v>3ヵ月</v>
          </cell>
          <cell r="AM487" t="str">
            <v>無</v>
          </cell>
          <cell r="AN487" t="str">
            <v>無し</v>
          </cell>
          <cell r="AO487" t="str">
            <v>シフト制</v>
          </cell>
          <cell r="AP487" t="str">
            <v>8:30～17:30  または　8:00～18:00</v>
          </cell>
          <cell r="AQ487" t="str">
            <v>ローテーションによる週１～５日程度（応相談）</v>
          </cell>
          <cell r="AR487" t="str">
            <v>介護職員初任者研修(ﾍﾙﾊﾟｰ２級）以上</v>
          </cell>
          <cell r="AS487" t="str">
            <v>雇用保険・健康保険・厚生年金・労災保険</v>
          </cell>
          <cell r="AT487">
            <v>1</v>
          </cell>
          <cell r="AU487" t="str">
            <v>通所介護（デイサービス）</v>
          </cell>
          <cell r="AZ487" t="str">
            <v>法定通り</v>
          </cell>
          <cell r="BA487" t="str">
            <v>雇用契約日以外</v>
          </cell>
          <cell r="BB487" t="str">
            <v>有（屋内「原則禁煙」）</v>
          </cell>
          <cell r="BC487" t="str">
            <v>屋内禁煙（屋外に喫煙所設置）</v>
          </cell>
        </row>
        <row r="488">
          <cell r="C488" t="str">
            <v>50-0162</v>
          </cell>
          <cell r="D488">
            <v>44583</v>
          </cell>
          <cell r="E488" t="str">
            <v>社会福祉法人　永寿会</v>
          </cell>
          <cell r="F488" t="str">
            <v>しゃかいふくしほうじん　えいじゅかい</v>
          </cell>
          <cell r="G488" t="str">
            <v>事務課</v>
          </cell>
          <cell r="H488" t="str">
            <v>小泉　永・朝妻　卓也</v>
          </cell>
          <cell r="J488" t="str">
            <v>042-792-1771</v>
          </cell>
          <cell r="K488" t="str">
            <v>042-792-1772</v>
          </cell>
          <cell r="M488" t="str">
            <v>ty-machida@karin.or.jp</v>
          </cell>
          <cell r="N488" t="str">
            <v>https://www.eijyukai-karin.com/</v>
          </cell>
          <cell r="O488" t="str">
            <v>・定年60歳　再雇用65歳まで
・職員用無料駐車場あり
・育児休業取得実績あり</v>
          </cell>
          <cell r="P488" t="str">
            <v>看護職</v>
          </cell>
          <cell r="Q488" t="str">
            <v>確認中</v>
          </cell>
          <cell r="R488" t="str">
            <v>医療の専門職として、特別養護老人ホームでの看護業務・介護職員のサポートや入居者・利用者の健康管理が主となります。
入居者の健康管理、薬の管理、受診付添い、けがの処置等を行います。
夜勤はありませんが、オンコール当番があります。</v>
          </cell>
          <cell r="S488" t="str">
            <v>特別養護老人ホーム　かりん・町田</v>
          </cell>
          <cell r="T488" t="str">
            <v>確認中</v>
          </cell>
          <cell r="U488" t="str">
            <v>正社員</v>
          </cell>
          <cell r="V488" t="str">
            <v>東京都町田市忠生1-2-7</v>
          </cell>
          <cell r="W488" t="str">
            <v>公共交通機関の場合：JR横浜線・小田急線　町田駅よりバス約１５分「忠生公園前」下車徒歩2分</v>
          </cell>
          <cell r="X488" t="str">
            <v>261,500円～300,500円</v>
          </cell>
          <cell r="Y488" t="str">
            <v>職種手当 31,500円〜31,500円
処遇改善支援手当 5,000円〜10,000円
財形手当 3,000円〜3,000円</v>
          </cell>
          <cell r="Z488" t="str">
            <v>・オンコール手当     　　3,000円／日
・住宅手当　   　   　上限20,000円
・財形手当　　　　　　　3,000円</v>
          </cell>
          <cell r="AA488" t="str">
            <v>施設より２キロ以上通勤手当支給　上限２万円迄支給　車通勤可能</v>
          </cell>
          <cell r="AB488" t="str">
            <v>有り</v>
          </cell>
          <cell r="AC488" t="str">
            <v>年1回（2,300～2,900円）</v>
          </cell>
          <cell r="AD488" t="str">
            <v>有り</v>
          </cell>
          <cell r="AE488" t="str">
            <v>年2回（前年実績3.9ヶ月）</v>
          </cell>
          <cell r="AF488" t="str">
            <v>月給（手当等確認ください）</v>
          </cell>
          <cell r="AG488" t="str">
            <v>無期</v>
          </cell>
          <cell r="AH488" t="str">
            <v>無期</v>
          </cell>
          <cell r="AI488" t="str">
            <v>確認中</v>
          </cell>
          <cell r="AJ488" t="str">
            <v>可</v>
          </cell>
          <cell r="AK488" t="str">
            <v>有</v>
          </cell>
          <cell r="AL488" t="str">
            <v>3ヵ月</v>
          </cell>
          <cell r="AM488" t="str">
            <v>有</v>
          </cell>
          <cell r="AN488" t="str">
            <v>10時間</v>
          </cell>
          <cell r="AO488" t="str">
            <v>シフト制</v>
          </cell>
          <cell r="AP488" t="str">
            <v>　①日勤　8：30～17：30
　②遅番　10：30～19：30</v>
          </cell>
          <cell r="AQ488" t="str">
            <v>月平均２２日</v>
          </cell>
          <cell r="AR488" t="str">
            <v>准看護師・正看護師</v>
          </cell>
          <cell r="AS488" t="str">
            <v>雇用保険・健康保険・厚生年金・労災保険</v>
          </cell>
          <cell r="AT488">
            <v>1</v>
          </cell>
          <cell r="AU488" t="str">
            <v>特別養護老人ホーム（特養）</v>
          </cell>
          <cell r="AZ488" t="str">
            <v>60分</v>
          </cell>
          <cell r="BA488" t="str">
            <v>4週8休
年間休日110日</v>
          </cell>
          <cell r="BB488" t="str">
            <v>有（屋内「原則禁煙」）</v>
          </cell>
          <cell r="BC488" t="str">
            <v>屋内禁煙（屋外に喫煙所設置）</v>
          </cell>
        </row>
        <row r="489">
          <cell r="C489" t="str">
            <v>50-0163</v>
          </cell>
          <cell r="D489">
            <v>44583</v>
          </cell>
          <cell r="E489" t="str">
            <v>社会福祉法人　永寿会</v>
          </cell>
          <cell r="F489" t="str">
            <v>しゃかいふくしほうじん　えいじゅかい</v>
          </cell>
          <cell r="G489" t="str">
            <v>事務課</v>
          </cell>
          <cell r="H489" t="str">
            <v>小泉　永・朝妻　卓也</v>
          </cell>
          <cell r="J489" t="str">
            <v>042-792-1771</v>
          </cell>
          <cell r="K489" t="str">
            <v>042-792-1772</v>
          </cell>
          <cell r="M489" t="str">
            <v>ty-machida@karin.or.jp</v>
          </cell>
          <cell r="N489" t="str">
            <v>https://www.eijyukai-karin.com/</v>
          </cell>
          <cell r="O489" t="str">
            <v>・定年60歳　再雇用65歳まで
・職員用無料駐車場あり
・育児休業取得実績あり
・オンコール対応できる方、大歓迎です！！</v>
          </cell>
          <cell r="P489" t="str">
            <v>看護職</v>
          </cell>
          <cell r="Q489" t="str">
            <v>確認中</v>
          </cell>
          <cell r="R489" t="str">
            <v>医療の専門職として、特別養護老人ホームでの看護業務・介護職員のサポートや入居者・利用者の健康管理が主となります。
入居者の健康管理、薬の管理、受診付添い、けがの処置等を行います。
夜勤はありませんが、オンコール当番があります。</v>
          </cell>
          <cell r="S489" t="str">
            <v>特別養護老人ホーム　かりん・町田</v>
          </cell>
          <cell r="T489" t="str">
            <v>確認中</v>
          </cell>
          <cell r="U489" t="str">
            <v>非常勤パート</v>
          </cell>
          <cell r="V489" t="str">
            <v>東京都町田市忠生1-2-7</v>
          </cell>
          <cell r="W489" t="str">
            <v>公共交通機関の場合：JR横浜線・小田急線　町田駅よりバス約１５分「忠生公園前」下車徒歩2分　</v>
          </cell>
          <cell r="X489" t="str">
            <v>1,600円～1,900円</v>
          </cell>
          <cell r="Y489" t="str">
            <v>-</v>
          </cell>
          <cell r="Z489" t="str">
            <v>・オンコール手当 　3,000円／日</v>
          </cell>
          <cell r="AA489" t="str">
            <v>施設より２キロ以上通勤手当支給　上限２万円迄支給　車通勤可能</v>
          </cell>
          <cell r="AB489" t="str">
            <v>有り</v>
          </cell>
          <cell r="AC489" t="str">
            <v>年1回（10円～20円）</v>
          </cell>
          <cell r="AD489" t="str">
            <v>有り</v>
          </cell>
          <cell r="AE489" t="str">
            <v>年2回（前年実績0.7ヵ月）</v>
          </cell>
          <cell r="AF489" t="str">
            <v>時給</v>
          </cell>
          <cell r="AG489" t="str">
            <v>有期</v>
          </cell>
          <cell r="AH489" t="str">
            <v>12ヵ月</v>
          </cell>
          <cell r="AI489" t="str">
            <v>確認中</v>
          </cell>
          <cell r="AJ489" t="str">
            <v>可</v>
          </cell>
          <cell r="AK489" t="str">
            <v>有</v>
          </cell>
          <cell r="AL489" t="str">
            <v>3ヵ月</v>
          </cell>
          <cell r="AM489" t="str">
            <v>無</v>
          </cell>
          <cell r="AN489" t="str">
            <v>無</v>
          </cell>
          <cell r="AO489" t="str">
            <v>シフト制</v>
          </cell>
          <cell r="AP489" t="str">
            <v>　①日勤　8：30～17：30
　②遅番　10：30～19：30</v>
          </cell>
          <cell r="AQ489" t="str">
            <v>週3日以上
勤務時間については、ご相談ください</v>
          </cell>
          <cell r="AR489" t="str">
            <v>准看護師・正看護師</v>
          </cell>
          <cell r="AS489" t="str">
            <v>雇用保険・労災保険</v>
          </cell>
          <cell r="AT489">
            <v>2</v>
          </cell>
          <cell r="AU489" t="str">
            <v>特別養護老人ホーム（特養）</v>
          </cell>
          <cell r="AZ489" t="str">
            <v>60分</v>
          </cell>
          <cell r="BA489" t="str">
            <v>シフト以外</v>
          </cell>
          <cell r="BB489" t="str">
            <v>有（屋内「原則禁煙」）</v>
          </cell>
          <cell r="BC489" t="str">
            <v>屋内禁煙（屋外に喫煙所設置）</v>
          </cell>
        </row>
        <row r="490">
          <cell r="C490" t="str">
            <v>70-0213</v>
          </cell>
          <cell r="D490">
            <v>44583</v>
          </cell>
          <cell r="E490" t="str">
            <v>社会福祉法人　永寿会</v>
          </cell>
          <cell r="F490" t="str">
            <v>しゃかいふくしほうじん　えいじゅかい</v>
          </cell>
          <cell r="G490" t="str">
            <v>事務課</v>
          </cell>
          <cell r="H490" t="str">
            <v>小泉　永・朝妻　卓也</v>
          </cell>
          <cell r="J490" t="str">
            <v>042-792-1771</v>
          </cell>
          <cell r="K490" t="str">
            <v>042-792-1772</v>
          </cell>
          <cell r="M490" t="str">
            <v>ty-machida@karin.or.jp</v>
          </cell>
          <cell r="N490" t="str">
            <v>https://www.eijyukai-karin.com/</v>
          </cell>
          <cell r="O490" t="str">
            <v>未経験からでもOJTでしっかり学べます。
資格取得支援制度もあります。
★介護補助の業務を希望の方もご相談ください。1日3時間程度の勤務となります。</v>
          </cell>
          <cell r="P490" t="str">
            <v>介護職</v>
          </cell>
          <cell r="Q490" t="str">
            <v>確認中</v>
          </cell>
          <cell r="R490" t="str">
            <v>ユニット型特別養護老人ホームでの介護全般の業務（入居者・利用者の生活支援、食事・排泄・入浴等の介助・記録関係）
ご入居者の食事介助・入浴介助・排泄介助など身の回りのお世話をしていただきます。入職時には先輩職員が付いて業務を進めていきます。</v>
          </cell>
          <cell r="S490" t="str">
            <v>特別養護老人ホーム　かりん・町田</v>
          </cell>
          <cell r="T490" t="str">
            <v>確認中</v>
          </cell>
          <cell r="U490" t="str">
            <v>非常勤パート</v>
          </cell>
          <cell r="V490" t="str">
            <v>東京都町田市忠生1-2-7</v>
          </cell>
          <cell r="W490" t="str">
            <v>公共交通機関の場合：JR横浜線・小田急線　町田駅よりバス約１５分「忠生公園前」下車徒歩2分</v>
          </cell>
          <cell r="X490" t="str">
            <v>1,122～1,200円</v>
          </cell>
          <cell r="Y490" t="str">
            <v>-</v>
          </cell>
          <cell r="Z490" t="str">
            <v>早番手当：200円　遅番手当200円</v>
          </cell>
          <cell r="AA490" t="str">
            <v>施設より２キロ以上通勤手当支給　上限２万円迄支給　車通勤可能</v>
          </cell>
          <cell r="AB490" t="str">
            <v>有り</v>
          </cell>
          <cell r="AC490" t="str">
            <v>年1回（10円～20円）</v>
          </cell>
          <cell r="AD490" t="str">
            <v>有り</v>
          </cell>
          <cell r="AE490" t="str">
            <v>年2回（前年実績0.7ヵ月）</v>
          </cell>
          <cell r="AF490" t="str">
            <v>時給</v>
          </cell>
          <cell r="AG490" t="str">
            <v>有期</v>
          </cell>
          <cell r="AH490" t="str">
            <v>12ヵ月</v>
          </cell>
          <cell r="AI490" t="str">
            <v>確認中</v>
          </cell>
          <cell r="AJ490" t="str">
            <v>可</v>
          </cell>
          <cell r="AK490" t="str">
            <v>有</v>
          </cell>
          <cell r="AL490" t="str">
            <v>3ヵ月</v>
          </cell>
          <cell r="AM490" t="str">
            <v>無</v>
          </cell>
          <cell r="AN490" t="str">
            <v>無</v>
          </cell>
          <cell r="AO490" t="str">
            <v>シフト制</v>
          </cell>
          <cell r="AP490" t="str">
            <v>①早番  7:00～16:00
②日勤  9:00～18:00
③遅番  13:00～22:00   シフト制</v>
          </cell>
          <cell r="AQ490" t="str">
            <v>週3日以上
勤務時間については、相談ください</v>
          </cell>
          <cell r="AR490" t="str">
            <v>初任者研修修了・実務者研修修了（旧ヘルパー１級・２級も可）、介護福祉士等</v>
          </cell>
          <cell r="AS490" t="str">
            <v>雇用保険・労災保険</v>
          </cell>
          <cell r="AT490">
            <v>5</v>
          </cell>
          <cell r="AU490" t="str">
            <v>特別養護老人ホーム（特養）</v>
          </cell>
          <cell r="AZ490" t="str">
            <v>60分</v>
          </cell>
          <cell r="BA490" t="str">
            <v>シフト以外</v>
          </cell>
          <cell r="BB490" t="str">
            <v>有（屋内「原則禁煙」）</v>
          </cell>
          <cell r="BC490" t="str">
            <v>屋内禁煙（屋外に喫煙所設置）</v>
          </cell>
        </row>
        <row r="491">
          <cell r="C491" t="str">
            <v>70-0419</v>
          </cell>
          <cell r="D491">
            <v>44583</v>
          </cell>
          <cell r="E491" t="str">
            <v>グッドタイムリビング株式会社</v>
          </cell>
          <cell r="F491" t="str">
            <v>グッドタイムリビングかぶしきがいしゃ</v>
          </cell>
          <cell r="G491" t="str">
            <v>人事部採用課</v>
          </cell>
          <cell r="H491" t="str">
            <v>高屋</v>
          </cell>
          <cell r="J491" t="str">
            <v>03-6845-8012</v>
          </cell>
          <cell r="K491" t="str">
            <v>03-6845-8015</v>
          </cell>
          <cell r="L491" t="str">
            <v>03-6845-8011</v>
          </cell>
          <cell r="M491" t="str">
            <v>asuka.takaya@gtl-daiwa.co.jp</v>
          </cell>
          <cell r="N491" t="str">
            <v>https://www.gtl-daiwa.co.jp/</v>
          </cell>
          <cell r="O491" t="str">
            <v>グッドタイムリビング株式会社（大和証券グループの有料老人ホーム）は関東・関西圏で有料老人ホームを運営しています。_x000D_
介護の専門家はまだ非常に少なく、あなたのキャリアにとって大きなチャンスを秘めています。_x000D_
当社では、一人ひとりの特性と業務ニーズに応じた多彩な研修コースを用意し、あなたのスキル向上を力強くバックアップします。</v>
          </cell>
          <cell r="P491" t="str">
            <v>介護職（ケアアテンダント）</v>
          </cell>
          <cell r="Q491" t="str">
            <v>確認中</v>
          </cell>
          <cell r="R491" t="str">
            <v xml:space="preserve">日常の介護業務全般。（モーニングケアからナイトケアまで）_x000D_
_x000D_
不自由を支えるだけでなく、できることを増やしていく“よくする介護”_x000D_
それが私たちの介護サービスです。_x000D_
「老後」ではない「よろこびのある暮らし」をお過ごしいただくために。_x000D_
ゲスト（ご入居者）とケアアテンダント（介護スタッフ）が_x000D_
チームとなって取り組みます。_x000D_
_x000D_
できなくなった事を取り戻し「したい事」ができるように。_x000D_
毎日の生活で実際に「している事」を把握し、サポートやご本人の_x000D_
努力で「できる事」を増やしていく。_x000D_
活動量が増えたことで「したい事」ができるようになる。_x000D_
このサイクルの実現には、ゲストの一番の理解者としての_x000D_
ケアアテンダントの存在が欠かせません。_x000D_
_x000D_
日本の介護の実情に限界を感じているベテランの方々も、_x000D_
資格を取得したばかりで全く経験のない方々も歓迎です！_x000D_
難しくはありません。共に学び、成長できる環境が待っています。_x000D_
</v>
          </cell>
          <cell r="S491" t="str">
            <v>グッドタイムリビング町田中町
（大和証券グループの有料老人ホーム）</v>
          </cell>
          <cell r="T491" t="str">
            <v>確認中</v>
          </cell>
          <cell r="U491" t="str">
            <v>正社員</v>
          </cell>
          <cell r="V491" t="str">
            <v>東京都町田市中町1-21-20</v>
          </cell>
          <cell r="W491" t="str">
            <v>町田駅より徒歩8分（車・バイク通勤不可）</v>
          </cell>
          <cell r="X491" t="str">
            <v>基本給164,000円～220,000円</v>
          </cell>
          <cell r="Y491" t="str">
            <v>確認中</v>
          </cell>
          <cell r="Z491" t="str">
            <v xml:space="preserve">■勤務地手当：10,000円_x000D_
■特別勤務地：15,000円_x000D_
■職種手当：5,000円（処遇改善加算1,000円を含む）_x000D_
■夜勤手当：26,000円（5回の場合）_x000D_
　1回につき5,000円、5回目以降6,000円_x000D_
■介護職員特定処遇改善加算　_x000D_
　[正社員]月額12,000円_x000D_
※処遇改善期間：2021年7月～2022年6月_x000D_
_x000D_
■資格手当_x000D_
　介護福祉士 10,000円_x000D_
</v>
          </cell>
          <cell r="AA491" t="str">
            <v>全額支給</v>
          </cell>
          <cell r="AB491" t="str">
            <v>確認中</v>
          </cell>
          <cell r="AC491" t="str">
            <v>確認中</v>
          </cell>
          <cell r="AD491" t="str">
            <v>有り</v>
          </cell>
          <cell r="AE491" t="str">
            <v>確認中</v>
          </cell>
          <cell r="AF491" t="str">
            <v>月給（手当等確認ください）</v>
          </cell>
          <cell r="AG491" t="str">
            <v>無期</v>
          </cell>
          <cell r="AH491" t="str">
            <v>無期</v>
          </cell>
          <cell r="AI491" t="str">
            <v>確認中</v>
          </cell>
          <cell r="AJ491" t="str">
            <v>確認中</v>
          </cell>
          <cell r="AK491" t="str">
            <v>有り</v>
          </cell>
          <cell r="AL491" t="str">
            <v>入社3カ月間</v>
          </cell>
          <cell r="AM491" t="str">
            <v>有り</v>
          </cell>
          <cell r="AN491" t="str">
            <v>確認中</v>
          </cell>
          <cell r="AO491" t="str">
            <v>シフト制</v>
          </cell>
          <cell r="AP491" t="str">
            <v>①7:00～16:00②9:00～18:00③11:00～21:00④16:30～翌9:30</v>
          </cell>
          <cell r="AQ491" t="str">
            <v>週5日</v>
          </cell>
          <cell r="AR491" t="str">
            <v>学歴：高校卒業以上_x000D_
資格：介護職員初任者研修、実務者研修、介護福祉士</v>
          </cell>
          <cell r="AS491" t="str">
            <v>雇用保険・健康保険・厚生年金・労災保険</v>
          </cell>
          <cell r="AT491">
            <v>2</v>
          </cell>
          <cell r="AU491" t="str">
            <v>特定施設入居者生活介護（有料老人ホーム）</v>
          </cell>
          <cell r="AZ491" t="str">
            <v>法定通り</v>
          </cell>
          <cell r="BA491" t="str">
            <v>シフト以外</v>
          </cell>
          <cell r="BB491" t="str">
            <v>確認中</v>
          </cell>
          <cell r="BC491" t="str">
            <v>確認中</v>
          </cell>
        </row>
        <row r="492">
          <cell r="C492" t="str">
            <v>70-0421</v>
          </cell>
          <cell r="D492">
            <v>44583</v>
          </cell>
          <cell r="E492" t="str">
            <v>ＳＯＭＰＯケア株式会社</v>
          </cell>
          <cell r="F492" t="str">
            <v>ＳＯＭＰＯケアかぶしきがいしゃ</v>
          </cell>
          <cell r="G492" t="str">
            <v>東京人事採用課</v>
          </cell>
          <cell r="H492" t="str">
            <v>阿部　奈津美</v>
          </cell>
          <cell r="J492" t="str">
            <v>03-6433-2494</v>
          </cell>
          <cell r="K492" t="str">
            <v>03-6433-2219</v>
          </cell>
          <cell r="L492" t="str">
            <v>090-9134-7321</v>
          </cell>
          <cell r="M492" t="str">
            <v>natsumi.abe@sompocare.com</v>
          </cell>
          <cell r="N492" t="str">
            <v>https://www.sompocare.com/</v>
          </cell>
          <cell r="O492" t="str">
            <v>■制服貸与_x000D_
■各種社会保険完備（雇用・労災・健康・厚生年金）_x000D_
■労働組合加入時：慶弔見舞金、リゾートホテル宿泊割引、レジャー施設割引き制度あり_x000D_
■研修制度_x000D_
■退職金制度</v>
          </cell>
          <cell r="P492" t="str">
            <v>看護師</v>
          </cell>
          <cell r="Q492" t="str">
            <v>確認中</v>
          </cell>
          <cell r="R492" t="str">
            <v>～主なお仕事～_x000D_
・入居者の健康管理_x000D_
・急変時の対応_x000D_
・往診医や薬剤師との連携_x000D_
・服薬管理_x000D_
・医療行為_x000D_
インスリン注射、血糖測定、経管栄養、ＣＶポート、気管内吸引、在宅酸素の管理、ストマ管理、導尿・バルーンカテーテル管理(※カテーテル交換は女性のみ)_x000D_
ドレーン管理(PTCD、腎瘻、膀胱瘻等)、麻薬の管理　など_x000D_
・食事介助や排泄介助、入浴介助などの療養上の対応_x000D_
・サービス記録_x000D_
治療が目的ではなく、ご入居者さまが望む生活を送れることを目指し、暮らしに寄り添う看護を提供します。_x000D_
入居者情報（生活歴・家族歴・疾病・ADL・生活習慣など）をアセスメントやケアに生かし、介護スタッフと協働することで健康に生活できるようサポートしていただくお仕事です。</v>
          </cell>
          <cell r="S492" t="str">
            <v>ＳＯＭＰＯケア　ラヴィーレ町田小山</v>
          </cell>
          <cell r="T492" t="str">
            <v>確認中</v>
          </cell>
          <cell r="U492" t="str">
            <v>正社員</v>
          </cell>
          <cell r="V492" t="str">
            <v>東京都町田市小山町652</v>
          </cell>
          <cell r="W492" t="str">
            <v>京王相模原線、JR横浜線・相模線「橋本」駅よりバス約25分</v>
          </cell>
          <cell r="X492" t="str">
            <v>254,300円～315,300円（職務手当：15,000円含む）</v>
          </cell>
          <cell r="Y492" t="str">
            <v>確認中</v>
          </cell>
          <cell r="Z492" t="str">
            <v>精勤手当：6,000円／月 
日祝手当：2,000円／回 
夜勤手当：5,000円／回</v>
          </cell>
          <cell r="AA492" t="str">
            <v>交通費支給(社内規定あり)：上限5万円</v>
          </cell>
          <cell r="AB492" t="str">
            <v>確認中</v>
          </cell>
          <cell r="AC492" t="str">
            <v>確認中</v>
          </cell>
          <cell r="AD492" t="str">
            <v>有り</v>
          </cell>
          <cell r="AE492" t="str">
            <v>確認中</v>
          </cell>
          <cell r="AF492" t="str">
            <v>月給（手当等確認ください）</v>
          </cell>
          <cell r="AG492" t="str">
            <v>無期</v>
          </cell>
          <cell r="AH492" t="str">
            <v>無期</v>
          </cell>
          <cell r="AI492" t="str">
            <v>確認中</v>
          </cell>
          <cell r="AJ492" t="str">
            <v>確認中</v>
          </cell>
          <cell r="AK492" t="str">
            <v>有り</v>
          </cell>
          <cell r="AL492" t="str">
            <v>6ヵ月</v>
          </cell>
          <cell r="AM492" t="str">
            <v>有り</v>
          </cell>
          <cell r="AN492" t="str">
            <v>平均10時間</v>
          </cell>
          <cell r="AO492" t="str">
            <v>シフト制</v>
          </cell>
          <cell r="AP492" t="str">
            <v>①9:00～18:00 ②16:30～翌9:30（休憩1時間）のシフト制</v>
          </cell>
          <cell r="AQ492" t="str">
            <v>※夜勤なしご希望の方もお気軽にご相談ください</v>
          </cell>
          <cell r="AR492" t="str">
            <v>正看護師または准看護師の資格をお持ちの方</v>
          </cell>
          <cell r="AS492" t="str">
            <v>雇用保険・健康保険・厚生年金・労災保険</v>
          </cell>
          <cell r="AT492">
            <v>1</v>
          </cell>
          <cell r="AU492" t="str">
            <v>介護付有料老人ホーム</v>
          </cell>
          <cell r="AZ492" t="str">
            <v>法定通り</v>
          </cell>
          <cell r="BA492" t="str">
            <v>■年間公休110日</v>
          </cell>
          <cell r="BB492" t="str">
            <v>確認中</v>
          </cell>
          <cell r="BC492" t="str">
            <v>確認中</v>
          </cell>
        </row>
        <row r="493">
          <cell r="C493" t="str">
            <v>70-0423</v>
          </cell>
          <cell r="D493">
            <v>44583</v>
          </cell>
          <cell r="E493" t="str">
            <v>ＳＯＭＰＯケア株式会社</v>
          </cell>
          <cell r="F493" t="str">
            <v>ＳＯＭＰＯケアかぶしきがいしゃ</v>
          </cell>
          <cell r="G493" t="str">
            <v>東京業務部　東京人事採用課</v>
          </cell>
          <cell r="H493" t="str">
            <v>齋藤　美鈴</v>
          </cell>
          <cell r="J493" t="str">
            <v>03-6433-2494</v>
          </cell>
          <cell r="K493" t="str">
            <v>03-6433-2219</v>
          </cell>
          <cell r="M493" t="str">
            <v>misuzu.saito@sompocare.com</v>
          </cell>
          <cell r="N493" t="str">
            <v>https://www.sompocare.com/</v>
          </cell>
          <cell r="O493" t="str">
            <v>最高品質の介護サービスの実現を目指し、カスタムメイドケア、人材育成、認知症ケア、食事、医療連携、余暇時間の充実、ＩＣＴ・デジタルの活用、産学連携に注力しています。</v>
          </cell>
          <cell r="P493" t="str">
            <v>介護職</v>
          </cell>
          <cell r="Q493" t="str">
            <v>確認中</v>
          </cell>
          <cell r="R493" t="str">
            <v>ご入居者さまの入浴・食事・排泄の介助・夜間巡回、巡視などの、介護業務をお願いしております。_x000D_
さらに、毎日ご入居者さまが楽しみにされている食事の際の、レストラン誘導・配膳等がございます。_x000D_
また、旅行・外食・買い物・レクリエーション・趣味活動などのサポート、誕生会の実施、季節イベント実施など、スタッフが一体となり明るいホームを作っています。_x000D_
_x000D_
あたたかな雰囲気の中で多くの方と交流を深め、ご入居者さまの皆様に一日を楽しく過ごしていただけるよう援助していくお仕事です。_x000D_
丁寧な研修がありますので、未経験の方やブランクがある方も安心してお仕事スタートできます。</v>
          </cell>
          <cell r="S493" t="str">
            <v>ＳＯＭＰＯケア　ラヴィーレ町田小野路</v>
          </cell>
          <cell r="T493" t="str">
            <v>確認中</v>
          </cell>
          <cell r="U493" t="str">
            <v>非常勤パート</v>
          </cell>
          <cell r="V493" t="str">
            <v>東京都町田市小野路町1612</v>
          </cell>
          <cell r="W493" t="str">
            <v>・小田急線「鶴川」駅よりバス「湯船」下車（乗車時間11分）、徒歩1分</v>
          </cell>
          <cell r="X493" t="str">
            <v>時給1,050円</v>
          </cell>
          <cell r="Y493" t="str">
            <v>確認中</v>
          </cell>
          <cell r="Z493" t="str">
            <v>※資格手当 _x000D_
　時給＋50円（介護福祉士のみ）</v>
          </cell>
          <cell r="AA493" t="str">
            <v>交通費支給(社内規定あり)：上限5万円</v>
          </cell>
          <cell r="AB493" t="str">
            <v>確認中</v>
          </cell>
          <cell r="AC493" t="str">
            <v>1時間あたり0円〜20円（前年度実績）</v>
          </cell>
          <cell r="AD493" t="str">
            <v>無し</v>
          </cell>
          <cell r="AE493" t="str">
            <v>確認中</v>
          </cell>
          <cell r="AF493" t="str">
            <v>時給</v>
          </cell>
          <cell r="AG493" t="str">
            <v>有期</v>
          </cell>
          <cell r="AH493" t="str">
            <v>4ヵ月以上</v>
          </cell>
          <cell r="AI493" t="str">
            <v>確認中</v>
          </cell>
          <cell r="AJ493" t="str">
            <v>確認中</v>
          </cell>
          <cell r="AK493" t="str">
            <v>無し</v>
          </cell>
          <cell r="AL493" t="str">
            <v>確認中</v>
          </cell>
          <cell r="AM493" t="str">
            <v>無し</v>
          </cell>
          <cell r="AN493" t="str">
            <v>無</v>
          </cell>
          <cell r="AO493" t="str">
            <v>シフト制</v>
          </cell>
          <cell r="AP493" t="str">
            <v>①7:00～16:00 ②11:00～20:00</v>
          </cell>
          <cell r="AQ493" t="str">
            <v>※1日実働8時間、週3～5日、いずれかの時間帯のみでもOK！</v>
          </cell>
          <cell r="AR493" t="str">
            <v>不問</v>
          </cell>
          <cell r="AS493" t="str">
            <v>労災保険</v>
          </cell>
          <cell r="AT493">
            <v>1</v>
          </cell>
          <cell r="AU493" t="str">
            <v>特定施設入居者生活介護（有料老人ホーム）</v>
          </cell>
          <cell r="AZ493" t="str">
            <v>法定通り</v>
          </cell>
          <cell r="BA493" t="str">
            <v>シフト以外</v>
          </cell>
          <cell r="BB493" t="str">
            <v>確認中</v>
          </cell>
          <cell r="BC493" t="str">
            <v>確認中</v>
          </cell>
        </row>
        <row r="494">
          <cell r="C494" t="str">
            <v>70-0185</v>
          </cell>
          <cell r="D494">
            <v>44585</v>
          </cell>
          <cell r="E494" t="str">
            <v>ＳＯＭＰＯケア株式会社</v>
          </cell>
          <cell r="F494" t="str">
            <v>ＳＯＭＰＯケアかぶしきがいしゃ</v>
          </cell>
          <cell r="G494" t="str">
            <v>東京人事採用課</v>
          </cell>
          <cell r="H494" t="str">
            <v>阿部　奈津美</v>
          </cell>
          <cell r="J494" t="str">
            <v>080-7676-9298</v>
          </cell>
          <cell r="K494" t="str">
            <v>03-6433-2219</v>
          </cell>
          <cell r="L494" t="str">
            <v>090-9134-7321</v>
          </cell>
          <cell r="M494" t="str">
            <v>natsumi.abe@sompocare.com</v>
          </cell>
          <cell r="N494" t="str">
            <v>https://www.sompocare.com/</v>
          </cell>
          <cell r="O494" t="str">
            <v>◆給与例◆ ＊毎月平均的に支払われる日祝手当2回分・夜勤手当5回分・特別介福手当（介護福祉士のみ）を含む
月給225,300円（無資格・初任者研修）　月給236,000円（実務者研修）
月給266,800円（介護福祉士）</v>
          </cell>
          <cell r="P494" t="str">
            <v>ケアスタッフ(介護）</v>
          </cell>
          <cell r="Q494" t="str">
            <v>確認中</v>
          </cell>
          <cell r="R494" t="str">
            <v>有料老人ホームでの介護のお仕事です。食事、排泄、入浴業務のみならず、充実した生活を送っていただくために、アクティビティや趣味活動のサポートも行っていただきます。</v>
          </cell>
          <cell r="S494" t="str">
            <v>ＳＯＭＰＯケア ラヴィーレ町田小野路</v>
          </cell>
          <cell r="T494" t="str">
            <v>確認中</v>
          </cell>
          <cell r="U494" t="str">
            <v>正社員</v>
          </cell>
          <cell r="V494" t="str">
            <v>東京都町田市小野路町1612</v>
          </cell>
          <cell r="W494" t="str">
            <v>小田急線「鶴川駅」バス12分</v>
          </cell>
          <cell r="X494" t="str">
            <v>190,300円（無資格・初任者研修）　201,000円（実務者研修）
211,800円（介護福祉士）　＊職務手当6,000円を含む</v>
          </cell>
          <cell r="Y494" t="str">
            <v>確認中</v>
          </cell>
          <cell r="Z494" t="str">
            <v>精皆勤手当：6,000円／月  夜勤手当：5,000円／月
日祝手当：2,000円／月      特別介福手当：15,000円／月（介護福祉士のみ）</v>
          </cell>
          <cell r="AA494" t="str">
            <v>毎月50,000円まで
車通勤可能</v>
          </cell>
          <cell r="AB494" t="str">
            <v>確認中</v>
          </cell>
          <cell r="AC494" t="str">
            <v>確認中</v>
          </cell>
          <cell r="AD494" t="str">
            <v>有り</v>
          </cell>
          <cell r="AE494" t="str">
            <v>年2回</v>
          </cell>
          <cell r="AF494" t="str">
            <v>月給（手当等確認ください）</v>
          </cell>
          <cell r="AG494" t="str">
            <v>無期</v>
          </cell>
          <cell r="AH494" t="str">
            <v>無期</v>
          </cell>
          <cell r="AI494" t="str">
            <v>確認中</v>
          </cell>
          <cell r="AJ494" t="str">
            <v>確認中</v>
          </cell>
          <cell r="AK494" t="str">
            <v>有</v>
          </cell>
          <cell r="AL494" t="str">
            <v>6ヶ月</v>
          </cell>
          <cell r="AM494" t="str">
            <v>無</v>
          </cell>
          <cell r="AN494" t="str">
            <v>無</v>
          </cell>
          <cell r="AO494" t="str">
            <v>シフト制</v>
          </cell>
          <cell r="AP494" t="str">
            <v>①  7:00～16:00
②  11:00～20:00　③  17:00～翌10:00　シフト制</v>
          </cell>
          <cell r="AQ494" t="str">
            <v>月間9～10日休み（2月のみ8日）
年間休日110日</v>
          </cell>
          <cell r="AR494" t="str">
            <v>18～64歳
年齢制限の理由（省令1号）
※深夜業務がある為（労基法61条）
※定年制が65歳の為</v>
          </cell>
          <cell r="AS494" t="str">
            <v>雇用保険・健康保険・厚生年金・労災保険</v>
          </cell>
          <cell r="AT494">
            <v>2</v>
          </cell>
          <cell r="AU494" t="str">
            <v>特定施設入居者生活介護（有料老人ホーム）</v>
          </cell>
          <cell r="AZ494" t="str">
            <v>法定通り</v>
          </cell>
          <cell r="BA494" t="str">
            <v>年間休日113日</v>
          </cell>
          <cell r="BB494" t="str">
            <v>確認中</v>
          </cell>
          <cell r="BC494" t="str">
            <v>確認中</v>
          </cell>
        </row>
        <row r="495">
          <cell r="C495" t="str">
            <v>70-0186</v>
          </cell>
          <cell r="D495">
            <v>44585</v>
          </cell>
          <cell r="E495" t="str">
            <v>ＳＯＭＰＯケア株式会社</v>
          </cell>
          <cell r="F495" t="str">
            <v>ＳＯＭＰＯケアかぶしきがいしゃ</v>
          </cell>
          <cell r="G495" t="str">
            <v>東京本部</v>
          </cell>
          <cell r="H495" t="str">
            <v>齋藤美鈴</v>
          </cell>
          <cell r="J495" t="str">
            <v>080-7676-9298</v>
          </cell>
          <cell r="K495" t="str">
            <v>03-6433-2219</v>
          </cell>
          <cell r="M495" t="str">
            <v>misuzu.saito@sompocare.com</v>
          </cell>
          <cell r="N495" t="str">
            <v>https://www.sompocare.com/</v>
          </cell>
          <cell r="O495" t="str">
            <v>◆給与例◆ ＊毎月平均的に支払われる日祝手当2回分・夜勤手当5回分・特別介福手当（介護福祉士のみ）を含む
月給219,300円（無資格・初任者研修）
月給230,000円（実務者研修）
月給255,800円（介護福祉士）</v>
          </cell>
          <cell r="P495" t="str">
            <v>ケアスタッフ(介護）</v>
          </cell>
          <cell r="Q495" t="str">
            <v>確認中</v>
          </cell>
          <cell r="R495" t="str">
            <v>有料老人ホームでの介護のお仕事です。食事、排泄、入浴業務のみならず、充実した生活を送っていただくために、アクティビティや趣味活動のサポートも行っていただきます。</v>
          </cell>
          <cell r="S495" t="str">
            <v>ＳＯＭＰＯケア ラヴィーレ南町田</v>
          </cell>
          <cell r="T495" t="str">
            <v>確認中</v>
          </cell>
          <cell r="U495" t="str">
            <v>正社員</v>
          </cell>
          <cell r="V495" t="str">
            <v>東京都町田市金森4-7-30</v>
          </cell>
          <cell r="W495" t="str">
            <v>「町田駅」バス13分、「南農協前」下車2分</v>
          </cell>
          <cell r="X495" t="str">
            <v>184,300円（無資格・初任者研修）
195,000円（実務者研修）
205,800円（介護福祉士）</v>
          </cell>
          <cell r="Y495" t="str">
            <v>確認中</v>
          </cell>
          <cell r="Z495" t="str">
            <v>精皆勤手当：6,000円／月  夜勤手当：5,000円／月
日祝手当：2,000円／月      特別介福手当：15,000円／月（介護福祉士のみ）</v>
          </cell>
          <cell r="AA495" t="str">
            <v>毎月50,000円まで</v>
          </cell>
          <cell r="AB495" t="str">
            <v>確認中</v>
          </cell>
          <cell r="AC495" t="str">
            <v>確認中</v>
          </cell>
          <cell r="AD495" t="str">
            <v>有り</v>
          </cell>
          <cell r="AE495" t="str">
            <v>年2回</v>
          </cell>
          <cell r="AF495" t="str">
            <v>月給（手当等確認ください）</v>
          </cell>
          <cell r="AG495" t="str">
            <v>無期</v>
          </cell>
          <cell r="AH495" t="str">
            <v>無期</v>
          </cell>
          <cell r="AI495" t="str">
            <v>確認中</v>
          </cell>
          <cell r="AJ495" t="str">
            <v>確認中</v>
          </cell>
          <cell r="AK495" t="str">
            <v>有</v>
          </cell>
          <cell r="AL495" t="str">
            <v>6ヶ月</v>
          </cell>
          <cell r="AM495" t="str">
            <v>無</v>
          </cell>
          <cell r="AN495" t="str">
            <v>無</v>
          </cell>
          <cell r="AO495" t="str">
            <v>シフト制</v>
          </cell>
          <cell r="AP495" t="str">
            <v>①  7:00～16:00　②  9:00～18:00
③  10:00～19:00　④  17:00～翌10:00　シフト制</v>
          </cell>
          <cell r="AQ495" t="str">
            <v>月間9～10日休み（2月のみ8日）
年間休日110日</v>
          </cell>
          <cell r="AR495" t="str">
            <v>18～64歳
年齢制限の理由（省令1号）
※深夜業務がある為（労基法61条）
※定年制が65歳の為</v>
          </cell>
          <cell r="AS495" t="str">
            <v>雇用保険・健康保険・厚生年金・労災保険</v>
          </cell>
          <cell r="AT495">
            <v>2</v>
          </cell>
          <cell r="AU495" t="str">
            <v>特定施設入居者生活介護（有料老人ホーム）</v>
          </cell>
          <cell r="AZ495" t="str">
            <v>法定通り</v>
          </cell>
          <cell r="BA495" t="str">
            <v>年間休日113日</v>
          </cell>
          <cell r="BB495" t="str">
            <v>確認中</v>
          </cell>
          <cell r="BC495" t="str">
            <v>確認中</v>
          </cell>
        </row>
        <row r="496">
          <cell r="C496" t="str">
            <v>13190-00918021</v>
          </cell>
          <cell r="D496">
            <v>44586</v>
          </cell>
          <cell r="E496" t="str">
            <v>株式会社ライフサポートめぐみ</v>
          </cell>
          <cell r="F496" t="str">
            <v>かぶしきがいしゃライフサポートめぐみ</v>
          </cell>
          <cell r="N496" t="str">
            <v>https://www.megumi-net.gr.jp/</v>
          </cell>
          <cell r="O496" t="str">
            <v>昭和３８年に家政婦紹介所を創業の叔母が立ち上げ、一環して働く
人の適材適所を考えながら、お客様の在宅生活を支え続けています
。平成５年にいち早く介護ヘルパー事業を立ち上げ、現在に至って
おります。
在宅サービスでは、初心者の方にも安心して取り掛かりやすい研修
制度を実施し、更に先輩ヘルパーの丁寧な指導によって不安がない
ように心掛けています。</v>
          </cell>
          <cell r="P496" t="str">
            <v>ヘルパー</v>
          </cell>
          <cell r="Q496" t="str">
            <v>確認中</v>
          </cell>
          <cell r="R496" t="str">
            <v>・ご利用者様のご自宅を訪問し介護サービスを提供します。
　身体に直接触れて行う身体介護と掃除や洗濯・調理・買い物等身
　の回りのお世話などを行う生活介護があります。
・研修が充実しており、慣れるまでコーディネーターが同行しフォ
　ローするので安心して働くことができます。</v>
          </cell>
          <cell r="S496" t="str">
            <v>ヘルパーステーションめぐみ</v>
          </cell>
          <cell r="T496" t="str">
            <v>確認中</v>
          </cell>
          <cell r="U496" t="str">
            <v>非常勤パート</v>
          </cell>
          <cell r="V496" t="str">
            <v>東京都町田市原町田５－８－９</v>
          </cell>
          <cell r="W496" t="str">
            <v>ハローワークインターネットサービスで求人票を確認ください。</v>
          </cell>
          <cell r="X496" t="str">
            <v>1,400円〜1,500円</v>
          </cell>
          <cell r="Y496" t="str">
            <v>確認中</v>
          </cell>
          <cell r="Z496" t="str">
            <v>ハローワークインターネットサービスで求人票を確認ください。</v>
          </cell>
          <cell r="AB496" t="str">
            <v>確認中</v>
          </cell>
          <cell r="AC496" t="str">
            <v>確認中</v>
          </cell>
          <cell r="AD496" t="str">
            <v>ハローワークインターネットサービスで求人票を確認ください。</v>
          </cell>
          <cell r="AE496" t="str">
            <v>確認中</v>
          </cell>
          <cell r="AF496" t="str">
            <v>時給</v>
          </cell>
          <cell r="AG496" t="str">
            <v>確認中</v>
          </cell>
          <cell r="AH496" t="str">
            <v>確認中</v>
          </cell>
          <cell r="AI496" t="str">
            <v>確認中</v>
          </cell>
          <cell r="AJ496" t="str">
            <v>確認中</v>
          </cell>
          <cell r="AK496" t="str">
            <v>確認中</v>
          </cell>
          <cell r="AL496" t="str">
            <v>確認中</v>
          </cell>
          <cell r="AM496" t="str">
            <v>確認中</v>
          </cell>
          <cell r="AN496" t="str">
            <v>確認中</v>
          </cell>
          <cell r="AO496" t="str">
            <v>確認中</v>
          </cell>
          <cell r="AP496" t="str">
            <v>ハローワークインターネットサービスで求人票を確認ください。</v>
          </cell>
          <cell r="AQ496" t="str">
            <v>ハローワークインターネットサービスで求人票を確認ください。</v>
          </cell>
          <cell r="AR496" t="str">
            <v>ハローワークインターネットサービスで求人票を確認ください。</v>
          </cell>
          <cell r="AS496" t="str">
            <v>ハローワークインターネットサービスで求人票を確認ください。</v>
          </cell>
          <cell r="AT496" t="str">
            <v>ハローワークインターネットサービスで求人票を確認ください。</v>
          </cell>
          <cell r="AU496" t="str">
            <v>訪問介護（ホームヘルプサービス）</v>
          </cell>
          <cell r="AZ496" t="str">
            <v>確認中</v>
          </cell>
          <cell r="BA496" t="str">
            <v>確認中</v>
          </cell>
          <cell r="BB496" t="str">
            <v>確認中</v>
          </cell>
          <cell r="BC496" t="str">
            <v>確認中</v>
          </cell>
        </row>
        <row r="497">
          <cell r="C497" t="str">
            <v>13190-00920521</v>
          </cell>
          <cell r="D497">
            <v>44586</v>
          </cell>
          <cell r="E497" t="str">
            <v>株式会社ライフサポートめぐみ</v>
          </cell>
          <cell r="F497" t="str">
            <v>かぶしきがいしゃライフサポートめぐみ</v>
          </cell>
          <cell r="N497" t="str">
            <v>https://www.megumi-net.gr.jp/</v>
          </cell>
          <cell r="O497" t="str">
            <v>昭和３８年に家政婦紹介所を創業の叔母が立ち上げ、一環して働く
人の適材適所を考えながら、お客様の在宅生活を支え続けています
。平成５年にいち早く介護ヘルパー事業を立ち上げ、現在に至って
おります。
在宅サービスでは、初心者の方にも安心して取り掛かりやすい研修
制度を実施し、更に先輩ヘルパーの丁寧な指導によって不安がない
ように心掛けています。</v>
          </cell>
          <cell r="P497" t="str">
            <v>家庭生活支援サービス</v>
          </cell>
          <cell r="Q497" t="str">
            <v>確認中</v>
          </cell>
          <cell r="R497" t="str">
            <v>高齢者や共働き、仕事が多忙で日常生活の快適な維持が
難しい方など、生活の質を保つためにサポートを致します。
コーディネーターが訪問し、お仕事の内容を整理して働く方に
お伝えしますので安心して活動できます。</v>
          </cell>
          <cell r="S497" t="str">
            <v>家庭生活支援サービス　めぐみん</v>
          </cell>
          <cell r="T497" t="str">
            <v>確認中</v>
          </cell>
          <cell r="U497" t="str">
            <v>非常勤パート</v>
          </cell>
          <cell r="V497" t="str">
            <v>東京都町田市原町田５－８－９</v>
          </cell>
          <cell r="W497" t="str">
            <v>ハローワークインターネットサービスで求人票を確認ください。</v>
          </cell>
          <cell r="X497" t="str">
            <v>1,500円〜1,800円</v>
          </cell>
          <cell r="Y497" t="str">
            <v>確認中</v>
          </cell>
          <cell r="Z497" t="str">
            <v>ハローワークインターネットサービスで求人票を確認ください。</v>
          </cell>
          <cell r="AB497" t="str">
            <v>確認中</v>
          </cell>
          <cell r="AC497" t="str">
            <v>確認中</v>
          </cell>
          <cell r="AD497" t="str">
            <v>ハローワークインターネットサービスで求人票を確認ください。</v>
          </cell>
          <cell r="AE497" t="str">
            <v>確認中</v>
          </cell>
          <cell r="AF497" t="str">
            <v>時給</v>
          </cell>
          <cell r="AG497" t="str">
            <v>確認中</v>
          </cell>
          <cell r="AH497" t="str">
            <v>確認中</v>
          </cell>
          <cell r="AI497" t="str">
            <v>確認中</v>
          </cell>
          <cell r="AJ497" t="str">
            <v>確認中</v>
          </cell>
          <cell r="AK497" t="str">
            <v>確認中</v>
          </cell>
          <cell r="AL497" t="str">
            <v>確認中</v>
          </cell>
          <cell r="AM497" t="str">
            <v>確認中</v>
          </cell>
          <cell r="AN497" t="str">
            <v>確認中</v>
          </cell>
          <cell r="AO497" t="str">
            <v>確認中</v>
          </cell>
          <cell r="AP497" t="str">
            <v>ハローワークインターネットサービスで求人票を確認ください。</v>
          </cell>
          <cell r="AQ497" t="str">
            <v>ハローワークインターネットサービスで求人票を確認ください。</v>
          </cell>
          <cell r="AR497" t="str">
            <v>ハローワークインターネットサービスで求人票を確認ください。</v>
          </cell>
          <cell r="AS497" t="str">
            <v>ハローワークインターネットサービスで求人票を確認ください。</v>
          </cell>
          <cell r="AT497" t="str">
            <v>ハローワークインターネットサービスで求人票を確認ください。</v>
          </cell>
          <cell r="AU497" t="str">
            <v>訪問介護（ホームヘルプサービス）</v>
          </cell>
          <cell r="AZ497" t="str">
            <v>確認中</v>
          </cell>
          <cell r="BA497" t="str">
            <v>確認中</v>
          </cell>
          <cell r="BB497" t="str">
            <v>確認中</v>
          </cell>
          <cell r="BC497" t="str">
            <v>確認中</v>
          </cell>
        </row>
        <row r="498">
          <cell r="C498" t="str">
            <v>13190-00921421</v>
          </cell>
          <cell r="D498">
            <v>44586</v>
          </cell>
          <cell r="E498" t="str">
            <v>お問い合わせください</v>
          </cell>
          <cell r="F498" t="str">
            <v>きさいむ</v>
          </cell>
          <cell r="N498" t="str">
            <v>https://www.megumi-net.gr.jp/</v>
          </cell>
          <cell r="O498" t="str">
            <v>・平成５年設立以来、一貫して在宅サービスに取り組んできました
。
・平成１２年からは介護保険サービス提供事業者として認定を受け
、自社でヘルパー養成講座を開催する等積極的に取り組んできまし
た。
・最近のニーズからは「その人らしい、その人なり」のサービスに
応えていく自費サービスにも力を入れています。
・介護保険では「特定事業加算」を取得しており、コーディネータ
ーには介護福祉士資格取得者を希望しております。しかし、介護福
祉士資格がなくても取得のためのサポートを受けながらスキルを身
につけることもできます。
・訪問時の記録作業などはＩＣＴ化を進め効率化を図り、できるだ
け直接援助サービスに専念できるようにしました。
・コーディネーターの月平均の残業時間は１０時間弱です。
・コーディネーターは５名、アシスタントコーディネーターは１名
、事務職は非常勤含め４名おり、事務的な負担にもサポート体制に
力を入れております。</v>
          </cell>
          <cell r="P498" t="str">
            <v>コーディネーター／介護サービス提供責任者</v>
          </cell>
          <cell r="Q498" t="str">
            <v>確認中</v>
          </cell>
          <cell r="R498" t="str">
            <v>コーディネーター（介護サービス提供責任者）
・ホームヘルプの調整及び代行
・ホームヘルパーのサービス（介護・家事援助）指導
・訪問介護計画書の作成
・付随する事務業務
・パソコンの入力作業</v>
          </cell>
          <cell r="S498" t="str">
            <v>記載無</v>
          </cell>
          <cell r="T498" t="str">
            <v>確認中</v>
          </cell>
          <cell r="U498" t="str">
            <v>正社員</v>
          </cell>
          <cell r="V498" t="str">
            <v>東京都町田市原町田５－８－９</v>
          </cell>
          <cell r="W498" t="str">
            <v>ハローワークインターネットサービスで求人票を確認ください。</v>
          </cell>
          <cell r="X498" t="str">
            <v>205,000円〜280,000円</v>
          </cell>
          <cell r="Y498" t="str">
            <v>確認中</v>
          </cell>
          <cell r="Z498" t="str">
            <v>ハローワークインターネットサービスで求人票を確認ください。</v>
          </cell>
          <cell r="AB498" t="str">
            <v>確認中</v>
          </cell>
          <cell r="AC498" t="str">
            <v>確認中</v>
          </cell>
          <cell r="AD498" t="str">
            <v>ハローワークインターネットサービスで求人票を確認ください。</v>
          </cell>
          <cell r="AE498" t="str">
            <v>確認中</v>
          </cell>
          <cell r="AF498" t="str">
            <v>月給（手当等確認ください）</v>
          </cell>
          <cell r="AG498" t="str">
            <v>確認中</v>
          </cell>
          <cell r="AH498" t="str">
            <v>確認中</v>
          </cell>
          <cell r="AI498" t="str">
            <v>確認中</v>
          </cell>
          <cell r="AJ498" t="str">
            <v>確認中</v>
          </cell>
          <cell r="AK498" t="str">
            <v>確認中</v>
          </cell>
          <cell r="AL498" t="str">
            <v>確認中</v>
          </cell>
          <cell r="AM498" t="str">
            <v>確認中</v>
          </cell>
          <cell r="AN498" t="str">
            <v>確認中</v>
          </cell>
          <cell r="AO498" t="str">
            <v>確認中</v>
          </cell>
          <cell r="AP498" t="str">
            <v>ハローワークインターネットサービスで求人票を確認ください。</v>
          </cell>
          <cell r="AQ498" t="str">
            <v>ハローワークインターネットサービスで求人票を確認ください。</v>
          </cell>
          <cell r="AR498" t="str">
            <v>ハローワークインターネットサービスで求人票を確認ください。</v>
          </cell>
          <cell r="AS498" t="str">
            <v>ハローワークインターネットサービスで求人票を確認ください。</v>
          </cell>
          <cell r="AT498" t="str">
            <v>ハローワークインターネットサービスで求人票を確認ください。</v>
          </cell>
          <cell r="AU498" t="str">
            <v>訪問介護（ホームヘルプサービス）</v>
          </cell>
          <cell r="AZ498" t="str">
            <v>確認中</v>
          </cell>
          <cell r="BA498" t="str">
            <v>確認中</v>
          </cell>
          <cell r="BB498" t="str">
            <v>確認中</v>
          </cell>
          <cell r="BC498" t="str">
            <v>確認中</v>
          </cell>
        </row>
        <row r="499">
          <cell r="C499" t="str">
            <v>13190-00922321</v>
          </cell>
          <cell r="D499">
            <v>44586</v>
          </cell>
          <cell r="E499" t="str">
            <v>東電パートナーズ株式会社</v>
          </cell>
          <cell r="F499" t="str">
            <v>とうでんパートナーズかぶしきがいしゃ</v>
          </cell>
          <cell r="N499" t="str">
            <v xml:space="preserve"> http://www.tepco-partners.co.jp</v>
          </cell>
          <cell r="O499" t="str">
            <v>★東京電力グループの安定基盤で地域を支えています。
在宅介護を中心に一都三県で「東電さわやか」を運営しています。
東京電力グループとして高齢者や障がい者のライフラインを支えて
います。
★充実の研修体制で未経験でも安心！
東電さわやかでは、資格は取ったけれど不安がある、未経験の方で
も安心してお仕事が始められるように研修が充実しております。
ブランクがある方も技術や知識の振り返りができる環境です。
★子育てママや主婦活躍中！男性ヘルパーも増えています。
直行・直帰可能！自転車を利用してのお仕事です。
子どもが学校に行っている午前中だけ、午後のみの時間帯だけ、
週１日１時間からお仕事が可能です！Ｗワークも歓迎です！
最初は１日１時間のみ、慣れてきたら日数を増やしたり、時間数を
増やしたりすることができるので、ご自身のライフスタイルに合わ
せた働き方が可能です。
お子様の急な病気、学校行事等を最優先に働くことができるので、
家事や育児などプライベートの両立が可能です。</v>
          </cell>
          <cell r="P499" t="str">
            <v>ホームヘルパー</v>
          </cell>
          <cell r="Q499" t="str">
            <v>確認中</v>
          </cell>
          <cell r="R499" t="str">
            <v>◆お客さまのご自宅に自転車などで訪問して介護サービスを提供
　します。（直行直帰ＯＫです！）
　身体に直接触れて行う身体介護と掃除や洗濯、調理、買い物等の
　身の回りのお世話などを行う生活援助となります。
◆週１日１時間～でも始められるので、スキマ時間を使ってお仕事
　ができます。家事や育児と両立できるお仕事です。
◆研修が充実しており、未経験・ブランクの方でも大丈夫です！
　ヘルパーさん向けの研修が充実しているので、はじめてお仕事
　する方でも安心してお仕事がスタートできます。
　慣れるまでは先輩スタッフが同行するので安心してください！</v>
          </cell>
          <cell r="S499" t="str">
            <v>東電さわやかケア町田</v>
          </cell>
          <cell r="T499" t="str">
            <v>確認中</v>
          </cell>
          <cell r="U499" t="str">
            <v>非常勤パート</v>
          </cell>
          <cell r="V499" t="str">
            <v>東京都町田市森野４丁目１７－２３　渋谷ビル２階－Ａ</v>
          </cell>
          <cell r="W499" t="str">
            <v>ハローワークインターネットサービスで求人票を確認ください。</v>
          </cell>
          <cell r="X499" t="str">
            <v>1,300円〜1,850円</v>
          </cell>
          <cell r="Y499" t="str">
            <v>確認中</v>
          </cell>
          <cell r="Z499" t="str">
            <v>ハローワークインターネットサービスで求人票を確認ください。</v>
          </cell>
          <cell r="AB499" t="str">
            <v>確認中</v>
          </cell>
          <cell r="AC499" t="str">
            <v>確認中</v>
          </cell>
          <cell r="AD499" t="str">
            <v>ハローワークインターネットサービスで求人票を確認ください。</v>
          </cell>
          <cell r="AE499" t="str">
            <v>確認中</v>
          </cell>
          <cell r="AF499" t="str">
            <v>時給</v>
          </cell>
          <cell r="AG499" t="str">
            <v>確認中</v>
          </cell>
          <cell r="AH499" t="str">
            <v>確認中</v>
          </cell>
          <cell r="AI499" t="str">
            <v>確認中</v>
          </cell>
          <cell r="AJ499" t="str">
            <v>確認中</v>
          </cell>
          <cell r="AK499" t="str">
            <v>確認中</v>
          </cell>
          <cell r="AL499" t="str">
            <v>確認中</v>
          </cell>
          <cell r="AM499" t="str">
            <v>確認中</v>
          </cell>
          <cell r="AN499" t="str">
            <v>確認中</v>
          </cell>
          <cell r="AO499" t="str">
            <v>確認中</v>
          </cell>
          <cell r="AP499" t="str">
            <v>ハローワークインターネットサービスで求人票を確認ください。</v>
          </cell>
          <cell r="AQ499" t="str">
            <v>ハローワークインターネットサービスで求人票を確認ください。</v>
          </cell>
          <cell r="AR499" t="str">
            <v>ハローワークインターネットサービスで求人票を確認ください。</v>
          </cell>
          <cell r="AS499" t="str">
            <v>ハローワークインターネットサービスで求人票を確認ください。</v>
          </cell>
          <cell r="AT499" t="str">
            <v>ハローワークインターネットサービスで求人票を確認ください。</v>
          </cell>
          <cell r="AU499" t="str">
            <v>訪問介護（ホームヘルプサービス）</v>
          </cell>
          <cell r="AZ499" t="str">
            <v>確認中</v>
          </cell>
          <cell r="BA499" t="str">
            <v>確認中</v>
          </cell>
          <cell r="BB499" t="str">
            <v>確認中</v>
          </cell>
          <cell r="BC499" t="str">
            <v>確認中</v>
          </cell>
        </row>
        <row r="500">
          <cell r="C500" t="str">
            <v>13190-00923621</v>
          </cell>
          <cell r="D500">
            <v>44586</v>
          </cell>
          <cell r="E500" t="str">
            <v>東電パートナーズ株式会社</v>
          </cell>
          <cell r="F500" t="str">
            <v>とうでんパートナーズかぶしきがいしゃ</v>
          </cell>
          <cell r="N500" t="str">
            <v xml:space="preserve"> http://www.tepco-partners.co.jp</v>
          </cell>
          <cell r="O500" t="str">
            <v>★東京電力グループの安定基盤で地域を支えています。
在宅介護を中心に一都三県で「東電さわやか」を運営しています。
東京電力グループとして高齢者や障がい者のライフラインを支えて
います。
★福祉用具のレンタルと販売を通じて、福祉業界へチャレンジ！
お客さまと直接関わることは多くはないかもしれませんが、
提案した福祉用具を利用いただくことで高齢者の方の生活の質が
向上することもあります。</v>
          </cell>
          <cell r="P500" t="str">
            <v>東電さわやか／福祉用具の営業スタッフ</v>
          </cell>
          <cell r="Q500" t="str">
            <v>確認中</v>
          </cell>
          <cell r="R500" t="str">
            <v>＊ケアプランに基づいてお客さま一人ひとりに必要な介護用品や
　福祉用具を選定し、レンタル・販売を行います。車椅子や杖、
　介護ベット等、お客さまの身体の状況や住環境、介護力にあった
　福祉用具を選定致します。
＊搬入した福祉用具のフィッテング作業やお客さまに使用方法の
　説明も行います。定期的なアフターフォローも行い、
　お客さまの状況を確認していきます。
＊お客さまに安全にご利用頂くためにメンテナンス等を行うことも
　あるので、工具等を使用することもあります。
＊ＰＣでの実績入力等の事務業務も行って頂きます。</v>
          </cell>
          <cell r="S500" t="str">
            <v>東電さわやかケア町田</v>
          </cell>
          <cell r="T500" t="str">
            <v>確認中</v>
          </cell>
          <cell r="U500" t="str">
            <v>正社員</v>
          </cell>
          <cell r="V500" t="str">
            <v>東京都町田市森野４丁目１７－２３　渋谷ビル２階－Ａ</v>
          </cell>
          <cell r="W500" t="str">
            <v>ハローワークインターネットサービスで求人票を確認ください。</v>
          </cell>
          <cell r="X500" t="str">
            <v>210,000円〜210,000円</v>
          </cell>
          <cell r="Y500" t="str">
            <v>確認中</v>
          </cell>
          <cell r="Z500" t="str">
            <v>ハローワークインターネットサービスで求人票を確認ください。</v>
          </cell>
          <cell r="AB500" t="str">
            <v>確認中</v>
          </cell>
          <cell r="AC500" t="str">
            <v>確認中</v>
          </cell>
          <cell r="AD500" t="str">
            <v>ハローワークインターネットサービスで求人票を確認ください。</v>
          </cell>
          <cell r="AE500" t="str">
            <v>確認中</v>
          </cell>
          <cell r="AF500" t="str">
            <v>月給（手当等確認ください）</v>
          </cell>
          <cell r="AG500" t="str">
            <v>確認中</v>
          </cell>
          <cell r="AH500" t="str">
            <v>確認中</v>
          </cell>
          <cell r="AI500" t="str">
            <v>確認中</v>
          </cell>
          <cell r="AJ500" t="str">
            <v>確認中</v>
          </cell>
          <cell r="AK500" t="str">
            <v>確認中</v>
          </cell>
          <cell r="AL500" t="str">
            <v>確認中</v>
          </cell>
          <cell r="AM500" t="str">
            <v>確認中</v>
          </cell>
          <cell r="AN500" t="str">
            <v>確認中</v>
          </cell>
          <cell r="AO500" t="str">
            <v>確認中</v>
          </cell>
          <cell r="AP500" t="str">
            <v>ハローワークインターネットサービスで求人票を確認ください。</v>
          </cell>
          <cell r="AQ500" t="str">
            <v>ハローワークインターネットサービスで求人票を確認ください。</v>
          </cell>
          <cell r="AR500" t="str">
            <v>ハローワークインターネットサービスで求人票を確認ください。</v>
          </cell>
          <cell r="AS500" t="str">
            <v>ハローワークインターネットサービスで求人票を確認ください。</v>
          </cell>
          <cell r="AT500" t="str">
            <v>ハローワークインターネットサービスで求人票を確認ください。</v>
          </cell>
          <cell r="AU500" t="str">
            <v>訪問介護（ホームヘルプサービス）</v>
          </cell>
          <cell r="AZ500" t="str">
            <v>確認中</v>
          </cell>
          <cell r="BA500" t="str">
            <v>確認中</v>
          </cell>
          <cell r="BB500" t="str">
            <v>確認中</v>
          </cell>
          <cell r="BC500" t="str">
            <v>確認中</v>
          </cell>
        </row>
        <row r="501">
          <cell r="C501" t="str">
            <v>13190-00924921</v>
          </cell>
          <cell r="D501">
            <v>44586</v>
          </cell>
          <cell r="E501" t="str">
            <v>東電パートナーズ株式会社</v>
          </cell>
          <cell r="F501" t="str">
            <v>とうでんパートナーズかぶしきがいしゃ</v>
          </cell>
          <cell r="N501" t="str">
            <v xml:space="preserve"> http://www.tepco-partners.co.jp</v>
          </cell>
          <cell r="O501" t="str">
            <v>★東京電力グループの安定基盤で地域を支えています。
在宅介護を中心に一都三県で「東電さわやか」を運営しています。
東京電力グループとして高齢者や障がい者のライフラインを支えて
います。
★充実の研修体制で未経験でも安心！
東電さわやかでは、資格は取ったけれど不安がある、未経験の方で
も安心してお仕事が始められるように研修が充実しております。
職種別の研修、技術研修も設けられておりますので安心です！
サービス提供責任者の基礎研修で業務の全体像を理解いただくこと
が可能となっています。業務マニュアルも完備しています！
★訪問介護の要として、お客さまの在宅生活を支えます。
・訪問介護サービスの提供
・登録しているヘルパーさんの調整等のコーディネーター業務
・お客さまやご家族、ケアマネジャー等の専門職との連絡・連携
・計画書の作成等の事務など
業務は多岐に渡りますが、多くの人と関わりながらお仕事を行って
いきます。頼りにされたり、感謝の言葉をいただいたりすることも
多く、やりがいも感じられるのではないかと思います。</v>
          </cell>
          <cell r="P501" t="str">
            <v>研修充実で安心♪サービス提供責任者</v>
          </cell>
          <cell r="Q501" t="str">
            <v>確認中</v>
          </cell>
          <cell r="R501" t="str">
            <v>◆訪問サービス業務
　約３～５件／日ほど訪問していただきます。
　お客さま宅の事前訪問、ご契約手続等をお願いします。
◆計画書作成業務
　担当のお客さまお一人おひとりの訪問介護計画書の
　作成業務をお願いします。
◆コーディネイト業務
　登録ヘルパーの皆さんのシフト調整業務や、
　介護技術の指導や研修などをお願いします。
◆他職種との連絡・調整業務
　サービス担当者会議に出席やケアマネジャーなど
　他職種との連絡・調整をお願します。</v>
          </cell>
          <cell r="S501" t="str">
            <v>東電さわやかケア町田</v>
          </cell>
          <cell r="T501" t="str">
            <v>確認中</v>
          </cell>
          <cell r="U501" t="str">
            <v>正社員</v>
          </cell>
          <cell r="V501" t="str">
            <v>東京都町田市森野４－１７－２３　渋谷ビル２階―Ａ</v>
          </cell>
          <cell r="W501" t="str">
            <v>ハローワークインターネットサービスで求人票を確認ください。</v>
          </cell>
          <cell r="X501" t="str">
            <v>230,000円〜230,000円</v>
          </cell>
          <cell r="Y501" t="str">
            <v>確認中</v>
          </cell>
          <cell r="Z501" t="str">
            <v>ハローワークインターネットサービスで求人票を確認ください。</v>
          </cell>
          <cell r="AB501" t="str">
            <v>確認中</v>
          </cell>
          <cell r="AC501" t="str">
            <v>確認中</v>
          </cell>
          <cell r="AD501" t="str">
            <v>ハローワークインターネットサービスで求人票を確認ください。</v>
          </cell>
          <cell r="AE501" t="str">
            <v>確認中</v>
          </cell>
          <cell r="AF501" t="str">
            <v>月給（手当等確認ください）</v>
          </cell>
          <cell r="AG501" t="str">
            <v>確認中</v>
          </cell>
          <cell r="AH501" t="str">
            <v>確認中</v>
          </cell>
          <cell r="AI501" t="str">
            <v>確認中</v>
          </cell>
          <cell r="AJ501" t="str">
            <v>確認中</v>
          </cell>
          <cell r="AK501" t="str">
            <v>確認中</v>
          </cell>
          <cell r="AL501" t="str">
            <v>確認中</v>
          </cell>
          <cell r="AM501" t="str">
            <v>確認中</v>
          </cell>
          <cell r="AN501" t="str">
            <v>確認中</v>
          </cell>
          <cell r="AO501" t="str">
            <v>確認中</v>
          </cell>
          <cell r="AP501" t="str">
            <v>ハローワークインターネットサービスで求人票を確認ください。</v>
          </cell>
          <cell r="AQ501" t="str">
            <v>ハローワークインターネットサービスで求人票を確認ください。</v>
          </cell>
          <cell r="AR501" t="str">
            <v>ハローワークインターネットサービスで求人票を確認ください。</v>
          </cell>
          <cell r="AS501" t="str">
            <v>ハローワークインターネットサービスで求人票を確認ください。</v>
          </cell>
          <cell r="AT501" t="str">
            <v>ハローワークインターネットサービスで求人票を確認ください。</v>
          </cell>
          <cell r="AU501" t="str">
            <v>訪問介護（ホームヘルプサービス）</v>
          </cell>
          <cell r="AZ501" t="str">
            <v>確認中</v>
          </cell>
          <cell r="BA501" t="str">
            <v>確認中</v>
          </cell>
          <cell r="BB501" t="str">
            <v>確認中</v>
          </cell>
          <cell r="BC501" t="str">
            <v>確認中</v>
          </cell>
        </row>
        <row r="502">
          <cell r="C502" t="str">
            <v>13190-00925121</v>
          </cell>
          <cell r="D502">
            <v>44586</v>
          </cell>
          <cell r="E502" t="str">
            <v>東電パートナーズ株式会社</v>
          </cell>
          <cell r="F502" t="str">
            <v>とうでんパートナーズかぶしきがいしゃ</v>
          </cell>
          <cell r="N502" t="str">
            <v xml:space="preserve"> http://www.tepco-partners.co.jp</v>
          </cell>
          <cell r="O502" t="str">
            <v>★東京電力グループの安定基盤で地域を支えています。
在宅介護を中心に一都三県で「東電さわやか」を運営しています。
東京電力グループとして高齢者や障がい者のライフラインを支えて
います。
★充実の研修体制で未経験でも安心！
東電さわやかでは、資格は取ったけれど不安がある、未経験の方で
も安心してお仕事が始められるように研修が充実しております。
ブランクがある方も技術や知識の振り返りができる環境です。</v>
          </cell>
          <cell r="P502" t="str">
            <v>東電さわやか／ホームヘルパー（常勤）</v>
          </cell>
          <cell r="Q502" t="str">
            <v>確認中</v>
          </cell>
          <cell r="R502" t="str">
            <v>◆お客さまのご自宅に自転車などで訪問して介護サービスを提供
　します。（場合によって、直行直帰もあり）
　身体に直接触れて行う身体介護と掃除や洗濯、調理、買い物等の
　身の回りのお世話などを行う生活援助となります。
◆研修が充実しており、ブランクの方でも大丈夫です！
　ヘルパーさん向けの研修が充実しているので安心してお仕事が
　スタートできます。
＊事業所内での事務処理
　パソコンを使用することがありますが、文字の入力が出来れば
　大丈夫です。</v>
          </cell>
          <cell r="S502" t="str">
            <v>東電さわやかケア町田</v>
          </cell>
          <cell r="T502" t="str">
            <v>確認中</v>
          </cell>
          <cell r="U502" t="str">
            <v>常勤パート（フルタイム）</v>
          </cell>
          <cell r="V502" t="str">
            <v>東京都町田市森野４－１７－２３　渋谷ビル２階―Ａ</v>
          </cell>
          <cell r="W502" t="str">
            <v>ハローワークインターネットサービスで求人票を確認ください。</v>
          </cell>
          <cell r="X502" t="str">
            <v>200,736円〜200,736円</v>
          </cell>
          <cell r="Y502" t="str">
            <v>確認中</v>
          </cell>
          <cell r="Z502" t="str">
            <v>ハローワークインターネットサービスで求人票を確認ください。</v>
          </cell>
          <cell r="AB502" t="str">
            <v>確認中</v>
          </cell>
          <cell r="AC502" t="str">
            <v>確認中</v>
          </cell>
          <cell r="AD502" t="str">
            <v>ハローワークインターネットサービスで求人票を確認ください。</v>
          </cell>
          <cell r="AE502" t="str">
            <v>確認中</v>
          </cell>
          <cell r="AF502" t="str">
            <v>月給（手当等確認ください）</v>
          </cell>
          <cell r="AG502" t="str">
            <v>確認中</v>
          </cell>
          <cell r="AH502" t="str">
            <v>確認中</v>
          </cell>
          <cell r="AI502" t="str">
            <v>確認中</v>
          </cell>
          <cell r="AJ502" t="str">
            <v>確認中</v>
          </cell>
          <cell r="AK502" t="str">
            <v>確認中</v>
          </cell>
          <cell r="AL502" t="str">
            <v>確認中</v>
          </cell>
          <cell r="AM502" t="str">
            <v>確認中</v>
          </cell>
          <cell r="AN502" t="str">
            <v>確認中</v>
          </cell>
          <cell r="AO502" t="str">
            <v>確認中</v>
          </cell>
          <cell r="AP502" t="str">
            <v>ハローワークインターネットサービスで求人票を確認ください。</v>
          </cell>
          <cell r="AQ502" t="str">
            <v>ハローワークインターネットサービスで求人票を確認ください。</v>
          </cell>
          <cell r="AR502" t="str">
            <v>ハローワークインターネットサービスで求人票を確認ください。</v>
          </cell>
          <cell r="AS502" t="str">
            <v>ハローワークインターネットサービスで求人票を確認ください。</v>
          </cell>
          <cell r="AT502" t="str">
            <v>ハローワークインターネットサービスで求人票を確認ください。</v>
          </cell>
          <cell r="AU502" t="str">
            <v>訪問介護（ホームヘルプサービス）</v>
          </cell>
          <cell r="AZ502" t="str">
            <v>確認中</v>
          </cell>
          <cell r="BA502" t="str">
            <v>確認中</v>
          </cell>
          <cell r="BB502" t="str">
            <v>確認中</v>
          </cell>
          <cell r="BC502" t="str">
            <v>確認中</v>
          </cell>
        </row>
        <row r="503">
          <cell r="C503" t="str">
            <v>13190-00926021</v>
          </cell>
          <cell r="D503">
            <v>44586</v>
          </cell>
          <cell r="E503" t="str">
            <v>東電パートナーズ株式会社</v>
          </cell>
          <cell r="F503" t="str">
            <v>とうでんパートナーズかぶしきがいしゃ</v>
          </cell>
          <cell r="N503" t="str">
            <v xml:space="preserve"> http://www.tepco-partners.co.jp</v>
          </cell>
          <cell r="O503" t="str">
            <v>★東京電力グループの安定基盤で地域を支えています。
在宅介護を中心に一都三県で「東電さわやか」を運営しています。
東京電力グループとして高齢者や障がい者のライフラインを支えて
います。
★充実の研修体制で未経験でも安心！
東電さわやかでは、資格は取ったけれど不安がある、未経験の方で
も安心してお仕事が始められるように研修が充実しております。
ブランクがある方も技術や知識の振り返りができる環境です。
★子育てママや主婦活躍中！男性ヘルパーも増えています。
直行・直帰可能！自転車を利用してのお仕事です。
子どもが学校に行っている午前中だけ、午後のみの時間帯だけ、
週１日１時間からお仕事が可能です！Ｗワークも歓迎です！
最初は１日１時間のみ、慣れてきたら日数を増やしたり、時間数を
増やしたりすることができるので、ご自身のライフスタイルに合わ
せた働き方が可能です。
お子様の急な病気、学校行事等を最優先に働くことができるので、
家事や育児などプライベートの両立が可能です。</v>
          </cell>
          <cell r="P503" t="str">
            <v>週１日～未経験ＯＫ／ホームヘルパー</v>
          </cell>
          <cell r="Q503" t="str">
            <v>確認中</v>
          </cell>
          <cell r="R503" t="str">
            <v>〈東電さわやかケア成瀬〉
◆お客さまのご自宅に自転車などで訪問して介護サービスを提供
　します。（直行直帰ＯＫです！）
　身体に直接触れて行う身体介護と掃除や洗濯、調理、買い物等の
　身の回りのお世話などを行う生活援助となります。
◆週１日１時間～でも始められるので、スキマ時間を使ってお仕事
　ができます。家事や育児と両立できるお仕事です。
◆研修が充実しており、未経験・ブランクの方でも大丈夫です！
　ヘルパーさん向けの研修が充実しているので、はじめてお仕事
　する方でも安心してお仕事がスタートできます。
　慣れるまでは先輩スタッフが同行するので安心してください！</v>
          </cell>
          <cell r="S503" t="str">
            <v>東電さわやかケア成瀬</v>
          </cell>
          <cell r="T503" t="str">
            <v>確認中</v>
          </cell>
          <cell r="U503" t="str">
            <v>非常勤パート</v>
          </cell>
          <cell r="V503" t="str">
            <v>東京都町田市南成瀬５－１－１１　シャトルＭ１０１号室</v>
          </cell>
          <cell r="W503" t="str">
            <v>ハローワークインターネットサービスで求人票を確認ください。</v>
          </cell>
          <cell r="X503" t="str">
            <v>1,300円〜1,850円</v>
          </cell>
          <cell r="Y503" t="str">
            <v>確認中</v>
          </cell>
          <cell r="Z503" t="str">
            <v>ハローワークインターネットサービスで求人票を確認ください。</v>
          </cell>
          <cell r="AB503" t="str">
            <v>確認中</v>
          </cell>
          <cell r="AC503" t="str">
            <v>確認中</v>
          </cell>
          <cell r="AD503" t="str">
            <v>ハローワークインターネットサービスで求人票を確認ください。</v>
          </cell>
          <cell r="AE503" t="str">
            <v>確認中</v>
          </cell>
          <cell r="AF503" t="str">
            <v>時給</v>
          </cell>
          <cell r="AG503" t="str">
            <v>確認中</v>
          </cell>
          <cell r="AH503" t="str">
            <v>確認中</v>
          </cell>
          <cell r="AI503" t="str">
            <v>確認中</v>
          </cell>
          <cell r="AJ503" t="str">
            <v>確認中</v>
          </cell>
          <cell r="AK503" t="str">
            <v>確認中</v>
          </cell>
          <cell r="AL503" t="str">
            <v>確認中</v>
          </cell>
          <cell r="AM503" t="str">
            <v>確認中</v>
          </cell>
          <cell r="AN503" t="str">
            <v>確認中</v>
          </cell>
          <cell r="AO503" t="str">
            <v>確認中</v>
          </cell>
          <cell r="AP503" t="str">
            <v>ハローワークインターネットサービスで求人票を確認ください。</v>
          </cell>
          <cell r="AQ503" t="str">
            <v>ハローワークインターネットサービスで求人票を確認ください。</v>
          </cell>
          <cell r="AR503" t="str">
            <v>ハローワークインターネットサービスで求人票を確認ください。</v>
          </cell>
          <cell r="AS503" t="str">
            <v>ハローワークインターネットサービスで求人票を確認ください。</v>
          </cell>
          <cell r="AT503" t="str">
            <v>ハローワークインターネットサービスで求人票を確認ください。</v>
          </cell>
          <cell r="AU503" t="str">
            <v>訪問介護（ホームヘルプサービス）</v>
          </cell>
          <cell r="AZ503" t="str">
            <v>確認中</v>
          </cell>
          <cell r="BA503" t="str">
            <v>確認中</v>
          </cell>
          <cell r="BB503" t="str">
            <v>確認中</v>
          </cell>
          <cell r="BC503" t="str">
            <v>確認中</v>
          </cell>
        </row>
        <row r="504">
          <cell r="C504" t="str">
            <v>13190-00927721</v>
          </cell>
          <cell r="D504">
            <v>44586</v>
          </cell>
          <cell r="E504" t="str">
            <v>社会福祉法人創和会</v>
          </cell>
          <cell r="F504" t="str">
            <v>しゃかいふくしほうじん　そうわかい</v>
          </cell>
          <cell r="N504" t="str">
            <v>http://ccnaruse.com/</v>
          </cell>
          <cell r="O504" t="str">
            <v>ハローワークインターネットサービスで求人票を確認ください。</v>
          </cell>
          <cell r="P504" t="str">
            <v>送迎ドライバー（デイサービス非常勤職員）</v>
          </cell>
          <cell r="Q504" t="str">
            <v>確認中</v>
          </cell>
          <cell r="R504" t="str">
            <v>・ワゴン車による利用者送迎業務
・デイサービスにおける介護業務補助
・レクリエーション活動支援補助</v>
          </cell>
          <cell r="S504" t="str">
            <v>ケアセンター成瀬</v>
          </cell>
          <cell r="T504" t="str">
            <v>確認中</v>
          </cell>
          <cell r="U504" t="str">
            <v>非常勤パート</v>
          </cell>
          <cell r="V504" t="str">
            <v>東京都町田市成瀬台３－２４－１</v>
          </cell>
          <cell r="W504" t="str">
            <v>ハローワークインターネットサービスで求人票を確認ください。</v>
          </cell>
          <cell r="X504" t="str">
            <v>1,041円〜1,080円</v>
          </cell>
          <cell r="Y504" t="str">
            <v>確認中</v>
          </cell>
          <cell r="Z504" t="str">
            <v>ハローワークインターネットサービスで求人票を確認ください。</v>
          </cell>
          <cell r="AB504" t="str">
            <v>確認中</v>
          </cell>
          <cell r="AC504" t="str">
            <v>確認中</v>
          </cell>
          <cell r="AD504" t="str">
            <v>ハローワークインターネットサービスで求人票を確認ください。</v>
          </cell>
          <cell r="AE504" t="str">
            <v>確認中</v>
          </cell>
          <cell r="AF504" t="str">
            <v>時給</v>
          </cell>
          <cell r="AG504" t="str">
            <v>確認中</v>
          </cell>
          <cell r="AH504" t="str">
            <v>確認中</v>
          </cell>
          <cell r="AI504" t="str">
            <v>確認中</v>
          </cell>
          <cell r="AJ504" t="str">
            <v>確認中</v>
          </cell>
          <cell r="AK504" t="str">
            <v>確認中</v>
          </cell>
          <cell r="AL504" t="str">
            <v>確認中</v>
          </cell>
          <cell r="AM504" t="str">
            <v>確認中</v>
          </cell>
          <cell r="AN504" t="str">
            <v>確認中</v>
          </cell>
          <cell r="AO504" t="str">
            <v>確認中</v>
          </cell>
          <cell r="AP504" t="str">
            <v>ハローワークインターネットサービスで求人票を確認ください。</v>
          </cell>
          <cell r="AQ504" t="str">
            <v>ハローワークインターネットサービスで求人票を確認ください。</v>
          </cell>
          <cell r="AR504" t="str">
            <v>ハローワークインターネットサービスで求人票を確認ください。</v>
          </cell>
          <cell r="AS504" t="str">
            <v>ハローワークインターネットサービスで求人票を確認ください。</v>
          </cell>
          <cell r="AT504" t="str">
            <v>ハローワークインターネットサービスで求人票を確認ください。</v>
          </cell>
          <cell r="AU504" t="str">
            <v>認知症対応型デイサービス</v>
          </cell>
          <cell r="AZ504" t="str">
            <v>確認中</v>
          </cell>
          <cell r="BA504" t="str">
            <v>確認中</v>
          </cell>
          <cell r="BB504" t="str">
            <v>確認中</v>
          </cell>
          <cell r="BC504" t="str">
            <v>確認中</v>
          </cell>
        </row>
        <row r="505">
          <cell r="C505" t="str">
            <v>13190-00928821</v>
          </cell>
          <cell r="D505">
            <v>44586</v>
          </cell>
          <cell r="E505" t="str">
            <v>社会福祉法人創和会</v>
          </cell>
          <cell r="F505" t="str">
            <v>しゃかいふくしほうじん　そうわかい</v>
          </cell>
          <cell r="N505" t="str">
            <v>http://ccnaruse.com/</v>
          </cell>
          <cell r="O505" t="str">
            <v>ハローワークインターネットサービスで求人票を確認ください。</v>
          </cell>
          <cell r="P505" t="str">
            <v>小規模特養ホーム介護職員</v>
          </cell>
          <cell r="Q505" t="str">
            <v>確認中</v>
          </cell>
          <cell r="R505" t="str">
            <v>＊ユニット型小規模特養（定員２０名）の介護業務
・入居者の生活支援や介護サービス業務全般
・サービス担当者会議への参加
・各種委員会活動への参加</v>
          </cell>
          <cell r="S505" t="str">
            <v>ケアセンター成瀬</v>
          </cell>
          <cell r="T505" t="str">
            <v>確認中</v>
          </cell>
          <cell r="U505" t="str">
            <v>契約社員</v>
          </cell>
          <cell r="V505" t="str">
            <v>東京都町田市成瀬台３－２４－１</v>
          </cell>
          <cell r="W505" t="str">
            <v>ハローワークインターネットサービスで求人票を確認ください。</v>
          </cell>
          <cell r="X505" t="str">
            <v>200,000円〜210,000円</v>
          </cell>
          <cell r="Y505" t="str">
            <v>確認中</v>
          </cell>
          <cell r="Z505" t="str">
            <v>ハローワークインターネットサービスで求人票を確認ください。</v>
          </cell>
          <cell r="AB505" t="str">
            <v>確認中</v>
          </cell>
          <cell r="AC505" t="str">
            <v>確認中</v>
          </cell>
          <cell r="AD505" t="str">
            <v>ハローワークインターネットサービスで求人票を確認ください。</v>
          </cell>
          <cell r="AE505" t="str">
            <v>確認中</v>
          </cell>
          <cell r="AF505" t="str">
            <v>月給（手当等確認ください）</v>
          </cell>
          <cell r="AG505" t="str">
            <v>確認中</v>
          </cell>
          <cell r="AH505" t="str">
            <v>確認中</v>
          </cell>
          <cell r="AI505" t="str">
            <v>確認中</v>
          </cell>
          <cell r="AJ505" t="str">
            <v>確認中</v>
          </cell>
          <cell r="AK505" t="str">
            <v>確認中</v>
          </cell>
          <cell r="AL505" t="str">
            <v>確認中</v>
          </cell>
          <cell r="AM505" t="str">
            <v>確認中</v>
          </cell>
          <cell r="AN505" t="str">
            <v>確認中</v>
          </cell>
          <cell r="AO505" t="str">
            <v>確認中</v>
          </cell>
          <cell r="AP505" t="str">
            <v>ハローワークインターネットサービスで求人票を確認ください。</v>
          </cell>
          <cell r="AQ505" t="str">
            <v>ハローワークインターネットサービスで求人票を確認ください。</v>
          </cell>
          <cell r="AR505" t="str">
            <v>ハローワークインターネットサービスで求人票を確認ください。</v>
          </cell>
          <cell r="AS505" t="str">
            <v>ハローワークインターネットサービスで求人票を確認ください。</v>
          </cell>
          <cell r="AT505" t="str">
            <v>ハローワークインターネットサービスで求人票を確認ください。</v>
          </cell>
          <cell r="AU505" t="str">
            <v>特別養護老人ホーム（特養）</v>
          </cell>
          <cell r="AZ505" t="str">
            <v>確認中</v>
          </cell>
          <cell r="BA505" t="str">
            <v>確認中</v>
          </cell>
          <cell r="BB505" t="str">
            <v>確認中</v>
          </cell>
          <cell r="BC505" t="str">
            <v>確認中</v>
          </cell>
        </row>
        <row r="506">
          <cell r="C506" t="str">
            <v>13190-00929221</v>
          </cell>
          <cell r="D506">
            <v>44586</v>
          </cell>
          <cell r="E506" t="str">
            <v>社会福祉法人創和会</v>
          </cell>
          <cell r="F506" t="str">
            <v>しゃかいふくしほうじん　そうわかい</v>
          </cell>
          <cell r="N506" t="str">
            <v>http://ccnaruse.com/</v>
          </cell>
          <cell r="O506" t="str">
            <v>地域の皆様の在宅生活を支援する介護サービスをしています。ご利
用者、お一人お一人に合わせたサービスを提供、笑顔の生活をサポ
ートしています。
　一緒に活動して下さる方を募集しております。</v>
          </cell>
          <cell r="P506" t="str">
            <v>訪問介護</v>
          </cell>
          <cell r="Q506" t="str">
            <v>確認中</v>
          </cell>
          <cell r="R506" t="str">
            <v>訪問介護ヘルパー
・利用者宅を訪問しての身体介護／生活援助全般</v>
          </cell>
          <cell r="S506" t="str">
            <v>ケアセンター成瀬</v>
          </cell>
          <cell r="T506" t="str">
            <v>確認中</v>
          </cell>
          <cell r="U506" t="str">
            <v>非常勤パート</v>
          </cell>
          <cell r="V506" t="str">
            <v>東京都町田市成瀬台３－２４－１</v>
          </cell>
          <cell r="W506" t="str">
            <v>ハローワークインターネットサービスで求人票を確認ください。</v>
          </cell>
          <cell r="X506" t="str">
            <v>1,200円〜1,545円</v>
          </cell>
          <cell r="Y506" t="str">
            <v>確認中</v>
          </cell>
          <cell r="Z506" t="str">
            <v>ハローワークインターネットサービスで求人票を確認ください。</v>
          </cell>
          <cell r="AB506" t="str">
            <v>確認中</v>
          </cell>
          <cell r="AC506" t="str">
            <v>確認中</v>
          </cell>
          <cell r="AD506" t="str">
            <v>ハローワークインターネットサービスで求人票を確認ください。</v>
          </cell>
          <cell r="AE506" t="str">
            <v>確認中</v>
          </cell>
          <cell r="AF506" t="str">
            <v>時給</v>
          </cell>
          <cell r="AG506" t="str">
            <v>確認中</v>
          </cell>
          <cell r="AH506" t="str">
            <v>確認中</v>
          </cell>
          <cell r="AI506" t="str">
            <v>確認中</v>
          </cell>
          <cell r="AJ506" t="str">
            <v>確認中</v>
          </cell>
          <cell r="AK506" t="str">
            <v>確認中</v>
          </cell>
          <cell r="AL506" t="str">
            <v>確認中</v>
          </cell>
          <cell r="AM506" t="str">
            <v>確認中</v>
          </cell>
          <cell r="AN506" t="str">
            <v>確認中</v>
          </cell>
          <cell r="AO506" t="str">
            <v>確認中</v>
          </cell>
          <cell r="AP506" t="str">
            <v>ハローワークインターネットサービスで求人票を確認ください。</v>
          </cell>
          <cell r="AQ506" t="str">
            <v>ハローワークインターネットサービスで求人票を確認ください。</v>
          </cell>
          <cell r="AR506" t="str">
            <v>ハローワークインターネットサービスで求人票を確認ください。</v>
          </cell>
          <cell r="AS506" t="str">
            <v>ハローワークインターネットサービスで求人票を確認ください。</v>
          </cell>
          <cell r="AT506" t="str">
            <v>ハローワークインターネットサービスで求人票を確認ください。</v>
          </cell>
          <cell r="AU506" t="str">
            <v>訪問介護（ホームヘルプサービス）</v>
          </cell>
          <cell r="AZ506" t="str">
            <v>確認中</v>
          </cell>
          <cell r="BA506" t="str">
            <v>確認中</v>
          </cell>
          <cell r="BB506" t="str">
            <v>確認中</v>
          </cell>
          <cell r="BC506" t="str">
            <v>確認中</v>
          </cell>
        </row>
        <row r="507">
          <cell r="C507" t="str">
            <v>13190-00930621</v>
          </cell>
          <cell r="D507">
            <v>44586</v>
          </cell>
          <cell r="E507" t="str">
            <v>社会福祉法人創和会</v>
          </cell>
          <cell r="F507" t="str">
            <v>しゃかいふくしほうじん　そうわかい</v>
          </cell>
          <cell r="N507" t="str">
            <v>http://ccnaruse.com/</v>
          </cell>
          <cell r="O507" t="str">
            <v>ハローワークインターネットサービスで求人票を確認ください。</v>
          </cell>
          <cell r="P507" t="str">
            <v>デイ介護・契約職員</v>
          </cell>
          <cell r="Q507" t="str">
            <v>確認中</v>
          </cell>
          <cell r="R507" t="str">
            <v>・デイサービスにおける介護業務全般
・レクリエーション活動支援
・ワゴン車による利用者送迎業務（添乗）</v>
          </cell>
          <cell r="S507" t="str">
            <v>ケアセンター成瀬</v>
          </cell>
          <cell r="T507" t="str">
            <v>確認中</v>
          </cell>
          <cell r="U507" t="str">
            <v>契約社員</v>
          </cell>
          <cell r="V507" t="str">
            <v>東京都町田市成瀬台３－２４－１</v>
          </cell>
          <cell r="W507" t="str">
            <v>ハローワークインターネットサービスで求人票を確認ください。</v>
          </cell>
          <cell r="X507" t="str">
            <v>190,000円〜210,000円</v>
          </cell>
          <cell r="Y507" t="str">
            <v>確認中</v>
          </cell>
          <cell r="Z507" t="str">
            <v>ハローワークインターネットサービスで求人票を確認ください。</v>
          </cell>
          <cell r="AB507" t="str">
            <v>確認中</v>
          </cell>
          <cell r="AC507" t="str">
            <v>確認中</v>
          </cell>
          <cell r="AD507" t="str">
            <v>ハローワークインターネットサービスで求人票を確認ください。</v>
          </cell>
          <cell r="AE507" t="str">
            <v>確認中</v>
          </cell>
          <cell r="AF507" t="str">
            <v>月給（手当等確認ください）</v>
          </cell>
          <cell r="AG507" t="str">
            <v>確認中</v>
          </cell>
          <cell r="AH507" t="str">
            <v>確認中</v>
          </cell>
          <cell r="AI507" t="str">
            <v>確認中</v>
          </cell>
          <cell r="AJ507" t="str">
            <v>確認中</v>
          </cell>
          <cell r="AK507" t="str">
            <v>確認中</v>
          </cell>
          <cell r="AL507" t="str">
            <v>確認中</v>
          </cell>
          <cell r="AM507" t="str">
            <v>確認中</v>
          </cell>
          <cell r="AN507" t="str">
            <v>確認中</v>
          </cell>
          <cell r="AO507" t="str">
            <v>確認中</v>
          </cell>
          <cell r="AP507" t="str">
            <v>ハローワークインターネットサービスで求人票を確認ください。</v>
          </cell>
          <cell r="AQ507" t="str">
            <v>ハローワークインターネットサービスで求人票を確認ください。</v>
          </cell>
          <cell r="AR507" t="str">
            <v>ハローワークインターネットサービスで求人票を確認ください。</v>
          </cell>
          <cell r="AS507" t="str">
            <v>ハローワークインターネットサービスで求人票を確認ください。</v>
          </cell>
          <cell r="AT507" t="str">
            <v>ハローワークインターネットサービスで求人票を確認ください。</v>
          </cell>
          <cell r="AU507" t="str">
            <v>認知症対応型デイサービス</v>
          </cell>
          <cell r="AZ507" t="str">
            <v>確認中</v>
          </cell>
          <cell r="BA507" t="str">
            <v>確認中</v>
          </cell>
          <cell r="BB507" t="str">
            <v>確認中</v>
          </cell>
          <cell r="BC507" t="str">
            <v>確認中</v>
          </cell>
        </row>
        <row r="508">
          <cell r="C508" t="str">
            <v>13190-00931921</v>
          </cell>
          <cell r="D508">
            <v>44586</v>
          </cell>
          <cell r="E508" t="str">
            <v>社会福祉法人創和会</v>
          </cell>
          <cell r="F508" t="str">
            <v>しゃかいふくしほうじん　そうわかい</v>
          </cell>
          <cell r="N508" t="str">
            <v>http://ccnaruse.com/</v>
          </cell>
          <cell r="O508" t="str">
            <v>ハローワークインターネットサービスで求人票を確認ください。</v>
          </cell>
          <cell r="P508" t="str">
            <v>グループホーム介護職員</v>
          </cell>
          <cell r="Q508" t="str">
            <v>確認中</v>
          </cell>
          <cell r="R508" t="str">
            <v>・グループホームにおける介護業務全般
・入居者に対する日常生活の介助やサポート
・サービス担当者会議の参加
・通院時等の付き添い業務
・各種委員会活動の参加
　（利用者定員　１８名）</v>
          </cell>
          <cell r="S508" t="str">
            <v>木曽東グループホーム圓まどか</v>
          </cell>
          <cell r="T508" t="str">
            <v>確認中</v>
          </cell>
          <cell r="U508" t="str">
            <v>契約社員</v>
          </cell>
          <cell r="V508" t="str">
            <v>東京都町田市木曽東１－３７－３６</v>
          </cell>
          <cell r="W508" t="str">
            <v>ハローワークインターネットサービスで求人票を確認ください。</v>
          </cell>
          <cell r="X508" t="str">
            <v>190,000円〜210,000円</v>
          </cell>
          <cell r="Y508" t="str">
            <v>確認中</v>
          </cell>
          <cell r="Z508" t="str">
            <v>ハローワークインターネットサービスで求人票を確認ください。</v>
          </cell>
          <cell r="AB508" t="str">
            <v>確認中</v>
          </cell>
          <cell r="AC508" t="str">
            <v>確認中</v>
          </cell>
          <cell r="AD508" t="str">
            <v>ハローワークインターネットサービスで求人票を確認ください。</v>
          </cell>
          <cell r="AE508" t="str">
            <v>確認中</v>
          </cell>
          <cell r="AF508" t="str">
            <v>月給（手当等確認ください）</v>
          </cell>
          <cell r="AG508" t="str">
            <v>確認中</v>
          </cell>
          <cell r="AH508" t="str">
            <v>確認中</v>
          </cell>
          <cell r="AI508" t="str">
            <v>確認中</v>
          </cell>
          <cell r="AJ508" t="str">
            <v>確認中</v>
          </cell>
          <cell r="AK508" t="str">
            <v>確認中</v>
          </cell>
          <cell r="AL508" t="str">
            <v>確認中</v>
          </cell>
          <cell r="AM508" t="str">
            <v>確認中</v>
          </cell>
          <cell r="AN508" t="str">
            <v>確認中</v>
          </cell>
          <cell r="AO508" t="str">
            <v>確認中</v>
          </cell>
          <cell r="AP508" t="str">
            <v>ハローワークインターネットサービスで求人票を確認ください。</v>
          </cell>
          <cell r="AQ508" t="str">
            <v>ハローワークインターネットサービスで求人票を確認ください。</v>
          </cell>
          <cell r="AR508" t="str">
            <v>ハローワークインターネットサービスで求人票を確認ください。</v>
          </cell>
          <cell r="AS508" t="str">
            <v>ハローワークインターネットサービスで求人票を確認ください。</v>
          </cell>
          <cell r="AT508" t="str">
            <v>ハローワークインターネットサービスで求人票を確認ください。</v>
          </cell>
          <cell r="AU508" t="str">
            <v>認知症対応型共同生活介護（グループホーム）</v>
          </cell>
          <cell r="AZ508" t="str">
            <v>確認中</v>
          </cell>
          <cell r="BA508" t="str">
            <v>確認中</v>
          </cell>
          <cell r="BB508" t="str">
            <v>確認中</v>
          </cell>
          <cell r="BC508" t="str">
            <v>確認中</v>
          </cell>
        </row>
        <row r="509">
          <cell r="C509" t="str">
            <v>13190-00932121</v>
          </cell>
          <cell r="D509">
            <v>44586</v>
          </cell>
          <cell r="E509" t="str">
            <v>社会福祉法人友愛十字会</v>
          </cell>
          <cell r="F509" t="str">
            <v>しゃかいふくしほうじん　ゆうあいじゅうじかい　ゆうあいそう</v>
          </cell>
          <cell r="N509" t="str">
            <v>http://www.yuai.or.jp</v>
          </cell>
          <cell r="O509" t="str">
            <v>ハローワークインターネットサービスで求人票を確認ください。</v>
          </cell>
          <cell r="P509" t="str">
            <v>介護職員／移転オープン施設</v>
          </cell>
          <cell r="Q509" t="str">
            <v>確認中</v>
          </cell>
          <cell r="R509" t="str">
            <v>◎賞与４．４ヵ月◎年間休日１２３以上◎令和３年６月に
移転オープン（小田急線町田駅徒歩１７分）
ユニット型個室従来型の合計１１０床の併設型施設です。
【仕事内容】
◎介護が必要な方の日常生活のサポートのお仕事です。
◎ご利用者の健康管理や身体機能の維持により、その人らしい生き
方が実現できるよう、食事、排泄、入浴などの支援をします。
★入職後は先輩職員が丁寧に、業務内容をお伝えします
子育てや介護をする方、ライフステージが変化しても活躍できるよ
う、法人全体がサポートします。ご応募お待ちしてます
★ＷＥＢ施設説明会随時実施中！！</v>
          </cell>
          <cell r="S509" t="str">
            <v>友愛荘</v>
          </cell>
          <cell r="T509" t="str">
            <v>確認中</v>
          </cell>
          <cell r="U509" t="str">
            <v>正社員</v>
          </cell>
          <cell r="V509" t="str">
            <v>東京都町田市南大谷１６５１－１</v>
          </cell>
          <cell r="W509" t="str">
            <v>ハローワークインターネットサービスで求人票を確認ください。</v>
          </cell>
          <cell r="X509" t="str">
            <v>231,300円〜270,000円</v>
          </cell>
          <cell r="Y509" t="str">
            <v>確認中</v>
          </cell>
          <cell r="Z509" t="str">
            <v>ハローワークインターネットサービスで求人票を確認ください。</v>
          </cell>
          <cell r="AB509" t="str">
            <v>確認中</v>
          </cell>
          <cell r="AC509" t="str">
            <v>確認中</v>
          </cell>
          <cell r="AD509" t="str">
            <v>ハローワークインターネットサービスで求人票を確認ください。</v>
          </cell>
          <cell r="AE509" t="str">
            <v>確認中</v>
          </cell>
          <cell r="AF509" t="str">
            <v>月給（手当等確認ください）</v>
          </cell>
          <cell r="AG509" t="str">
            <v>確認中</v>
          </cell>
          <cell r="AH509" t="str">
            <v>確認中</v>
          </cell>
          <cell r="AI509" t="str">
            <v>確認中</v>
          </cell>
          <cell r="AJ509" t="str">
            <v>確認中</v>
          </cell>
          <cell r="AK509" t="str">
            <v>確認中</v>
          </cell>
          <cell r="AL509" t="str">
            <v>確認中</v>
          </cell>
          <cell r="AM509" t="str">
            <v>確認中</v>
          </cell>
          <cell r="AN509" t="str">
            <v>確認中</v>
          </cell>
          <cell r="AO509" t="str">
            <v>確認中</v>
          </cell>
          <cell r="AP509" t="str">
            <v>ハローワークインターネットサービスで求人票を確認ください。</v>
          </cell>
          <cell r="AQ509" t="str">
            <v>ハローワークインターネットサービスで求人票を確認ください。</v>
          </cell>
          <cell r="AR509" t="str">
            <v>ハローワークインターネットサービスで求人票を確認ください。</v>
          </cell>
          <cell r="AS509" t="str">
            <v>ハローワークインターネットサービスで求人票を確認ください。</v>
          </cell>
          <cell r="AT509" t="str">
            <v>ハローワークインターネットサービスで求人票を確認ください。</v>
          </cell>
          <cell r="AU509" t="str">
            <v>特別養護老人ホーム（特養）</v>
          </cell>
          <cell r="AZ509" t="str">
            <v>確認中</v>
          </cell>
          <cell r="BA509" t="str">
            <v>確認中</v>
          </cell>
          <cell r="BB509" t="str">
            <v>確認中</v>
          </cell>
          <cell r="BC509" t="str">
            <v>確認中</v>
          </cell>
        </row>
        <row r="510">
          <cell r="C510" t="str">
            <v>13190-00933021</v>
          </cell>
          <cell r="D510">
            <v>44586</v>
          </cell>
          <cell r="E510" t="str">
            <v>社会福祉法人友愛十字会</v>
          </cell>
          <cell r="F510" t="str">
            <v>しゃかいふくしほうじん　ゆうあいじゅうじかい　ゆうあいそう</v>
          </cell>
          <cell r="N510" t="str">
            <v>http://www.yuai.or.jp</v>
          </cell>
          <cell r="O510" t="str">
            <v>ハローワークインターネットサービスで求人票を確認ください。</v>
          </cell>
          <cell r="P510" t="str">
            <v>介護職員</v>
          </cell>
          <cell r="Q510" t="str">
            <v>確認中</v>
          </cell>
          <cell r="R510" t="str">
            <v>★週２日～勤務からＯＫ★ライフスタイルに合わせて働けます
◎令和３年６月に移転オープン（小田急線町田駅徒歩１７分）
◎従来型、ユニット型の併設施設です。
◎介護が必要な方の日常生活のサポートのお仕事です。
◎ご利用者の健康管理や身体機能の維持により、その人らしい
生き方が実現できるよう、食事、排泄、入浴などの支援をします。
★入職後は先輩職員が丁寧に、業務内容をお伝えします。
長く安定したお仕事をお探しの方にピッタリです。
子育て世代活躍中
＃マザーズ</v>
          </cell>
          <cell r="S510" t="str">
            <v>友愛荘</v>
          </cell>
          <cell r="T510" t="str">
            <v>確認中</v>
          </cell>
          <cell r="U510" t="str">
            <v>非常勤パート</v>
          </cell>
          <cell r="V510" t="str">
            <v>東京都町田市南大谷１６５１－１</v>
          </cell>
          <cell r="W510" t="str">
            <v>ハローワークインターネットサービスで求人票を確認ください。</v>
          </cell>
          <cell r="X510" t="str">
            <v>1,280円〜1,330円</v>
          </cell>
          <cell r="Y510" t="str">
            <v>確認中</v>
          </cell>
          <cell r="Z510" t="str">
            <v>ハローワークインターネットサービスで求人票を確認ください。</v>
          </cell>
          <cell r="AB510" t="str">
            <v>確認中</v>
          </cell>
          <cell r="AC510" t="str">
            <v>確認中</v>
          </cell>
          <cell r="AD510" t="str">
            <v>ハローワークインターネットサービスで求人票を確認ください。</v>
          </cell>
          <cell r="AE510" t="str">
            <v>確認中</v>
          </cell>
          <cell r="AF510" t="str">
            <v>時給</v>
          </cell>
          <cell r="AG510" t="str">
            <v>確認中</v>
          </cell>
          <cell r="AH510" t="str">
            <v>確認中</v>
          </cell>
          <cell r="AI510" t="str">
            <v>確認中</v>
          </cell>
          <cell r="AJ510" t="str">
            <v>確認中</v>
          </cell>
          <cell r="AK510" t="str">
            <v>確認中</v>
          </cell>
          <cell r="AL510" t="str">
            <v>確認中</v>
          </cell>
          <cell r="AM510" t="str">
            <v>確認中</v>
          </cell>
          <cell r="AN510" t="str">
            <v>確認中</v>
          </cell>
          <cell r="AO510" t="str">
            <v>確認中</v>
          </cell>
          <cell r="AP510" t="str">
            <v>ハローワークインターネットサービスで求人票を確認ください。</v>
          </cell>
          <cell r="AQ510" t="str">
            <v>ハローワークインターネットサービスで求人票を確認ください。</v>
          </cell>
          <cell r="AR510" t="str">
            <v>ハローワークインターネットサービスで求人票を確認ください。</v>
          </cell>
          <cell r="AS510" t="str">
            <v>ハローワークインターネットサービスで求人票を確認ください。</v>
          </cell>
          <cell r="AT510" t="str">
            <v>ハローワークインターネットサービスで求人票を確認ください。</v>
          </cell>
          <cell r="AU510" t="str">
            <v>特別養護老人ホーム（特養）</v>
          </cell>
          <cell r="AZ510" t="str">
            <v>確認中</v>
          </cell>
          <cell r="BA510" t="str">
            <v>確認中</v>
          </cell>
          <cell r="BB510" t="str">
            <v>確認中</v>
          </cell>
          <cell r="BC510" t="str">
            <v>確認中</v>
          </cell>
        </row>
        <row r="511">
          <cell r="C511" t="str">
            <v>13190-00940121</v>
          </cell>
          <cell r="D511">
            <v>44586</v>
          </cell>
          <cell r="E511" t="str">
            <v>社会福祉法人友愛十字会</v>
          </cell>
          <cell r="F511" t="str">
            <v>しゃかいふくしほうじん　ゆうあいじゅうじかい　ゆうあいそう</v>
          </cell>
          <cell r="N511" t="str">
            <v>http://www.yuai.or.jp</v>
          </cell>
          <cell r="O511" t="str">
            <v>ハローワークインターネットサービスで求人票を確認ください。</v>
          </cell>
          <cell r="P511" t="str">
            <v>盛り付け調理スタッフ</v>
          </cell>
          <cell r="Q511" t="str">
            <v>確認中</v>
          </cell>
          <cell r="R511" t="str">
            <v>ピカピカの施設でのお仕事
◎令和３年６月に移転オープンした福祉施設で、調理補助をして
頂きます。
◎パックの料理を温めたり、食事の配膳・下膳と食器の
洗浄作業をお願いします。
◎経験・スキルは問いません！未経験者大歓迎。
◎町田駅周辺で一番新しいピカピカの施設です
◎短時間勤務・時間帯応相談
◎子育て中の方や学生、高齢者大歓迎
ご応募おまちしております！</v>
          </cell>
          <cell r="S511" t="str">
            <v>友愛荘</v>
          </cell>
          <cell r="T511" t="str">
            <v>確認中</v>
          </cell>
          <cell r="U511" t="str">
            <v>非常勤パート</v>
          </cell>
          <cell r="V511" t="str">
            <v>東京都町田市南大谷１６５１－１</v>
          </cell>
          <cell r="W511" t="str">
            <v>ハローワークインターネットサービスで求人票を確認ください。</v>
          </cell>
          <cell r="X511" t="str">
            <v>1,041円〜1,041円</v>
          </cell>
          <cell r="Y511" t="str">
            <v>確認中</v>
          </cell>
          <cell r="Z511" t="str">
            <v>ハローワークインターネットサービスで求人票を確認ください。</v>
          </cell>
          <cell r="AB511" t="str">
            <v>確認中</v>
          </cell>
          <cell r="AC511" t="str">
            <v>確認中</v>
          </cell>
          <cell r="AD511" t="str">
            <v>ハローワークインターネットサービスで求人票を確認ください。</v>
          </cell>
          <cell r="AE511" t="str">
            <v>確認中</v>
          </cell>
          <cell r="AF511" t="str">
            <v>時給</v>
          </cell>
          <cell r="AG511" t="str">
            <v>確認中</v>
          </cell>
          <cell r="AH511" t="str">
            <v>確認中</v>
          </cell>
          <cell r="AI511" t="str">
            <v>確認中</v>
          </cell>
          <cell r="AJ511" t="str">
            <v>確認中</v>
          </cell>
          <cell r="AK511" t="str">
            <v>確認中</v>
          </cell>
          <cell r="AL511" t="str">
            <v>確認中</v>
          </cell>
          <cell r="AM511" t="str">
            <v>確認中</v>
          </cell>
          <cell r="AN511" t="str">
            <v>確認中</v>
          </cell>
          <cell r="AO511" t="str">
            <v>確認中</v>
          </cell>
          <cell r="AP511" t="str">
            <v>ハローワークインターネットサービスで求人票を確認ください。</v>
          </cell>
          <cell r="AQ511" t="str">
            <v>ハローワークインターネットサービスで求人票を確認ください。</v>
          </cell>
          <cell r="AR511" t="str">
            <v>ハローワークインターネットサービスで求人票を確認ください。</v>
          </cell>
          <cell r="AS511" t="str">
            <v>ハローワークインターネットサービスで求人票を確認ください。</v>
          </cell>
          <cell r="AT511" t="str">
            <v>ハローワークインターネットサービスで求人票を確認ください。</v>
          </cell>
          <cell r="AU511" t="str">
            <v>特別養護老人ホーム（特養）</v>
          </cell>
          <cell r="AZ511" t="str">
            <v>確認中</v>
          </cell>
          <cell r="BA511" t="str">
            <v>確認中</v>
          </cell>
          <cell r="BB511" t="str">
            <v>確認中</v>
          </cell>
          <cell r="BC511" t="str">
            <v>確認中</v>
          </cell>
        </row>
        <row r="512">
          <cell r="C512" t="str">
            <v>13190-00941021</v>
          </cell>
          <cell r="D512">
            <v>44586</v>
          </cell>
          <cell r="E512" t="str">
            <v>社会福祉法人友愛十字会</v>
          </cell>
          <cell r="F512" t="str">
            <v>しゃかいふくしほうじん　ゆうあいじゅうじかい　ゆうあいそう</v>
          </cell>
          <cell r="N512" t="str">
            <v>http://www.yuai.or.jp</v>
          </cell>
          <cell r="O512" t="str">
            <v>ハローワークインターネットサービスで求人票を確認ください。</v>
          </cell>
          <cell r="P512" t="str">
            <v>介護支援専門員（ケアマネージャー）</v>
          </cell>
          <cell r="Q512" t="str">
            <v>確認中</v>
          </cell>
          <cell r="R512" t="str">
            <v>年間休日１２３日以上
◎賞与４．４か月◎令和３年６月に移転オープン小田急線町田
駅から徒歩１７分◎ユニット型個室６０床、
ユニット型個室ショート１０床、従来型多床室４０床の
合計１１０床の併設型施設です。
【仕事内容】
特養でのケアマネ（介護支援専門員）業務
ケアプランの作成や利用者様とのご家族の介護相談
各介護サービスとの連絡調整、介護保険の給付請求事務
などをお願いします！設立７０年の安定基盤の法人でお仕事も
プライベートも充実させませんか？ご応募おまちしています！
＊休日交替勤務　約１～２回／月（土又は日、又は祝）</v>
          </cell>
          <cell r="S512" t="str">
            <v>友愛荘</v>
          </cell>
          <cell r="T512" t="str">
            <v>確認中</v>
          </cell>
          <cell r="U512" t="str">
            <v>正社員</v>
          </cell>
          <cell r="V512" t="str">
            <v>東京都町田市南大谷１６５１－１</v>
          </cell>
          <cell r="W512" t="str">
            <v>ハローワークインターネットサービスで求人票を確認ください。</v>
          </cell>
          <cell r="X512" t="str">
            <v>185,300円〜258,000円</v>
          </cell>
          <cell r="Y512" t="str">
            <v>確認中</v>
          </cell>
          <cell r="Z512" t="str">
            <v>ハローワークインターネットサービスで求人票を確認ください。</v>
          </cell>
          <cell r="AB512" t="str">
            <v>確認中</v>
          </cell>
          <cell r="AC512" t="str">
            <v>確認中</v>
          </cell>
          <cell r="AD512" t="str">
            <v>ハローワークインターネットサービスで求人票を確認ください。</v>
          </cell>
          <cell r="AE512" t="str">
            <v>確認中</v>
          </cell>
          <cell r="AF512" t="str">
            <v>月給（手当等確認ください）</v>
          </cell>
          <cell r="AG512" t="str">
            <v>確認中</v>
          </cell>
          <cell r="AH512" t="str">
            <v>確認中</v>
          </cell>
          <cell r="AI512" t="str">
            <v>確認中</v>
          </cell>
          <cell r="AJ512" t="str">
            <v>確認中</v>
          </cell>
          <cell r="AK512" t="str">
            <v>確認中</v>
          </cell>
          <cell r="AL512" t="str">
            <v>確認中</v>
          </cell>
          <cell r="AM512" t="str">
            <v>確認中</v>
          </cell>
          <cell r="AN512" t="str">
            <v>確認中</v>
          </cell>
          <cell r="AO512" t="str">
            <v>確認中</v>
          </cell>
          <cell r="AP512" t="str">
            <v>ハローワークインターネットサービスで求人票を確認ください。</v>
          </cell>
          <cell r="AQ512" t="str">
            <v>ハローワークインターネットサービスで求人票を確認ください。</v>
          </cell>
          <cell r="AR512" t="str">
            <v>ハローワークインターネットサービスで求人票を確認ください。</v>
          </cell>
          <cell r="AS512" t="str">
            <v>ハローワークインターネットサービスで求人票を確認ください。</v>
          </cell>
          <cell r="AT512" t="str">
            <v>ハローワークインターネットサービスで求人票を確認ください。</v>
          </cell>
          <cell r="AU512" t="str">
            <v>特別養護老人ホーム（特養）</v>
          </cell>
          <cell r="AZ512" t="str">
            <v>確認中</v>
          </cell>
          <cell r="BA512" t="str">
            <v>確認中</v>
          </cell>
          <cell r="BB512" t="str">
            <v>確認中</v>
          </cell>
          <cell r="BC512" t="str">
            <v>確認中</v>
          </cell>
        </row>
        <row r="513">
          <cell r="C513" t="str">
            <v>13190-00942721</v>
          </cell>
          <cell r="D513">
            <v>44586</v>
          </cell>
          <cell r="E513" t="str">
            <v>社会福祉法人友愛十字会</v>
          </cell>
          <cell r="F513" t="str">
            <v>しゃかいふくしほうじん　ゆうあいじゅうじかい　ゆうあいそう</v>
          </cell>
          <cell r="N513" t="str">
            <v>http://www.yuai.or.jp</v>
          </cell>
          <cell r="O513" t="str">
            <v>ハローワークインターネットサービスで求人票を確認ください。</v>
          </cell>
          <cell r="P513" t="str">
            <v>生活相談員／年間休日１２３日以上</v>
          </cell>
          <cell r="Q513" t="str">
            <v>確認中</v>
          </cell>
          <cell r="R513" t="str">
            <v>◎賞与４．４ヵ月◎年間休日１２３日◎令和３年６月に移転オープ
ン（小田急線町田駅徒歩１７分）
ユニット型個室６０床、ユニット型個室ショート１０床、従来型
多床室４０床の合計１１０床の併設型施設です。
【仕事内容】◎ケアマネジャーとの連携
◎入所希望者の相談受付施設の入所・退所手続き
◎地域との連携・調整◎地域のボランティア活動参加　など
★入職後は先輩職員が丁寧に業務内容をお伝えします
子育てや介護をする方、ライフステージが変化しても活躍できるよ
う、法人全体がサポートします。
＊休日交替勤務　約１～２回／月（土又は日、又は祝）</v>
          </cell>
          <cell r="S513" t="str">
            <v>友愛荘</v>
          </cell>
          <cell r="T513" t="str">
            <v>確認中</v>
          </cell>
          <cell r="U513" t="str">
            <v>正社員</v>
          </cell>
          <cell r="V513" t="str">
            <v>東京都町田市南大谷１６５１－１</v>
          </cell>
          <cell r="W513" t="str">
            <v>ハローワークインターネットサービスで求人票を確認ください。</v>
          </cell>
          <cell r="X513" t="str">
            <v>185,300円〜258,000円</v>
          </cell>
          <cell r="Y513" t="str">
            <v>確認中</v>
          </cell>
          <cell r="Z513" t="str">
            <v>ハローワークインターネットサービスで求人票を確認ください。</v>
          </cell>
          <cell r="AB513" t="str">
            <v>確認中</v>
          </cell>
          <cell r="AC513" t="str">
            <v>確認中</v>
          </cell>
          <cell r="AD513" t="str">
            <v>ハローワークインターネットサービスで求人票を確認ください。</v>
          </cell>
          <cell r="AE513" t="str">
            <v>確認中</v>
          </cell>
          <cell r="AF513" t="str">
            <v>月給（手当等確認ください）</v>
          </cell>
          <cell r="AG513" t="str">
            <v>確認中</v>
          </cell>
          <cell r="AH513" t="str">
            <v>確認中</v>
          </cell>
          <cell r="AI513" t="str">
            <v>確認中</v>
          </cell>
          <cell r="AJ513" t="str">
            <v>確認中</v>
          </cell>
          <cell r="AK513" t="str">
            <v>確認中</v>
          </cell>
          <cell r="AL513" t="str">
            <v>確認中</v>
          </cell>
          <cell r="AM513" t="str">
            <v>確認中</v>
          </cell>
          <cell r="AN513" t="str">
            <v>確認中</v>
          </cell>
          <cell r="AO513" t="str">
            <v>確認中</v>
          </cell>
          <cell r="AP513" t="str">
            <v>ハローワークインターネットサービスで求人票を確認ください。</v>
          </cell>
          <cell r="AQ513" t="str">
            <v>ハローワークインターネットサービスで求人票を確認ください。</v>
          </cell>
          <cell r="AR513" t="str">
            <v>ハローワークインターネットサービスで求人票を確認ください。</v>
          </cell>
          <cell r="AS513" t="str">
            <v>ハローワークインターネットサービスで求人票を確認ください。</v>
          </cell>
          <cell r="AT513" t="str">
            <v>ハローワークインターネットサービスで求人票を確認ください。</v>
          </cell>
          <cell r="AU513" t="str">
            <v>特別養護老人ホーム（特養）</v>
          </cell>
          <cell r="AZ513" t="str">
            <v>確認中</v>
          </cell>
          <cell r="BA513" t="str">
            <v>確認中</v>
          </cell>
          <cell r="BB513" t="str">
            <v>確認中</v>
          </cell>
          <cell r="BC513" t="str">
            <v>確認中</v>
          </cell>
        </row>
        <row r="514">
          <cell r="C514" t="str">
            <v>13190-00943821</v>
          </cell>
          <cell r="D514">
            <v>44586</v>
          </cell>
          <cell r="E514" t="str">
            <v>社会福祉法人賛育会</v>
          </cell>
          <cell r="F514" t="str">
            <v>しゃかいふくしほうじんさんいくかい</v>
          </cell>
          <cell r="N514" t="str">
            <v>http://www.san-ikukai.or.jp/seifu-en/</v>
          </cell>
          <cell r="O514" t="str">
            <v>ハローワークインターネットサービスで求人票を確認ください。</v>
          </cell>
          <cell r="P514" t="str">
            <v>介護員（特別養護老人ホーム）</v>
          </cell>
          <cell r="Q514" t="str">
            <v>確認中</v>
          </cell>
          <cell r="R514" t="str">
            <v>＊特別養護老人ホームにおける介護業務です。
　・利用者１１３名の施設です。
　・朝は整容や食事介助、夜は食事介助が主な業務です。
　・未経験の方も歓迎です。</v>
          </cell>
          <cell r="S514" t="str">
            <v>清風園</v>
          </cell>
          <cell r="T514" t="str">
            <v>確認中</v>
          </cell>
          <cell r="U514" t="str">
            <v>非常勤パート</v>
          </cell>
          <cell r="V514" t="str">
            <v>東京都町田市金井７－１７－１３</v>
          </cell>
          <cell r="W514" t="str">
            <v>ハローワークインターネットサービスで求人票を確認ください。</v>
          </cell>
          <cell r="X514" t="str">
            <v>1,050円〜1,150円</v>
          </cell>
          <cell r="Y514" t="str">
            <v>確認中</v>
          </cell>
          <cell r="Z514" t="str">
            <v>ハローワークインターネットサービスで求人票を確認ください。</v>
          </cell>
          <cell r="AB514" t="str">
            <v>確認中</v>
          </cell>
          <cell r="AC514" t="str">
            <v>確認中</v>
          </cell>
          <cell r="AD514" t="str">
            <v>ハローワークインターネットサービスで求人票を確認ください。</v>
          </cell>
          <cell r="AE514" t="str">
            <v>確認中</v>
          </cell>
          <cell r="AF514" t="str">
            <v>時給</v>
          </cell>
          <cell r="AG514" t="str">
            <v>確認中</v>
          </cell>
          <cell r="AH514" t="str">
            <v>確認中</v>
          </cell>
          <cell r="AI514" t="str">
            <v>確認中</v>
          </cell>
          <cell r="AJ514" t="str">
            <v>確認中</v>
          </cell>
          <cell r="AK514" t="str">
            <v>確認中</v>
          </cell>
          <cell r="AL514" t="str">
            <v>確認中</v>
          </cell>
          <cell r="AM514" t="str">
            <v>確認中</v>
          </cell>
          <cell r="AN514" t="str">
            <v>確認中</v>
          </cell>
          <cell r="AO514" t="str">
            <v>確認中</v>
          </cell>
          <cell r="AP514" t="str">
            <v>ハローワークインターネットサービスで求人票を確認ください。</v>
          </cell>
          <cell r="AQ514" t="str">
            <v>ハローワークインターネットサービスで求人票を確認ください。</v>
          </cell>
          <cell r="AR514" t="str">
            <v>ハローワークインターネットサービスで求人票を確認ください。</v>
          </cell>
          <cell r="AS514" t="str">
            <v>ハローワークインターネットサービスで求人票を確認ください。</v>
          </cell>
          <cell r="AT514" t="str">
            <v>ハローワークインターネットサービスで求人票を確認ください。</v>
          </cell>
          <cell r="AU514" t="str">
            <v>特別養護老人ホーム（特養）</v>
          </cell>
          <cell r="AZ514" t="str">
            <v>確認中</v>
          </cell>
          <cell r="BA514" t="str">
            <v>確認中</v>
          </cell>
          <cell r="BB514" t="str">
            <v>確認中</v>
          </cell>
          <cell r="BC514" t="str">
            <v>確認中</v>
          </cell>
        </row>
        <row r="515">
          <cell r="C515" t="str">
            <v>13190-00944221</v>
          </cell>
          <cell r="D515">
            <v>44586</v>
          </cell>
          <cell r="E515" t="str">
            <v>社会福祉法人賛育会</v>
          </cell>
          <cell r="F515" t="str">
            <v>しゃかいふくしほうじんさんいくかい</v>
          </cell>
          <cell r="N515" t="str">
            <v>http://www.san-ikukai.or.jp/seifu-en/</v>
          </cell>
          <cell r="O515" t="str">
            <v>ハローワークインターネットサービスで求人票を確認ください。</v>
          </cell>
          <cell r="P515" t="str">
            <v>介護員（特別養護老人ホーム）</v>
          </cell>
          <cell r="Q515" t="str">
            <v>確認中</v>
          </cell>
          <cell r="R515" t="str">
            <v>＊特別養護老人ホームにおける介護業務です。
　・利用者１１３名の施設です。
　・朝の整容や食事介助、洗い物、見守り業務
　・未経験の方も歓迎です。</v>
          </cell>
          <cell r="S515" t="str">
            <v>清風園</v>
          </cell>
          <cell r="T515" t="str">
            <v>確認中</v>
          </cell>
          <cell r="U515" t="str">
            <v>非常勤パート</v>
          </cell>
          <cell r="V515" t="str">
            <v>東京都町田市金井７－１７－１３</v>
          </cell>
          <cell r="W515" t="str">
            <v>ハローワークインターネットサービスで求人票を確認ください。</v>
          </cell>
          <cell r="X515" t="str">
            <v>1,050円〜1,150円</v>
          </cell>
          <cell r="Y515" t="str">
            <v>確認中</v>
          </cell>
          <cell r="Z515" t="str">
            <v>ハローワークインターネットサービスで求人票を確認ください。</v>
          </cell>
          <cell r="AB515" t="str">
            <v>確認中</v>
          </cell>
          <cell r="AC515" t="str">
            <v>確認中</v>
          </cell>
          <cell r="AD515" t="str">
            <v>ハローワークインターネットサービスで求人票を確認ください。</v>
          </cell>
          <cell r="AE515" t="str">
            <v>確認中</v>
          </cell>
          <cell r="AF515" t="str">
            <v>時給</v>
          </cell>
          <cell r="AG515" t="str">
            <v>確認中</v>
          </cell>
          <cell r="AH515" t="str">
            <v>確認中</v>
          </cell>
          <cell r="AI515" t="str">
            <v>確認中</v>
          </cell>
          <cell r="AJ515" t="str">
            <v>確認中</v>
          </cell>
          <cell r="AK515" t="str">
            <v>確認中</v>
          </cell>
          <cell r="AL515" t="str">
            <v>確認中</v>
          </cell>
          <cell r="AM515" t="str">
            <v>確認中</v>
          </cell>
          <cell r="AN515" t="str">
            <v>確認中</v>
          </cell>
          <cell r="AO515" t="str">
            <v>確認中</v>
          </cell>
          <cell r="AP515" t="str">
            <v>ハローワークインターネットサービスで求人票を確認ください。</v>
          </cell>
          <cell r="AQ515" t="str">
            <v>ハローワークインターネットサービスで求人票を確認ください。</v>
          </cell>
          <cell r="AR515" t="str">
            <v>ハローワークインターネットサービスで求人票を確認ください。</v>
          </cell>
          <cell r="AS515" t="str">
            <v>ハローワークインターネットサービスで求人票を確認ください。</v>
          </cell>
          <cell r="AT515" t="str">
            <v>ハローワークインターネットサービスで求人票を確認ください。</v>
          </cell>
          <cell r="AU515" t="str">
            <v>特別養護老人ホーム（特養）</v>
          </cell>
          <cell r="AZ515" t="str">
            <v>確認中</v>
          </cell>
          <cell r="BA515" t="str">
            <v>確認中</v>
          </cell>
          <cell r="BB515" t="str">
            <v>確認中</v>
          </cell>
          <cell r="BC515" t="str">
            <v>確認中</v>
          </cell>
        </row>
        <row r="516">
          <cell r="C516" t="str">
            <v>13190-00945521</v>
          </cell>
          <cell r="D516">
            <v>44586</v>
          </cell>
          <cell r="E516" t="str">
            <v>社会福祉法人賛育会</v>
          </cell>
          <cell r="F516" t="str">
            <v>しゃかいふくしほうじんさんいくかい</v>
          </cell>
          <cell r="N516" t="str">
            <v>http://www.san-ikukai.or.jp/seifu-en/</v>
          </cell>
          <cell r="O516" t="str">
            <v>ハローワークインターネットサービスで求人票を確認ください。</v>
          </cell>
          <cell r="P516" t="str">
            <v>清掃・洗濯</v>
          </cell>
          <cell r="Q516" t="str">
            <v>確認中</v>
          </cell>
          <cell r="R516" t="str">
            <v>特別養護老人ホームやデイサービス内の館内清掃全般
特別養護老人ホームのご利用者の衣類の洗濯業務</v>
          </cell>
          <cell r="S516" t="str">
            <v>清風園</v>
          </cell>
          <cell r="T516" t="str">
            <v>確認中</v>
          </cell>
          <cell r="U516" t="str">
            <v>非常勤パート</v>
          </cell>
          <cell r="V516" t="str">
            <v>東京都町田市金井７－１７－１３</v>
          </cell>
          <cell r="W516" t="str">
            <v>ハローワークインターネットサービスで求人票を確認ください。</v>
          </cell>
          <cell r="X516" t="str">
            <v>1,050円〜1,050円</v>
          </cell>
          <cell r="Y516" t="str">
            <v>確認中</v>
          </cell>
          <cell r="Z516" t="str">
            <v>ハローワークインターネットサービスで求人票を確認ください。</v>
          </cell>
          <cell r="AB516" t="str">
            <v>確認中</v>
          </cell>
          <cell r="AC516" t="str">
            <v>確認中</v>
          </cell>
          <cell r="AD516" t="str">
            <v>ハローワークインターネットサービスで求人票を確認ください。</v>
          </cell>
          <cell r="AE516" t="str">
            <v>確認中</v>
          </cell>
          <cell r="AF516" t="str">
            <v>時給</v>
          </cell>
          <cell r="AG516" t="str">
            <v>確認中</v>
          </cell>
          <cell r="AH516" t="str">
            <v>確認中</v>
          </cell>
          <cell r="AI516" t="str">
            <v>確認中</v>
          </cell>
          <cell r="AJ516" t="str">
            <v>確認中</v>
          </cell>
          <cell r="AK516" t="str">
            <v>確認中</v>
          </cell>
          <cell r="AL516" t="str">
            <v>確認中</v>
          </cell>
          <cell r="AM516" t="str">
            <v>確認中</v>
          </cell>
          <cell r="AN516" t="str">
            <v>確認中</v>
          </cell>
          <cell r="AO516" t="str">
            <v>確認中</v>
          </cell>
          <cell r="AP516" t="str">
            <v>ハローワークインターネットサービスで求人票を確認ください。</v>
          </cell>
          <cell r="AQ516" t="str">
            <v>ハローワークインターネットサービスで求人票を確認ください。</v>
          </cell>
          <cell r="AR516" t="str">
            <v>ハローワークインターネットサービスで求人票を確認ください。</v>
          </cell>
          <cell r="AS516" t="str">
            <v>ハローワークインターネットサービスで求人票を確認ください。</v>
          </cell>
          <cell r="AT516" t="str">
            <v>ハローワークインターネットサービスで求人票を確認ください。</v>
          </cell>
          <cell r="AU516" t="str">
            <v>特別養護老人ホーム（特養）</v>
          </cell>
          <cell r="AZ516" t="str">
            <v>確認中</v>
          </cell>
          <cell r="BA516" t="str">
            <v>確認中</v>
          </cell>
          <cell r="BB516" t="str">
            <v>確認中</v>
          </cell>
          <cell r="BC516" t="str">
            <v>確認中</v>
          </cell>
        </row>
        <row r="517">
          <cell r="C517" t="str">
            <v>13190-00946421</v>
          </cell>
          <cell r="D517">
            <v>44586</v>
          </cell>
          <cell r="E517" t="str">
            <v>社会福祉法人賛育会</v>
          </cell>
          <cell r="F517" t="str">
            <v>しゃかいふくしほうじんさんいくかい</v>
          </cell>
          <cell r="N517" t="str">
            <v>http://www.san-ikukai.or.jp/seifu-en/</v>
          </cell>
          <cell r="O517" t="str">
            <v>ハローワークインターネットサービスで求人票を確認ください。</v>
          </cell>
          <cell r="P517" t="str">
            <v>デイサービス　非常勤　介護員</v>
          </cell>
          <cell r="Q517" t="str">
            <v>確認中</v>
          </cell>
          <cell r="R517" t="str">
            <v xml:space="preserve">通所介護（デイサービス）での介護業務全般をお願いします。
長年勤める事ができる明るい雰囲気の良い職場です。
勉強会や研修も充実しており、スキルアップしたい方には最適です
。
利用者の自立支援を支えるやりがいのある仕事です。
時間は８時３０分～１７時までと９時から１７時３０分の７．５時
間業務となります。
</v>
          </cell>
          <cell r="S517" t="str">
            <v>清風園</v>
          </cell>
          <cell r="T517" t="str">
            <v>確認中</v>
          </cell>
          <cell r="U517" t="str">
            <v>非常勤パート</v>
          </cell>
          <cell r="V517" t="str">
            <v>東京都町田市金井７－１７－１３</v>
          </cell>
          <cell r="W517" t="str">
            <v>ハローワークインターネットサービスで求人票を確認ください。</v>
          </cell>
          <cell r="X517" t="str">
            <v>1,050円〜1,150円</v>
          </cell>
          <cell r="Y517" t="str">
            <v>確認中</v>
          </cell>
          <cell r="Z517" t="str">
            <v>ハローワークインターネットサービスで求人票を確認ください。</v>
          </cell>
          <cell r="AB517" t="str">
            <v>確認中</v>
          </cell>
          <cell r="AC517" t="str">
            <v>確認中</v>
          </cell>
          <cell r="AD517" t="str">
            <v>ハローワークインターネットサービスで求人票を確認ください。</v>
          </cell>
          <cell r="AE517" t="str">
            <v>確認中</v>
          </cell>
          <cell r="AF517" t="str">
            <v>時給</v>
          </cell>
          <cell r="AG517" t="str">
            <v>確認中</v>
          </cell>
          <cell r="AH517" t="str">
            <v>確認中</v>
          </cell>
          <cell r="AI517" t="str">
            <v>確認中</v>
          </cell>
          <cell r="AJ517" t="str">
            <v>確認中</v>
          </cell>
          <cell r="AK517" t="str">
            <v>確認中</v>
          </cell>
          <cell r="AL517" t="str">
            <v>確認中</v>
          </cell>
          <cell r="AM517" t="str">
            <v>確認中</v>
          </cell>
          <cell r="AN517" t="str">
            <v>確認中</v>
          </cell>
          <cell r="AO517" t="str">
            <v>確認中</v>
          </cell>
          <cell r="AP517" t="str">
            <v>ハローワークインターネットサービスで求人票を確認ください。</v>
          </cell>
          <cell r="AQ517" t="str">
            <v>ハローワークインターネットサービスで求人票を確認ください。</v>
          </cell>
          <cell r="AR517" t="str">
            <v>ハローワークインターネットサービスで求人票を確認ください。</v>
          </cell>
          <cell r="AS517" t="str">
            <v>ハローワークインターネットサービスで求人票を確認ください。</v>
          </cell>
          <cell r="AT517" t="str">
            <v>ハローワークインターネットサービスで求人票を確認ください。</v>
          </cell>
          <cell r="AU517" t="str">
            <v>通所介護（デイサービス）</v>
          </cell>
          <cell r="AZ517" t="str">
            <v>確認中</v>
          </cell>
          <cell r="BA517" t="str">
            <v>確認中</v>
          </cell>
          <cell r="BB517" t="str">
            <v>確認中</v>
          </cell>
          <cell r="BC517" t="str">
            <v>確認中</v>
          </cell>
        </row>
        <row r="518">
          <cell r="C518" t="str">
            <v>13190-00947321</v>
          </cell>
          <cell r="D518">
            <v>44586</v>
          </cell>
          <cell r="E518" t="str">
            <v>社会福祉法人賛育会</v>
          </cell>
          <cell r="F518" t="str">
            <v>しゃかいふくしほうじんさんいくかい</v>
          </cell>
          <cell r="N518" t="str">
            <v>http://www.san-ikukai.or.jp/seifu-en/</v>
          </cell>
          <cell r="O518" t="str">
            <v>ハローワークインターネットサービスで求人票を確認ください。</v>
          </cell>
          <cell r="P518" t="str">
            <v>介護職員（グループホーム丘の家清風）</v>
          </cell>
          <cell r="Q518" t="str">
            <v>確認中</v>
          </cell>
          <cell r="R518" t="str">
            <v>＊認知症と診断のある要支援２～５までの方が１ユニット
　９名の少人数で食事作りや清掃、洗濯など出来る事を
　行い、一人一人の能力に合わせた支援を行う事で協力し
　合いながら共同生活を送っています。
＊９名のご利用者の見守り、排泄ケア他全般ケア
　食事作り、清掃、記録入力などを行って頂きます。
＊アットホームな雰囲気の中、一人ひとりに向き合ったケアを
　して頂きます。
＊未経験の方でも、しっかり指導していきますので、大丈夫です。</v>
          </cell>
          <cell r="S518" t="str">
            <v>グループホーム丘の家清風</v>
          </cell>
          <cell r="T518" t="str">
            <v>確認中</v>
          </cell>
          <cell r="U518" t="str">
            <v>非常勤パート</v>
          </cell>
          <cell r="V518" t="str">
            <v>東京都町田市金井７－１７－１３</v>
          </cell>
          <cell r="W518" t="str">
            <v>ハローワークインターネットサービスで求人票を確認ください。</v>
          </cell>
          <cell r="X518" t="str">
            <v>1,050円〜1,150円</v>
          </cell>
          <cell r="Y518" t="str">
            <v>確認中</v>
          </cell>
          <cell r="Z518" t="str">
            <v>ハローワークインターネットサービスで求人票を確認ください。</v>
          </cell>
          <cell r="AB518" t="str">
            <v>確認中</v>
          </cell>
          <cell r="AC518" t="str">
            <v>確認中</v>
          </cell>
          <cell r="AD518" t="str">
            <v>ハローワークインターネットサービスで求人票を確認ください。</v>
          </cell>
          <cell r="AE518" t="str">
            <v>確認中</v>
          </cell>
          <cell r="AF518" t="str">
            <v>時給</v>
          </cell>
          <cell r="AG518" t="str">
            <v>確認中</v>
          </cell>
          <cell r="AH518" t="str">
            <v>確認中</v>
          </cell>
          <cell r="AI518" t="str">
            <v>確認中</v>
          </cell>
          <cell r="AJ518" t="str">
            <v>確認中</v>
          </cell>
          <cell r="AK518" t="str">
            <v>確認中</v>
          </cell>
          <cell r="AL518" t="str">
            <v>確認中</v>
          </cell>
          <cell r="AM518" t="str">
            <v>確認中</v>
          </cell>
          <cell r="AN518" t="str">
            <v>確認中</v>
          </cell>
          <cell r="AO518" t="str">
            <v>確認中</v>
          </cell>
          <cell r="AP518" t="str">
            <v>ハローワークインターネットサービスで求人票を確認ください。</v>
          </cell>
          <cell r="AQ518" t="str">
            <v>ハローワークインターネットサービスで求人票を確認ください。</v>
          </cell>
          <cell r="AR518" t="str">
            <v>ハローワークインターネットサービスで求人票を確認ください。</v>
          </cell>
          <cell r="AS518" t="str">
            <v>ハローワークインターネットサービスで求人票を確認ください。</v>
          </cell>
          <cell r="AT518" t="str">
            <v>ハローワークインターネットサービスで求人票を確認ください。</v>
          </cell>
          <cell r="AU518" t="str">
            <v>認知症対応型共同生活介護（グループホーム）</v>
          </cell>
          <cell r="AZ518" t="str">
            <v>確認中</v>
          </cell>
          <cell r="BA518" t="str">
            <v>確認中</v>
          </cell>
          <cell r="BB518" t="str">
            <v>確認中</v>
          </cell>
          <cell r="BC518" t="str">
            <v>確認中</v>
          </cell>
        </row>
        <row r="519">
          <cell r="C519" t="str">
            <v>13190-00948621</v>
          </cell>
          <cell r="D519">
            <v>44586</v>
          </cell>
          <cell r="E519" t="str">
            <v>社会福祉法人　南町田ちいろば会</v>
          </cell>
          <cell r="F519" t="str">
            <v>しゃかいふくしほうじん　みなみまちだちいろばかい</v>
          </cell>
          <cell r="N519" t="str">
            <v>http://www.migiwa-home.or.jp</v>
          </cell>
          <cell r="O519" t="str">
            <v>ハローワークインターネットサービスで求人票を確認ください。</v>
          </cell>
          <cell r="P519" t="str">
            <v>訪問ヘルパー（訪問介護事業所）</v>
          </cell>
          <cell r="Q519" t="str">
            <v>確認中</v>
          </cell>
          <cell r="R519" t="str">
            <v>＊お客様の自宅にお伺いして、日常生活に必要な援助を行う訪問ヘルパー業務</v>
          </cell>
          <cell r="S519" t="str">
            <v>特別養護老人ホーム　みぎわホーム</v>
          </cell>
          <cell r="T519" t="str">
            <v>確認中</v>
          </cell>
          <cell r="U519" t="str">
            <v>非常勤パート</v>
          </cell>
          <cell r="V519" t="str">
            <v>東京都町田市南町田４丁目１０－３８</v>
          </cell>
          <cell r="W519" t="str">
            <v>ハローワークインターネットサービスで求人票を確認ください。</v>
          </cell>
          <cell r="X519" t="str">
            <v>1,201円〜1,251円</v>
          </cell>
          <cell r="Y519" t="str">
            <v>確認中</v>
          </cell>
          <cell r="Z519" t="str">
            <v>ハローワークインターネットサービスで求人票を確認ください。</v>
          </cell>
          <cell r="AB519" t="str">
            <v>確認中</v>
          </cell>
          <cell r="AC519" t="str">
            <v>確認中</v>
          </cell>
          <cell r="AD519" t="str">
            <v>ハローワークインターネットサービスで求人票を確認ください。</v>
          </cell>
          <cell r="AE519" t="str">
            <v>確認中</v>
          </cell>
          <cell r="AF519" t="str">
            <v>時給</v>
          </cell>
          <cell r="AG519" t="str">
            <v>確認中</v>
          </cell>
          <cell r="AH519" t="str">
            <v>確認中</v>
          </cell>
          <cell r="AI519" t="str">
            <v>確認中</v>
          </cell>
          <cell r="AJ519" t="str">
            <v>確認中</v>
          </cell>
          <cell r="AK519" t="str">
            <v>確認中</v>
          </cell>
          <cell r="AL519" t="str">
            <v>確認中</v>
          </cell>
          <cell r="AM519" t="str">
            <v>確認中</v>
          </cell>
          <cell r="AN519" t="str">
            <v>確認中</v>
          </cell>
          <cell r="AO519" t="str">
            <v>確認中</v>
          </cell>
          <cell r="AP519" t="str">
            <v>ハローワークインターネットサービスで求人票を確認ください。</v>
          </cell>
          <cell r="AQ519" t="str">
            <v>ハローワークインターネットサービスで求人票を確認ください。</v>
          </cell>
          <cell r="AR519" t="str">
            <v>ハローワークインターネットサービスで求人票を確認ください。</v>
          </cell>
          <cell r="AS519" t="str">
            <v>ハローワークインターネットサービスで求人票を確認ください。</v>
          </cell>
          <cell r="AT519" t="str">
            <v>ハローワークインターネットサービスで求人票を確認ください。</v>
          </cell>
          <cell r="AU519" t="str">
            <v>訪問介護（ホームヘルプサービス）</v>
          </cell>
          <cell r="AZ519" t="str">
            <v>確認中</v>
          </cell>
          <cell r="BA519" t="str">
            <v>確認中</v>
          </cell>
          <cell r="BB519" t="str">
            <v>確認中</v>
          </cell>
          <cell r="BC519" t="str">
            <v>確認中</v>
          </cell>
        </row>
        <row r="520">
          <cell r="C520" t="str">
            <v>13190-00950721</v>
          </cell>
          <cell r="D520">
            <v>44586</v>
          </cell>
          <cell r="E520" t="str">
            <v>社会福祉法人　南町田ちいろば会</v>
          </cell>
          <cell r="F520" t="str">
            <v>しゃかいふくしほうじん　みなみまちだちいろばかい</v>
          </cell>
          <cell r="N520" t="str">
            <v>http://www.migiwa-home.or.jp</v>
          </cell>
          <cell r="O520" t="str">
            <v>ハローワークインターネットサービスで求人票を確認ください。</v>
          </cell>
          <cell r="P520" t="str">
            <v>総務事務</v>
          </cell>
          <cell r="Q520" t="str">
            <v>確認中</v>
          </cell>
          <cell r="R520" t="str">
            <v>＊総務事務を担当していただきます。
＊建物等の設備管理業務
＊ホームページの更新
＊広報関係業務
※業務については丁寧に指導しますので未経験でも安心してご応募下さい。</v>
          </cell>
          <cell r="S520" t="str">
            <v>特別養護老人ホーム　みぎわホーム</v>
          </cell>
          <cell r="T520" t="str">
            <v>確認中</v>
          </cell>
          <cell r="U520" t="str">
            <v>非常勤パート</v>
          </cell>
          <cell r="V520" t="str">
            <v>東京都町田市南町田４丁目１０－３８</v>
          </cell>
          <cell r="W520" t="str">
            <v>ハローワークインターネットサービスで求人票を確認ください。</v>
          </cell>
          <cell r="X520" t="str">
            <v>1,041円〜1,100円</v>
          </cell>
          <cell r="Y520" t="str">
            <v>確認中</v>
          </cell>
          <cell r="Z520" t="str">
            <v>ハローワークインターネットサービスで求人票を確認ください。</v>
          </cell>
          <cell r="AB520" t="str">
            <v>確認中</v>
          </cell>
          <cell r="AC520" t="str">
            <v>確認中</v>
          </cell>
          <cell r="AD520" t="str">
            <v>ハローワークインターネットサービスで求人票を確認ください。</v>
          </cell>
          <cell r="AE520" t="str">
            <v>確認中</v>
          </cell>
          <cell r="AF520" t="str">
            <v>時給</v>
          </cell>
          <cell r="AG520" t="str">
            <v>確認中</v>
          </cell>
          <cell r="AH520" t="str">
            <v>確認中</v>
          </cell>
          <cell r="AI520" t="str">
            <v>確認中</v>
          </cell>
          <cell r="AJ520" t="str">
            <v>確認中</v>
          </cell>
          <cell r="AK520" t="str">
            <v>確認中</v>
          </cell>
          <cell r="AL520" t="str">
            <v>確認中</v>
          </cell>
          <cell r="AM520" t="str">
            <v>確認中</v>
          </cell>
          <cell r="AN520" t="str">
            <v>確認中</v>
          </cell>
          <cell r="AO520" t="str">
            <v>確認中</v>
          </cell>
          <cell r="AP520" t="str">
            <v>ハローワークインターネットサービスで求人票を確認ください。</v>
          </cell>
          <cell r="AQ520" t="str">
            <v>ハローワークインターネットサービスで求人票を確認ください。</v>
          </cell>
          <cell r="AR520" t="str">
            <v>ハローワークインターネットサービスで求人票を確認ください。</v>
          </cell>
          <cell r="AS520" t="str">
            <v>ハローワークインターネットサービスで求人票を確認ください。</v>
          </cell>
          <cell r="AT520" t="str">
            <v>ハローワークインターネットサービスで求人票を確認ください。</v>
          </cell>
          <cell r="AU520" t="str">
            <v>特別養護老人ホーム（特養）</v>
          </cell>
          <cell r="AZ520" t="str">
            <v>確認中</v>
          </cell>
          <cell r="BA520" t="str">
            <v>確認中</v>
          </cell>
          <cell r="BB520" t="str">
            <v>確認中</v>
          </cell>
          <cell r="BC520" t="str">
            <v>確認中</v>
          </cell>
        </row>
        <row r="521">
          <cell r="C521" t="str">
            <v>13190-00951821</v>
          </cell>
          <cell r="D521">
            <v>44586</v>
          </cell>
          <cell r="E521" t="str">
            <v>社会福祉法人　南町田ちいろば会</v>
          </cell>
          <cell r="F521" t="str">
            <v>しゃかいふくしほうじん　みなみまちだちいろばかい</v>
          </cell>
          <cell r="N521" t="str">
            <v>http://www.migiwa-home.or.jp</v>
          </cell>
          <cell r="O521" t="str">
            <v>ハローワークインターネットサービスで求人票を確認ください。</v>
          </cell>
          <cell r="P521" t="str">
            <v>介護職</v>
          </cell>
          <cell r="Q521" t="str">
            <v>確認中</v>
          </cell>
          <cell r="R521" t="str">
            <v>＊特別養護老人ホーム及びショートスティの入居者、ご利用者への
　日常生活における食事や入浴などの介護業務全般に従事をお願い
　します。
・特養　定員８８名、ユニット型
　ショートスティ　定員１１名／日、併設型、多床室
＊「新しい生活様式」を踏まえた感染防止策
　・体温測定
　・マスク着用
　・手洗い
　・消毒</v>
          </cell>
          <cell r="S521" t="str">
            <v>特別養護老人ホーム　みぎわホーム</v>
          </cell>
          <cell r="T521" t="str">
            <v>確認中</v>
          </cell>
          <cell r="U521" t="str">
            <v>正社員</v>
          </cell>
          <cell r="V521" t="str">
            <v>東京都町田市南町田４丁目１０－３８</v>
          </cell>
          <cell r="W521" t="str">
            <v>ハローワークインターネットサービスで求人票を確認ください。</v>
          </cell>
          <cell r="X521" t="str">
            <v>188,000円〜298,100円</v>
          </cell>
          <cell r="Y521" t="str">
            <v>確認中</v>
          </cell>
          <cell r="Z521" t="str">
            <v>ハローワークインターネットサービスで求人票を確認ください。</v>
          </cell>
          <cell r="AB521" t="str">
            <v>確認中</v>
          </cell>
          <cell r="AC521" t="str">
            <v>確認中</v>
          </cell>
          <cell r="AD521" t="str">
            <v>ハローワークインターネットサービスで求人票を確認ください。</v>
          </cell>
          <cell r="AE521" t="str">
            <v>確認中</v>
          </cell>
          <cell r="AF521" t="str">
            <v>月給（手当等確認ください）</v>
          </cell>
          <cell r="AG521" t="str">
            <v>確認中</v>
          </cell>
          <cell r="AH521" t="str">
            <v>確認中</v>
          </cell>
          <cell r="AI521" t="str">
            <v>確認中</v>
          </cell>
          <cell r="AJ521" t="str">
            <v>確認中</v>
          </cell>
          <cell r="AK521" t="str">
            <v>確認中</v>
          </cell>
          <cell r="AL521" t="str">
            <v>確認中</v>
          </cell>
          <cell r="AM521" t="str">
            <v>確認中</v>
          </cell>
          <cell r="AN521" t="str">
            <v>確認中</v>
          </cell>
          <cell r="AO521" t="str">
            <v>確認中</v>
          </cell>
          <cell r="AP521" t="str">
            <v>ハローワークインターネットサービスで求人票を確認ください。</v>
          </cell>
          <cell r="AQ521" t="str">
            <v>ハローワークインターネットサービスで求人票を確認ください。</v>
          </cell>
          <cell r="AR521" t="str">
            <v>ハローワークインターネットサービスで求人票を確認ください。</v>
          </cell>
          <cell r="AS521" t="str">
            <v>ハローワークインターネットサービスで求人票を確認ください。</v>
          </cell>
          <cell r="AT521" t="str">
            <v>ハローワークインターネットサービスで求人票を確認ください。</v>
          </cell>
          <cell r="AU521" t="str">
            <v>特別養護老人ホーム（特養）</v>
          </cell>
          <cell r="AZ521" t="str">
            <v>確認中</v>
          </cell>
          <cell r="BA521" t="str">
            <v>確認中</v>
          </cell>
          <cell r="BB521" t="str">
            <v>確認中</v>
          </cell>
          <cell r="BC521" t="str">
            <v>確認中</v>
          </cell>
        </row>
        <row r="522">
          <cell r="C522" t="str">
            <v>13190-00952221</v>
          </cell>
          <cell r="D522">
            <v>44586</v>
          </cell>
          <cell r="E522" t="str">
            <v>社会福祉法人　南町田ちいろば会</v>
          </cell>
          <cell r="F522" t="str">
            <v>しゃかいふくしほうじん　みなみまちだちいろばかい</v>
          </cell>
          <cell r="N522" t="str">
            <v>http://www.migiwa-home.or.jp</v>
          </cell>
          <cell r="O522" t="str">
            <v>ハローワークインターネットサービスで求人票を確認ください。</v>
          </cell>
          <cell r="P522" t="str">
            <v>特別養護老人ホーム介護職員</v>
          </cell>
          <cell r="Q522" t="str">
            <v>確認中</v>
          </cell>
          <cell r="R522" t="str">
            <v>＊特養　定員８８名、ユニット型
＊　ショートスティ　定員１１名／日、併設型、多床室
・ユニット入居者１１名の料理の盛り付けや洗い物。
・お部屋の掃除やリネン交換など
・簡単な介助あり</v>
          </cell>
          <cell r="S522" t="str">
            <v>特別養護老人ホーム　みぎわホーム</v>
          </cell>
          <cell r="T522" t="str">
            <v>確認中</v>
          </cell>
          <cell r="U522" t="str">
            <v>非常勤パート</v>
          </cell>
          <cell r="V522" t="str">
            <v>東京都町田市南町田４丁目１０－３８</v>
          </cell>
          <cell r="W522" t="str">
            <v>ハローワークインターネットサービスで求人票を確認ください。</v>
          </cell>
          <cell r="X522" t="str">
            <v>1,151円〜1,226円</v>
          </cell>
          <cell r="Y522" t="str">
            <v>確認中</v>
          </cell>
          <cell r="Z522" t="str">
            <v>ハローワークインターネットサービスで求人票を確認ください。</v>
          </cell>
          <cell r="AB522" t="str">
            <v>確認中</v>
          </cell>
          <cell r="AC522" t="str">
            <v>確認中</v>
          </cell>
          <cell r="AD522" t="str">
            <v>ハローワークインターネットサービスで求人票を確認ください。</v>
          </cell>
          <cell r="AE522" t="str">
            <v>確認中</v>
          </cell>
          <cell r="AF522" t="str">
            <v>時給</v>
          </cell>
          <cell r="AG522" t="str">
            <v>確認中</v>
          </cell>
          <cell r="AH522" t="str">
            <v>確認中</v>
          </cell>
          <cell r="AI522" t="str">
            <v>確認中</v>
          </cell>
          <cell r="AJ522" t="str">
            <v>確認中</v>
          </cell>
          <cell r="AK522" t="str">
            <v>確認中</v>
          </cell>
          <cell r="AL522" t="str">
            <v>確認中</v>
          </cell>
          <cell r="AM522" t="str">
            <v>確認中</v>
          </cell>
          <cell r="AN522" t="str">
            <v>確認中</v>
          </cell>
          <cell r="AO522" t="str">
            <v>確認中</v>
          </cell>
          <cell r="AP522" t="str">
            <v>ハローワークインターネットサービスで求人票を確認ください。</v>
          </cell>
          <cell r="AQ522" t="str">
            <v>ハローワークインターネットサービスで求人票を確認ください。</v>
          </cell>
          <cell r="AR522" t="str">
            <v>ハローワークインターネットサービスで求人票を確認ください。</v>
          </cell>
          <cell r="AS522" t="str">
            <v>ハローワークインターネットサービスで求人票を確認ください。</v>
          </cell>
          <cell r="AT522" t="str">
            <v>ハローワークインターネットサービスで求人票を確認ください。</v>
          </cell>
          <cell r="AU522" t="str">
            <v>特別養護老人ホーム（特養）</v>
          </cell>
          <cell r="AZ522" t="str">
            <v>確認中</v>
          </cell>
          <cell r="BA522" t="str">
            <v>確認中</v>
          </cell>
          <cell r="BB522" t="str">
            <v>確認中</v>
          </cell>
          <cell r="BC522" t="str">
            <v>確認中</v>
          </cell>
        </row>
        <row r="523">
          <cell r="C523" t="str">
            <v>13190-00953521</v>
          </cell>
          <cell r="D523">
            <v>44586</v>
          </cell>
          <cell r="E523" t="str">
            <v>社会福祉法人　南町田ちいろば会</v>
          </cell>
          <cell r="F523" t="str">
            <v>しゃかいふくしほうじん　みなみまちだちいろばかい</v>
          </cell>
          <cell r="N523" t="str">
            <v>http://www.migiwa-home.or.jp</v>
          </cell>
          <cell r="O523" t="str">
            <v>ハローワークインターネットサービスで求人票を確認ください。</v>
          </cell>
          <cell r="P523" t="str">
            <v>ディサービス介護職員</v>
          </cell>
          <cell r="Q523" t="str">
            <v>確認中</v>
          </cell>
          <cell r="R523" t="str">
            <v>＊食事・入浴・排泄などの日常生活支援
＊レクリエーション・クラブ・創作活動支援
＊ご利用者様　１日平均２５名程度</v>
          </cell>
          <cell r="S523" t="str">
            <v>特別養護老人ホーム　みぎわホーム</v>
          </cell>
          <cell r="T523" t="str">
            <v>確認中</v>
          </cell>
          <cell r="U523" t="str">
            <v>非常勤パート</v>
          </cell>
          <cell r="V523" t="str">
            <v>東京都町田市南町田４丁目１０－３８</v>
          </cell>
          <cell r="W523" t="str">
            <v>ハローワークインターネットサービスで求人票を確認ください。</v>
          </cell>
          <cell r="X523" t="str">
            <v>1,151円〜1,226円</v>
          </cell>
          <cell r="Y523" t="str">
            <v>確認中</v>
          </cell>
          <cell r="Z523" t="str">
            <v>ハローワークインターネットサービスで求人票を確認ください。</v>
          </cell>
          <cell r="AB523" t="str">
            <v>確認中</v>
          </cell>
          <cell r="AC523" t="str">
            <v>確認中</v>
          </cell>
          <cell r="AD523" t="str">
            <v>ハローワークインターネットサービスで求人票を確認ください。</v>
          </cell>
          <cell r="AE523" t="str">
            <v>確認中</v>
          </cell>
          <cell r="AF523" t="str">
            <v>時給</v>
          </cell>
          <cell r="AG523" t="str">
            <v>確認中</v>
          </cell>
          <cell r="AH523" t="str">
            <v>確認中</v>
          </cell>
          <cell r="AI523" t="str">
            <v>確認中</v>
          </cell>
          <cell r="AJ523" t="str">
            <v>確認中</v>
          </cell>
          <cell r="AK523" t="str">
            <v>確認中</v>
          </cell>
          <cell r="AL523" t="str">
            <v>確認中</v>
          </cell>
          <cell r="AM523" t="str">
            <v>確認中</v>
          </cell>
          <cell r="AN523" t="str">
            <v>確認中</v>
          </cell>
          <cell r="AO523" t="str">
            <v>確認中</v>
          </cell>
          <cell r="AP523" t="str">
            <v>ハローワークインターネットサービスで求人票を確認ください。</v>
          </cell>
          <cell r="AQ523" t="str">
            <v>ハローワークインターネットサービスで求人票を確認ください。</v>
          </cell>
          <cell r="AR523" t="str">
            <v>ハローワークインターネットサービスで求人票を確認ください。</v>
          </cell>
          <cell r="AS523" t="str">
            <v>ハローワークインターネットサービスで求人票を確認ください。</v>
          </cell>
          <cell r="AT523" t="str">
            <v>ハローワークインターネットサービスで求人票を確認ください。</v>
          </cell>
          <cell r="AU523" t="str">
            <v>通所介護（デイサービス）</v>
          </cell>
          <cell r="AZ523" t="str">
            <v>確認中</v>
          </cell>
          <cell r="BA523" t="str">
            <v>確認中</v>
          </cell>
          <cell r="BB523" t="str">
            <v>確認中</v>
          </cell>
          <cell r="BC523" t="str">
            <v>確認中</v>
          </cell>
        </row>
        <row r="524">
          <cell r="C524" t="str">
            <v>13190-00954421</v>
          </cell>
          <cell r="D524">
            <v>44586</v>
          </cell>
          <cell r="E524" t="str">
            <v>株式会社　高橋居宅介護支援事業所</v>
          </cell>
          <cell r="F524" t="str">
            <v>かぶしきがいしゃ　たかはしきょたくかいごしえんじぎょうしょ</v>
          </cell>
          <cell r="N524" t="str">
            <v>無し</v>
          </cell>
          <cell r="O524" t="str">
            <v>ハローワークインターネットサービスで求人票を確認ください。</v>
          </cell>
          <cell r="P524" t="str">
            <v>機能訓練指導員（通所介護）</v>
          </cell>
          <cell r="Q524" t="str">
            <v>確認中</v>
          </cell>
          <cell r="R524" t="str">
            <v>リハビリ目的のデイサービスです。
・高齢者の日常生活動作・手段的日常生活動作を向上してもらうた
　めの機能訓練を指導するお仕事です。</v>
          </cell>
          <cell r="S524" t="str">
            <v>高橋居宅介護支援事業所</v>
          </cell>
          <cell r="T524" t="str">
            <v>確認中</v>
          </cell>
          <cell r="U524" t="str">
            <v>正社員</v>
          </cell>
          <cell r="V524" t="str">
            <v>東京都町田市下小山田町２９００－１</v>
          </cell>
          <cell r="W524" t="str">
            <v>ハローワークインターネットサービスで求人票を確認ください。</v>
          </cell>
          <cell r="X524" t="str">
            <v>200,000円〜250,000円</v>
          </cell>
          <cell r="Y524" t="str">
            <v>確認中</v>
          </cell>
          <cell r="Z524" t="str">
            <v>ハローワークインターネットサービスで求人票を確認ください。</v>
          </cell>
          <cell r="AB524" t="str">
            <v>確認中</v>
          </cell>
          <cell r="AC524" t="str">
            <v>確認中</v>
          </cell>
          <cell r="AD524" t="str">
            <v>ハローワークインターネットサービスで求人票を確認ください。</v>
          </cell>
          <cell r="AE524" t="str">
            <v>確認中</v>
          </cell>
          <cell r="AF524" t="str">
            <v>月給（手当等確認ください）</v>
          </cell>
          <cell r="AG524" t="str">
            <v>確認中</v>
          </cell>
          <cell r="AH524" t="str">
            <v>確認中</v>
          </cell>
          <cell r="AI524" t="str">
            <v>確認中</v>
          </cell>
          <cell r="AJ524" t="str">
            <v>確認中</v>
          </cell>
          <cell r="AK524" t="str">
            <v>確認中</v>
          </cell>
          <cell r="AL524" t="str">
            <v>確認中</v>
          </cell>
          <cell r="AM524" t="str">
            <v>確認中</v>
          </cell>
          <cell r="AN524" t="str">
            <v>確認中</v>
          </cell>
          <cell r="AO524" t="str">
            <v>確認中</v>
          </cell>
          <cell r="AP524" t="str">
            <v>ハローワークインターネットサービスで求人票を確認ください。</v>
          </cell>
          <cell r="AQ524" t="str">
            <v>ハローワークインターネットサービスで求人票を確認ください。</v>
          </cell>
          <cell r="AR524" t="str">
            <v>ハローワークインターネットサービスで求人票を確認ください。</v>
          </cell>
          <cell r="AS524" t="str">
            <v>ハローワークインターネットサービスで求人票を確認ください。</v>
          </cell>
          <cell r="AT524" t="str">
            <v>ハローワークインターネットサービスで求人票を確認ください。</v>
          </cell>
          <cell r="AU524" t="str">
            <v>通所リハビリテーション（デイケア）</v>
          </cell>
          <cell r="AZ524" t="str">
            <v>確認中</v>
          </cell>
          <cell r="BA524" t="str">
            <v>確認中</v>
          </cell>
          <cell r="BB524" t="str">
            <v>確認中</v>
          </cell>
          <cell r="BC524" t="str">
            <v>確認中</v>
          </cell>
        </row>
        <row r="525">
          <cell r="C525" t="str">
            <v>13190-00955321</v>
          </cell>
          <cell r="D525">
            <v>44586</v>
          </cell>
          <cell r="E525" t="str">
            <v>株式会社　高橋居宅介護支援事業所</v>
          </cell>
          <cell r="F525" t="str">
            <v>かぶしきがいしゃ　たかはしきょたくかいごしえんじぎょうしょ</v>
          </cell>
          <cell r="N525" t="str">
            <v>無し</v>
          </cell>
          <cell r="O525" t="str">
            <v>ハローワークインターネットサービスで求人票を確認ください。</v>
          </cell>
          <cell r="P525" t="str">
            <v>介護職（通所介護）</v>
          </cell>
          <cell r="Q525" t="str">
            <v>確認中</v>
          </cell>
          <cell r="R525" t="str">
            <v>リハビリ目的のデイサービスです。
送迎、バイタルチェック、水分補給、体操、入浴、
マシーンによるトレーニング、マッサージ、余暇活動</v>
          </cell>
          <cell r="S525" t="str">
            <v>高橋居宅介護支援事業所</v>
          </cell>
          <cell r="T525" t="str">
            <v>確認中</v>
          </cell>
          <cell r="U525" t="str">
            <v>正社員</v>
          </cell>
          <cell r="V525" t="str">
            <v>東京都町田市下小山田町２９００－１</v>
          </cell>
          <cell r="W525" t="str">
            <v>ハローワークインターネットサービスで求人票を確認ください。</v>
          </cell>
          <cell r="X525" t="str">
            <v>200,000円〜220,000円</v>
          </cell>
          <cell r="Y525" t="str">
            <v>確認中</v>
          </cell>
          <cell r="Z525" t="str">
            <v>ハローワークインターネットサービスで求人票を確認ください。</v>
          </cell>
          <cell r="AB525" t="str">
            <v>確認中</v>
          </cell>
          <cell r="AC525" t="str">
            <v>確認中</v>
          </cell>
          <cell r="AD525" t="str">
            <v>ハローワークインターネットサービスで求人票を確認ください。</v>
          </cell>
          <cell r="AE525" t="str">
            <v>確認中</v>
          </cell>
          <cell r="AF525" t="str">
            <v>月給（手当等確認ください）</v>
          </cell>
          <cell r="AG525" t="str">
            <v>確認中</v>
          </cell>
          <cell r="AH525" t="str">
            <v>確認中</v>
          </cell>
          <cell r="AI525" t="str">
            <v>確認中</v>
          </cell>
          <cell r="AJ525" t="str">
            <v>確認中</v>
          </cell>
          <cell r="AK525" t="str">
            <v>確認中</v>
          </cell>
          <cell r="AL525" t="str">
            <v>確認中</v>
          </cell>
          <cell r="AM525" t="str">
            <v>確認中</v>
          </cell>
          <cell r="AN525" t="str">
            <v>確認中</v>
          </cell>
          <cell r="AO525" t="str">
            <v>確認中</v>
          </cell>
          <cell r="AP525" t="str">
            <v>ハローワークインターネットサービスで求人票を確認ください。</v>
          </cell>
          <cell r="AQ525" t="str">
            <v>ハローワークインターネットサービスで求人票を確認ください。</v>
          </cell>
          <cell r="AR525" t="str">
            <v>ハローワークインターネットサービスで求人票を確認ください。</v>
          </cell>
          <cell r="AS525" t="str">
            <v>ハローワークインターネットサービスで求人票を確認ください。</v>
          </cell>
          <cell r="AT525" t="str">
            <v>ハローワークインターネットサービスで求人票を確認ください。</v>
          </cell>
          <cell r="AU525" t="str">
            <v>通所リハビリテーション（デイケア）</v>
          </cell>
          <cell r="AZ525" t="str">
            <v>確認中</v>
          </cell>
          <cell r="BA525" t="str">
            <v>確認中</v>
          </cell>
          <cell r="BB525" t="str">
            <v>確認中</v>
          </cell>
          <cell r="BC525" t="str">
            <v>確認中</v>
          </cell>
        </row>
        <row r="526">
          <cell r="C526" t="str">
            <v>70-0426</v>
          </cell>
          <cell r="D526">
            <v>44595</v>
          </cell>
          <cell r="E526" t="str">
            <v>ケアパートナー株式会社</v>
          </cell>
          <cell r="F526" t="str">
            <v>ケアパートナーかぶしきがいしゃ</v>
          </cell>
          <cell r="G526" t="str">
            <v>センター長</v>
          </cell>
          <cell r="H526" t="str">
            <v>杉山　隆一</v>
          </cell>
          <cell r="J526" t="str">
            <v>03-6404-8111</v>
          </cell>
          <cell r="L526" t="str">
            <v>042-850-6783</v>
          </cell>
          <cell r="N526" t="str">
            <v>https://www.care-partner.com/</v>
          </cell>
          <cell r="O526" t="str">
            <v>大東建託グループであるケアパートナー㈱、㈱さくらケア、㈱うめケアの3社では、デイサービス（通所介護）を中心に訪問介護、居宅介護支援、福祉用具レンタル・販売、訪問看護、サービス付高齢者向け住宅、グループホーム、家政婦紹介サービス、あんしんこころサービスの9つのサービスを提供しています。また、保育事業も小規模保育事業、認可保育事業の2つの公的保育サービスと職員さま用の病院・企業内保育所の保育業務委託サービスも実施しており、それぞれの施設では正社員・契約社員・パート・アルバイトなどスタッフを随時募集しております。</v>
          </cell>
          <cell r="P526" t="str">
            <v>デイサービス介護職</v>
          </cell>
          <cell r="Q526" t="str">
            <v>確認中</v>
          </cell>
          <cell r="R526" t="str">
            <v>デイサービスセンターにて日常生活の支援（食事・入浴など）および機能訓練（運動）の提供、レクリエーションを行います。ケアパートナーではお客さまが「やりたいことができる」環境を大切に、ときに見守りときに手を差し伸べ、スタッフ一丸となりあたたかい空間をつくっています！</v>
          </cell>
          <cell r="S526" t="str">
            <v>ケアパートナー町田南</v>
          </cell>
          <cell r="T526" t="str">
            <v>確認中</v>
          </cell>
          <cell r="U526" t="str">
            <v>契約社員</v>
          </cell>
          <cell r="V526" t="str">
            <v>東京都町田市南つくし野2-8-1</v>
          </cell>
          <cell r="W526" t="str">
            <v>東急田園都市線 すずかけ台駅から徒歩3分</v>
          </cell>
          <cell r="X526" t="str">
            <v>1,171円～1,329円</v>
          </cell>
          <cell r="Y526" t="str">
            <v>-</v>
          </cell>
          <cell r="Z526" t="str">
            <v>・土日祝日時給100円UP（その他手当は確認ください）</v>
          </cell>
          <cell r="AA526" t="str">
            <v>・交通費支給（月4万円迄）</v>
          </cell>
          <cell r="AB526" t="str">
            <v>有り</v>
          </cell>
          <cell r="AC526" t="str">
            <v>1時間あたり0円〜6円（前年度実績）</v>
          </cell>
          <cell r="AD526" t="str">
            <v>有り</v>
          </cell>
          <cell r="AE526" t="str">
            <v>計 3.00ヶ月分（前年度実績）</v>
          </cell>
          <cell r="AF526" t="str">
            <v>時給</v>
          </cell>
          <cell r="AG526" t="str">
            <v>期間の定めあり</v>
          </cell>
          <cell r="AH526" t="str">
            <v>雇用期間の定めあり（4ヶ月以上）
6ヶ月
契約更新の可能性
あり（条件付きで更新あり）</v>
          </cell>
          <cell r="AI526" t="str">
            <v>確認中</v>
          </cell>
          <cell r="AJ526" t="str">
            <v>可</v>
          </cell>
          <cell r="AK526" t="str">
            <v>有</v>
          </cell>
          <cell r="AL526" t="str">
            <v>３ヶ月</v>
          </cell>
          <cell r="AM526" t="str">
            <v>有</v>
          </cell>
          <cell r="AN526" t="str">
            <v>10時間</v>
          </cell>
          <cell r="AO526" t="str">
            <v>交替制</v>
          </cell>
          <cell r="AP526" t="str">
            <v>①8：00～17：00　　　　　　　　　　　　　　　　　　　　　　　　　　　　　　　　　　　　　　　　　　　　　　　　　　　　　　　　　　　　　　　　　　　　　　　　　　　　　　　　　　　　　　　　　　　　　　　　　　　　　　　　　　　　②8：30～17：30
※時間・曜日 応相談
※日曜日休み</v>
          </cell>
          <cell r="AQ526" t="str">
            <v>シフト制勤務（週4日～5日）</v>
          </cell>
          <cell r="AR526" t="str">
            <v>・未経験者歓迎！
・無資格者OK
・ブランクOK
※入社前に職場体験制度をご利用いただけます！　　　　　　　　　　　　　　　　　　　　　　　　　　　　　　　　　　　　　　　　　　　　　　　　　　　　　　　　　　　　　　　　　＜もちろん資格保持者も大歓迎＞　　　　　　　　　　　　　　　　　　　　　　　　　　　　　　　　　　　　　　　　　　　　　　　　　　　　　　　　　　　　　　　　介護福祉士/実務者研修修了者/基礎研修修了者/ヘルパー1級・2級/初任者研修修了者</v>
          </cell>
          <cell r="AS526" t="str">
            <v>労働保険・労働条件による。</v>
          </cell>
          <cell r="AT526" t="str">
            <v>1～２</v>
          </cell>
          <cell r="AU526" t="str">
            <v>通所介護（デイサービス）</v>
          </cell>
          <cell r="AZ526" t="str">
            <v>60分</v>
          </cell>
          <cell r="BA526" t="str">
            <v>週休二日制</v>
          </cell>
          <cell r="BB526" t="str">
            <v>有（屋内「原則禁煙」）</v>
          </cell>
          <cell r="BC526" t="str">
            <v>屋内禁煙（屋外に喫煙所設置）</v>
          </cell>
        </row>
        <row r="527">
          <cell r="C527" t="str">
            <v>13190-01674421</v>
          </cell>
          <cell r="D527">
            <v>44610</v>
          </cell>
          <cell r="E527" t="str">
            <v>社会福祉法人　竹清会</v>
          </cell>
          <cell r="F527" t="str">
            <v>しゃかいふくしほうじん　ちくせいかい</v>
          </cell>
          <cell r="N527" t="str">
            <v>https://chikuseikai.com/</v>
          </cell>
          <cell r="O527" t="str">
            <v>○女性の雇用促進、働きやすい職場環境への取り組みが評価され、
平成２９年度東京都女性活躍推進対象を受賞。ライフイベントや生
活状況に合わせた配置転換・勤務条件の提示（時短勤務の正職員等
）による就業支援を実施。
○今後の労働人口の減少に向け、間接業務のアウトソーシング化、
ＩＣＴ技術の活用・ＩｏＴ化による労働環境改善、生産性向上。
○全施設のＷｉ－Ｆｉインカム、タブレット端末、眠りスキャンの
導入及び連携、自動記録化
○ＴＯＫＹＯ働きやすい福祉の職場宣言事業所（取組状況１００％
）として認可。
○マイカー通勤可（無料駐車場完備）
○無資格者の資格取得支援制度あり
○ＷＥＢ面接、就職相談可能（お気軽にお問い合わせください）</v>
          </cell>
          <cell r="P527" t="str">
            <v>介護職（通所介護事業所）</v>
          </cell>
          <cell r="Q527" t="str">
            <v>確認中</v>
          </cell>
          <cell r="R527" t="str">
            <v>○通所介護事業所（一般型・リハビリ・認知症対応型）での介護職
員として介護業務全般（入浴・排泄・食事等）に従事
○送迎業務あり（要普通自動車免許ＡＴ限定可）
○ＯＪＴ制度あり　最初の３ヶ月は、担当指導職員が同じ勤務につ
き、介護の基本技術や業務、マナー、社内制度についてマンツーマ
ンで指導。期間毎に習得する内容を定めて、段階的に業務を習得。
進捗状況次第では担当指導職員による教育期間を延長し、個々に合
わせた指導・教育を行える体制。
○ご本人の適正、希望を確認しながら、年２回の人事考課を元に異
動可能（同一建物内、近隣に他サービス事業所あり）
【画像情報あり】　＃マザーズ</v>
          </cell>
          <cell r="S527" t="str">
            <v>花美郷</v>
          </cell>
          <cell r="T527" t="str">
            <v>確認中</v>
          </cell>
          <cell r="U527" t="str">
            <v>正社員</v>
          </cell>
          <cell r="V527" t="str">
            <v>東京都町田市小山ヶ丘１－１２－５</v>
          </cell>
          <cell r="W527" t="str">
            <v>ハローワークインターネットサービスで求人票を確認ください。</v>
          </cell>
          <cell r="X527" t="str">
            <v>206,000円〜296,000円</v>
          </cell>
          <cell r="Y527" t="str">
            <v>確認中</v>
          </cell>
          <cell r="Z527" t="str">
            <v>ハローワークインターネットサービスで求人票を確認ください。</v>
          </cell>
          <cell r="AB527" t="str">
            <v>確認中</v>
          </cell>
          <cell r="AC527" t="str">
            <v>確認中</v>
          </cell>
          <cell r="AD527" t="str">
            <v>ハローワークインターネットサービスで求人票を確認ください。</v>
          </cell>
          <cell r="AE527" t="str">
            <v>確認中</v>
          </cell>
          <cell r="AF527" t="str">
            <v>月給（手当等確認ください）</v>
          </cell>
          <cell r="AG527" t="str">
            <v>確認中</v>
          </cell>
          <cell r="AH527" t="str">
            <v>確認中</v>
          </cell>
          <cell r="AI527" t="str">
            <v>確認中</v>
          </cell>
          <cell r="AJ527" t="str">
            <v>確認中</v>
          </cell>
          <cell r="AK527" t="str">
            <v>確認中</v>
          </cell>
          <cell r="AL527" t="str">
            <v>確認中</v>
          </cell>
          <cell r="AM527" t="str">
            <v>確認中</v>
          </cell>
          <cell r="AN527" t="str">
            <v>確認中</v>
          </cell>
          <cell r="AO527" t="str">
            <v>確認中</v>
          </cell>
          <cell r="AP527" t="str">
            <v>ハローワークインターネットサービスで求人票を確認ください。</v>
          </cell>
          <cell r="AQ527" t="str">
            <v>ハローワークインターネットサービスで求人票を確認ください。</v>
          </cell>
          <cell r="AR527" t="str">
            <v>ハローワークインターネットサービスで求人票を確認ください。</v>
          </cell>
          <cell r="AS527" t="str">
            <v>ハローワークインターネットサービスで求人票を確認ください。</v>
          </cell>
          <cell r="AT527" t="str">
            <v>ハローワークインターネットサービスで求人票を確認ください。</v>
          </cell>
          <cell r="AU527" t="str">
            <v>認知症対応型デイサービス</v>
          </cell>
          <cell r="AZ527" t="str">
            <v>確認中</v>
          </cell>
          <cell r="BA527" t="str">
            <v>確認中</v>
          </cell>
          <cell r="BB527" t="str">
            <v>確認中</v>
          </cell>
          <cell r="BC527" t="str">
            <v>確認中</v>
          </cell>
        </row>
        <row r="528">
          <cell r="C528" t="str">
            <v>13190-01687021</v>
          </cell>
          <cell r="D528">
            <v>44610</v>
          </cell>
          <cell r="E528" t="str">
            <v>社会福祉法人　竹清会</v>
          </cell>
          <cell r="F528" t="str">
            <v>しゃかいふくしほうじん　ちくせいかい</v>
          </cell>
          <cell r="N528" t="str">
            <v>https://chikuseikai.com/</v>
          </cell>
          <cell r="O528" t="str">
            <v>○女性の雇用促進、働きやすい職場環境への取り組みが評価され、
平成２９年度東京都女性活躍推進対象を受賞。ライフイベントや生
活状況に合わせた配置転換・勤務条件の提示（時短勤務の正職員等
）による就業支援を実施。
○今後の労働人口の減少に向け、間接業務のアウトソーシング化、
ＩＣＴ技術の活用・ＩｏＴ化による労働環境改善、生産性向上。
○全施設のＷｉ－Ｆｉインカム、タブレット端末、眠りスキャンの
導入及び連携、自動記録化
○ＴＯＫＹＯ働きやすい福祉の職場宣言事業所（取組状況１００％
）として認可。
○マイカー通勤可（無料駐車場完備）
○無資格者の資格取得支援制度あり
○ＷＥＢ面接、就職相談可能（お気軽にお問い合わせください）</v>
          </cell>
          <cell r="P528" t="str">
            <v>介護職（従来型特養　美郷）</v>
          </cell>
          <cell r="Q528" t="str">
            <v>確認中</v>
          </cell>
          <cell r="R528" t="str">
            <v>○従来型多床室（定員９０名）の特別養護老人ホームでの介護職員
として介護業務全般（入浴・排泄・食事等）に従事
○夜勤あり（１６：３０～９：３０）夜勤手当６，５００円／回
○ＯＪＴ制度あり　最初の３ヶ月は、担当指導職員が同じ勤務につ
き、介護の基本技術や業務、マナー、社内制度についてマンツーマ
ンで指導。期間毎に習得する内容を定めて、段階的に業務を習得。
進捗状況次第では担当指導職員による教育期間を延長し、個々に合
わせた指導・教育を行える体制。
○ご本人の適正、希望を確認しながら、年２回の人事考課を元に異
動可能（同一建物内、近隣に他サービス事業所あり）
＃マザーズ</v>
          </cell>
          <cell r="S528" t="str">
            <v>美郷</v>
          </cell>
          <cell r="T528" t="str">
            <v>確認中</v>
          </cell>
          <cell r="U528" t="str">
            <v>正社員</v>
          </cell>
          <cell r="V528" t="str">
            <v>東京都町田市小山ヶ丘１丁目２番地９</v>
          </cell>
          <cell r="W528" t="str">
            <v>ハローワークインターネットサービスで求人票を確認ください。</v>
          </cell>
          <cell r="X528" t="str">
            <v>204,000円〜294,000円</v>
          </cell>
          <cell r="Y528" t="str">
            <v>確認中</v>
          </cell>
          <cell r="Z528" t="str">
            <v>ハローワークインターネットサービスで求人票を確認ください。</v>
          </cell>
          <cell r="AB528" t="str">
            <v>確認中</v>
          </cell>
          <cell r="AC528" t="str">
            <v>確認中</v>
          </cell>
          <cell r="AD528" t="str">
            <v>ハローワークインターネットサービスで求人票を確認ください。</v>
          </cell>
          <cell r="AE528" t="str">
            <v>確認中</v>
          </cell>
          <cell r="AF528" t="str">
            <v>月給（手当等確認ください）</v>
          </cell>
          <cell r="AG528" t="str">
            <v>確認中</v>
          </cell>
          <cell r="AH528" t="str">
            <v>確認中</v>
          </cell>
          <cell r="AI528" t="str">
            <v>確認中</v>
          </cell>
          <cell r="AJ528" t="str">
            <v>確認中</v>
          </cell>
          <cell r="AK528" t="str">
            <v>確認中</v>
          </cell>
          <cell r="AL528" t="str">
            <v>確認中</v>
          </cell>
          <cell r="AM528" t="str">
            <v>確認中</v>
          </cell>
          <cell r="AN528" t="str">
            <v>確認中</v>
          </cell>
          <cell r="AO528" t="str">
            <v>確認中</v>
          </cell>
          <cell r="AP528" t="str">
            <v>ハローワークインターネットサービスで求人票を確認ください。</v>
          </cell>
          <cell r="AQ528" t="str">
            <v>ハローワークインターネットサービスで求人票を確認ください。</v>
          </cell>
          <cell r="AR528" t="str">
            <v>ハローワークインターネットサービスで求人票を確認ください。</v>
          </cell>
          <cell r="AS528" t="str">
            <v>ハローワークインターネットサービスで求人票を確認ください。</v>
          </cell>
          <cell r="AT528" t="str">
            <v>ハローワークインターネットサービスで求人票を確認ください。</v>
          </cell>
          <cell r="AU528" t="str">
            <v>特別養護老人ホーム（特養）</v>
          </cell>
          <cell r="AZ528" t="str">
            <v>確認中</v>
          </cell>
          <cell r="BA528" t="str">
            <v>確認中</v>
          </cell>
          <cell r="BB528" t="str">
            <v>確認中</v>
          </cell>
          <cell r="BC528" t="str">
            <v>確認中</v>
          </cell>
        </row>
        <row r="529">
          <cell r="C529" t="str">
            <v>13190-01688721</v>
          </cell>
          <cell r="D529">
            <v>44610</v>
          </cell>
          <cell r="E529" t="str">
            <v>社会福祉法人　竹清会</v>
          </cell>
          <cell r="F529" t="str">
            <v>しゃかいふくしほうじん　ちくせいかい</v>
          </cell>
          <cell r="N529" t="str">
            <v>https://chikuseikai.com/</v>
          </cell>
          <cell r="O529" t="str">
            <v>○女性の雇用促進、働きやすい職場環境への取り組みが評価され、
平成２９年度東京都女性活躍推進対象を受賞。ライフイベントや生
活状況に合わせた配置転換・勤務条件の提示（時短勤務の正職員等
）による就業支援を実施。
○今後の労働人口の減少に向け、間接業務のアウトソーシング化、
ＩＣＴ技術の活用・ＩｏＴ化による労働環境改善、生産性向上。
○全施設のＷｉ－Ｆｉインカム、タブレット端末、眠りスキャンの
導入及び連携、自動記録化
○ＴＯＫＹＯ働きやすい福祉の職場宣言事業所（取組状況１００％
）として認可。
○マイカー通勤可（無料駐車場完備）
○無資格者の資格取得支援制度あり
○ＷＥＢ面接、就職相談可能（お気軽にお問い合わせください）</v>
          </cell>
          <cell r="P529" t="str">
            <v>「花美郷」（ユニット型特養）介護職</v>
          </cell>
          <cell r="Q529" t="str">
            <v>確認中</v>
          </cell>
          <cell r="R529" t="str">
            <v>○ユニット型個室（定員９４名）の特別養護老人ホームでの介護職
員として介護業務全般（入浴・排泄・食事等）に従事
○夜勤あり（２２：００～７：００）　夜勤手当６，５００円／回
○ＯＪＴ制度あり　最初の３ヶ月は、担当指導職員が同じ勤務につ
き、介護の基本技術や業務、マナー、社内制度についてマンツーマ
ンで指導。期間毎に習得する内容を定めて、段階的に業務を習得。
進捗状況次第では担当指導職員による教育期間を延長し、個々に合
わせた指導・教育を行える体制。
○ご本人の適正、希望を確認しながら、年２回の人事考課を元に異
動可能（同一建物内、近隣に他サービス事業所あり）
＃マザーズ</v>
          </cell>
          <cell r="S529" t="str">
            <v>花美郷</v>
          </cell>
          <cell r="T529" t="str">
            <v>確認中</v>
          </cell>
          <cell r="U529" t="str">
            <v>正社員</v>
          </cell>
          <cell r="V529" t="str">
            <v>東京都町田市小山ヶ丘１－１２－５</v>
          </cell>
          <cell r="W529" t="str">
            <v>ハローワークインターネットサービスで求人票を確認ください。</v>
          </cell>
          <cell r="X529" t="str">
            <v>204,000円〜294,000円</v>
          </cell>
          <cell r="Y529" t="str">
            <v>確認中</v>
          </cell>
          <cell r="Z529" t="str">
            <v>ハローワークインターネットサービスで求人票を確認ください。</v>
          </cell>
          <cell r="AB529" t="str">
            <v>確認中</v>
          </cell>
          <cell r="AC529" t="str">
            <v>確認中</v>
          </cell>
          <cell r="AD529" t="str">
            <v>ハローワークインターネットサービスで求人票を確認ください。</v>
          </cell>
          <cell r="AE529" t="str">
            <v>確認中</v>
          </cell>
          <cell r="AF529" t="str">
            <v>月給（手当等確認ください）</v>
          </cell>
          <cell r="AG529" t="str">
            <v>確認中</v>
          </cell>
          <cell r="AH529" t="str">
            <v>確認中</v>
          </cell>
          <cell r="AI529" t="str">
            <v>確認中</v>
          </cell>
          <cell r="AJ529" t="str">
            <v>確認中</v>
          </cell>
          <cell r="AK529" t="str">
            <v>確認中</v>
          </cell>
          <cell r="AL529" t="str">
            <v>確認中</v>
          </cell>
          <cell r="AM529" t="str">
            <v>確認中</v>
          </cell>
          <cell r="AN529" t="str">
            <v>確認中</v>
          </cell>
          <cell r="AO529" t="str">
            <v>確認中</v>
          </cell>
          <cell r="AP529" t="str">
            <v>ハローワークインターネットサービスで求人票を確認ください。</v>
          </cell>
          <cell r="AQ529" t="str">
            <v>ハローワークインターネットサービスで求人票を確認ください。</v>
          </cell>
          <cell r="AR529" t="str">
            <v>ハローワークインターネットサービスで求人票を確認ください。</v>
          </cell>
          <cell r="AS529" t="str">
            <v>ハローワークインターネットサービスで求人票を確認ください。</v>
          </cell>
          <cell r="AT529" t="str">
            <v>ハローワークインターネットサービスで求人票を確認ください。</v>
          </cell>
          <cell r="AU529" t="str">
            <v>特別養護老人ホーム（特養）</v>
          </cell>
          <cell r="AZ529" t="str">
            <v>確認中</v>
          </cell>
          <cell r="BA529" t="str">
            <v>確認中</v>
          </cell>
          <cell r="BB529" t="str">
            <v>確認中</v>
          </cell>
          <cell r="BC529" t="str">
            <v>確認中</v>
          </cell>
        </row>
        <row r="530">
          <cell r="C530" t="str">
            <v>13190-01689821</v>
          </cell>
          <cell r="D530">
            <v>44610</v>
          </cell>
          <cell r="E530" t="str">
            <v>社会福祉法人　竹清会</v>
          </cell>
          <cell r="F530" t="str">
            <v>しゃかいふくしほうじん　ちくせいかい</v>
          </cell>
          <cell r="N530" t="str">
            <v>https://chikuseikai.com/</v>
          </cell>
          <cell r="O530" t="str">
            <v>○女性の雇用促進、働きやすい職場環境への取り組みが評価され、
平成２９年度東京都女性活躍推進対象を受賞。ライフイベントや生
活状況に合わせた配置転換・勤務条件の提示（時短勤務の正職員等
）による就業支援を実施。
○今後の労働人口の減少に向け、間接業務のアウトソーシング化、
ＩＣＴ技術の活用・ＩｏＴ化による労働環境改善、生産性向上。
○全施設のＷｉ－Ｆｉインカム、タブレット端末、眠りスキャンの
導入及び連携、自動記録化
○ＴＯＫＹＯ働きやすい福祉の職場宣言事業所（取組状況１００％
）として認可。
○マイカー通勤可（無料駐車場完備）
○無資格者の資格取得支援制度あり
○ＷＥＢ面接、就職相談可能（お気軽にお問い合わせください）</v>
          </cell>
          <cell r="P530" t="str">
            <v>看護師</v>
          </cell>
          <cell r="Q530" t="str">
            <v>確認中</v>
          </cell>
          <cell r="R530" t="str">
            <v>看護業務
○バイタルチェック　
○服薬管理　
○状態観察　
○処置業務
○受診同行
○夜勤はありません（特養についてはオンコール勤務あり）
　オンコール手当は別途支給。月平均７日間程度あります。
　オンコールについては、２４時間配置医と連携しております。　
　また、生活相談員が家族調整等を支援するので安心して対応でき
　ます。
＃マザーズ</v>
          </cell>
          <cell r="S530" t="str">
            <v>美郷</v>
          </cell>
          <cell r="T530" t="str">
            <v>確認中</v>
          </cell>
          <cell r="U530" t="str">
            <v>正社員</v>
          </cell>
          <cell r="V530" t="str">
            <v>東京都町田市小山ヶ丘１丁目２番地９</v>
          </cell>
          <cell r="W530" t="str">
            <v>ハローワークインターネットサービスで求人票を確認ください。</v>
          </cell>
          <cell r="X530" t="str">
            <v>312,000円〜374,500円</v>
          </cell>
          <cell r="Y530" t="str">
            <v>確認中</v>
          </cell>
          <cell r="Z530" t="str">
            <v>ハローワークインターネットサービスで求人票を確認ください。</v>
          </cell>
          <cell r="AB530" t="str">
            <v>確認中</v>
          </cell>
          <cell r="AC530" t="str">
            <v>確認中</v>
          </cell>
          <cell r="AD530" t="str">
            <v>ハローワークインターネットサービスで求人票を確認ください。</v>
          </cell>
          <cell r="AE530" t="str">
            <v>確認中</v>
          </cell>
          <cell r="AF530" t="str">
            <v>月給（手当等確認ください）</v>
          </cell>
          <cell r="AG530" t="str">
            <v>確認中</v>
          </cell>
          <cell r="AH530" t="str">
            <v>確認中</v>
          </cell>
          <cell r="AI530" t="str">
            <v>確認中</v>
          </cell>
          <cell r="AJ530" t="str">
            <v>確認中</v>
          </cell>
          <cell r="AK530" t="str">
            <v>確認中</v>
          </cell>
          <cell r="AL530" t="str">
            <v>確認中</v>
          </cell>
          <cell r="AM530" t="str">
            <v>確認中</v>
          </cell>
          <cell r="AN530" t="str">
            <v>確認中</v>
          </cell>
          <cell r="AO530" t="str">
            <v>確認中</v>
          </cell>
          <cell r="AP530" t="str">
            <v>ハローワークインターネットサービスで求人票を確認ください。</v>
          </cell>
          <cell r="AQ530" t="str">
            <v>ハローワークインターネットサービスで求人票を確認ください。</v>
          </cell>
          <cell r="AR530" t="str">
            <v>ハローワークインターネットサービスで求人票を確認ください。</v>
          </cell>
          <cell r="AS530" t="str">
            <v>ハローワークインターネットサービスで求人票を確認ください。</v>
          </cell>
          <cell r="AT530" t="str">
            <v>ハローワークインターネットサービスで求人票を確認ください。</v>
          </cell>
          <cell r="AU530" t="str">
            <v>特別養護老人ホーム（特養）</v>
          </cell>
          <cell r="AZ530" t="str">
            <v>確認中</v>
          </cell>
          <cell r="BA530" t="str">
            <v>確認中</v>
          </cell>
          <cell r="BB530" t="str">
            <v>確認中</v>
          </cell>
          <cell r="BC530" t="str">
            <v>確認中</v>
          </cell>
        </row>
        <row r="531">
          <cell r="C531" t="str">
            <v>13190-01690421</v>
          </cell>
          <cell r="D531">
            <v>44610</v>
          </cell>
          <cell r="E531" t="str">
            <v>社会福祉法人　竹清会</v>
          </cell>
          <cell r="F531" t="str">
            <v>しゃかいふくしほうじん　ちくせいかい</v>
          </cell>
          <cell r="N531" t="str">
            <v>https://chikuseikai.com/</v>
          </cell>
          <cell r="O531" t="str">
            <v>○女性の雇用促進、働きやすい職場環境への取り組みが評価され、
平成２９年度東京都女性活躍推進対象を受賞。ライフイベントや生
活状況に合わせた配置転換・勤務条件の提示（時短勤務の正職員等
）による就業支援を実施。
○今後の労働人口の減少に向け、間接業務のアウトソーシング化、
ＩＣＴ技術の活用・ＩｏＴ化による労働環境改善、生産性向上。
○全施設のＷｉ－Ｆｉインカム、タブレット端末、眠りスキャンの
導入及び連携、自動記録化
○ＴＯＫＹＯ働きやすい福祉の職場宣言事業所（取組状況１００％
）として認可。
○マイカー通勤可（無料駐車場完備）
○無資格者の資格取得支援制度あり
○ＷＥＢ面接、就職相談可能（お気軽にお問い合わせください）</v>
          </cell>
          <cell r="P531" t="str">
            <v>介護職員（パート）</v>
          </cell>
          <cell r="Q531" t="str">
            <v>確認中</v>
          </cell>
          <cell r="R531" t="str">
            <v>○特養もしくはデイの介護職員として介護業務全般（入浴・排泄・
食事・レク等）に従事。ただし、業務内容は、経験、希望によって
相談のうえ決定
○一人ひとりのライフスタイルに合わせて勤務条件、配慮先を決定
○ＯＪＴ制度あり　介護の基本技術や業務、マナー、社内制度につ
いてマンツーマンで指導。期間毎に習得する内容を定めて、段階的
に業務を習得。進捗状況次第では担当指導職員による教育期間を延
長し、個々に合わせた指導・教育を行える体制
○平成２９年度東京都女性活躍推進大賞受賞　女性の働きやすい職
場環境が評価されています。
＃マザーズ</v>
          </cell>
          <cell r="S531" t="str">
            <v>美郷</v>
          </cell>
          <cell r="T531" t="str">
            <v>確認中</v>
          </cell>
          <cell r="U531" t="str">
            <v>非常勤パート</v>
          </cell>
          <cell r="V531" t="str">
            <v>東京都町田市小山ヶ丘１丁目２番地９</v>
          </cell>
          <cell r="W531" t="str">
            <v>ハローワークインターネットサービスで求人票を確認ください。</v>
          </cell>
          <cell r="X531" t="str">
            <v>1,150円〜1,200円</v>
          </cell>
          <cell r="Y531" t="str">
            <v>確認中</v>
          </cell>
          <cell r="Z531" t="str">
            <v>ハローワークインターネットサービスで求人票を確認ください。</v>
          </cell>
          <cell r="AB531" t="str">
            <v>確認中</v>
          </cell>
          <cell r="AC531" t="str">
            <v>確認中</v>
          </cell>
          <cell r="AD531" t="str">
            <v>ハローワークインターネットサービスで求人票を確認ください。</v>
          </cell>
          <cell r="AE531" t="str">
            <v>確認中</v>
          </cell>
          <cell r="AF531" t="str">
            <v>時給</v>
          </cell>
          <cell r="AG531" t="str">
            <v>確認中</v>
          </cell>
          <cell r="AH531" t="str">
            <v>確認中</v>
          </cell>
          <cell r="AI531" t="str">
            <v>確認中</v>
          </cell>
          <cell r="AJ531" t="str">
            <v>確認中</v>
          </cell>
          <cell r="AK531" t="str">
            <v>確認中</v>
          </cell>
          <cell r="AL531" t="str">
            <v>確認中</v>
          </cell>
          <cell r="AM531" t="str">
            <v>確認中</v>
          </cell>
          <cell r="AN531" t="str">
            <v>確認中</v>
          </cell>
          <cell r="AO531" t="str">
            <v>確認中</v>
          </cell>
          <cell r="AP531" t="str">
            <v>ハローワークインターネットサービスで求人票を確認ください。</v>
          </cell>
          <cell r="AQ531" t="str">
            <v>ハローワークインターネットサービスで求人票を確認ください。</v>
          </cell>
          <cell r="AR531" t="str">
            <v>ハローワークインターネットサービスで求人票を確認ください。</v>
          </cell>
          <cell r="AS531" t="str">
            <v>ハローワークインターネットサービスで求人票を確認ください。</v>
          </cell>
          <cell r="AT531" t="str">
            <v>ハローワークインターネットサービスで求人票を確認ください。</v>
          </cell>
          <cell r="AU531" t="str">
            <v>特別養護老人ホーム（特養）</v>
          </cell>
          <cell r="AZ531" t="str">
            <v>確認中</v>
          </cell>
          <cell r="BA531" t="str">
            <v>確認中</v>
          </cell>
          <cell r="BB531" t="str">
            <v>確認中</v>
          </cell>
          <cell r="BC531" t="str">
            <v>確認中</v>
          </cell>
        </row>
        <row r="532">
          <cell r="C532" t="str">
            <v>13190-01692621</v>
          </cell>
          <cell r="D532">
            <v>44610</v>
          </cell>
          <cell r="E532" t="str">
            <v>社会福祉法人賛育会</v>
          </cell>
          <cell r="F532" t="str">
            <v>しゃかいふくしほうじん　さんいくかい</v>
          </cell>
          <cell r="N532" t="str">
            <v>http://www.san-ikukai.or.jp/seifu-en/</v>
          </cell>
          <cell r="O532" t="str">
            <v>都内でも最も歴史のある特別養護老人ホームを中核として、各種の
高齢者対象事業を展開する複合型の施設です。キリスト教の精神を
基盤に利用者本位のサービス提供を目標としています。</v>
          </cell>
          <cell r="P532" t="str">
            <v>介護員（特別養護老人ホーム）</v>
          </cell>
          <cell r="Q532" t="str">
            <v>確認中</v>
          </cell>
          <cell r="R532" t="str">
            <v>＊特別養護老人ホームにおける介護業務です。
　・利用者１１３名の施設です。
　・朝は整容や食事介助、夜は食事介助が主な業務です。
　・未経験の方も歓迎です。</v>
          </cell>
          <cell r="S532" t="str">
            <v>清風園</v>
          </cell>
          <cell r="T532" t="str">
            <v>確認中</v>
          </cell>
          <cell r="U532" t="str">
            <v>非常勤パート</v>
          </cell>
          <cell r="V532" t="str">
            <v>東京都町田市金井７－１７－１３</v>
          </cell>
          <cell r="W532" t="str">
            <v>ハローワークインターネットサービスで求人票を確認ください。</v>
          </cell>
          <cell r="X532" t="str">
            <v>1,050円〜1,150円</v>
          </cell>
          <cell r="Y532" t="str">
            <v>確認中</v>
          </cell>
          <cell r="Z532" t="str">
            <v>ハローワークインターネットサービスで求人票を確認ください。</v>
          </cell>
          <cell r="AB532" t="str">
            <v>確認中</v>
          </cell>
          <cell r="AC532" t="str">
            <v>確認中</v>
          </cell>
          <cell r="AD532" t="str">
            <v>ハローワークインターネットサービスで求人票を確認ください。</v>
          </cell>
          <cell r="AE532" t="str">
            <v>確認中</v>
          </cell>
          <cell r="AF532" t="str">
            <v>時給</v>
          </cell>
          <cell r="AG532" t="str">
            <v>確認中</v>
          </cell>
          <cell r="AH532" t="str">
            <v>確認中</v>
          </cell>
          <cell r="AI532" t="str">
            <v>確認中</v>
          </cell>
          <cell r="AJ532" t="str">
            <v>確認中</v>
          </cell>
          <cell r="AK532" t="str">
            <v>確認中</v>
          </cell>
          <cell r="AL532" t="str">
            <v>確認中</v>
          </cell>
          <cell r="AM532" t="str">
            <v>確認中</v>
          </cell>
          <cell r="AN532" t="str">
            <v>確認中</v>
          </cell>
          <cell r="AO532" t="str">
            <v>確認中</v>
          </cell>
          <cell r="AP532" t="str">
            <v>ハローワークインターネットサービスで求人票を確認ください。</v>
          </cell>
          <cell r="AQ532" t="str">
            <v>ハローワークインターネットサービスで求人票を確認ください。</v>
          </cell>
          <cell r="AR532" t="str">
            <v>ハローワークインターネットサービスで求人票を確認ください。</v>
          </cell>
          <cell r="AS532" t="str">
            <v>ハローワークインターネットサービスで求人票を確認ください。</v>
          </cell>
          <cell r="AT532" t="str">
            <v>ハローワークインターネットサービスで求人票を確認ください。</v>
          </cell>
          <cell r="AU532" t="str">
            <v>特別養護老人ホーム（特養）</v>
          </cell>
          <cell r="AZ532" t="str">
            <v>確認中</v>
          </cell>
          <cell r="BA532" t="str">
            <v>確認中</v>
          </cell>
          <cell r="BB532" t="str">
            <v>確認中</v>
          </cell>
          <cell r="BC532" t="str">
            <v>確認中</v>
          </cell>
        </row>
        <row r="533">
          <cell r="C533" t="str">
            <v>13190-01693921</v>
          </cell>
          <cell r="D533">
            <v>44610</v>
          </cell>
          <cell r="E533" t="str">
            <v>社会福祉法人賛育会</v>
          </cell>
          <cell r="F533" t="str">
            <v>しゃかいふくしほうじん　さんいくかい</v>
          </cell>
          <cell r="N533" t="str">
            <v>http://www.san-ikukai.or.jp/seifu-en/</v>
          </cell>
          <cell r="O533" t="str">
            <v>都内でも最も歴史のある特別養護老人ホームを中核として、各種の
高齢者対象事業を展開する複合型の施設です。キリスト教の精神を
基盤に利用者本位のサービス提供を目標としています。</v>
          </cell>
          <cell r="P533" t="str">
            <v>清掃・洗濯</v>
          </cell>
          <cell r="Q533" t="str">
            <v>確認中</v>
          </cell>
          <cell r="R533" t="str">
            <v>特別養護老人ホームやデイサービス内の館内清掃全般
特別養護老人ホームのご利用者の衣類の洗濯業務</v>
          </cell>
          <cell r="S533" t="str">
            <v>清風園</v>
          </cell>
          <cell r="T533" t="str">
            <v>確認中</v>
          </cell>
          <cell r="U533" t="str">
            <v>非常勤パート</v>
          </cell>
          <cell r="V533" t="str">
            <v>東京都町田市金井７－１７－１３</v>
          </cell>
          <cell r="W533" t="str">
            <v>ハローワークインターネットサービスで求人票を確認ください。</v>
          </cell>
          <cell r="X533" t="str">
            <v>1,050円〜1,050円</v>
          </cell>
          <cell r="Y533" t="str">
            <v>確認中</v>
          </cell>
          <cell r="Z533" t="str">
            <v>ハローワークインターネットサービスで求人票を確認ください。</v>
          </cell>
          <cell r="AB533" t="str">
            <v>確認中</v>
          </cell>
          <cell r="AC533" t="str">
            <v>確認中</v>
          </cell>
          <cell r="AD533" t="str">
            <v>ハローワークインターネットサービスで求人票を確認ください。</v>
          </cell>
          <cell r="AE533" t="str">
            <v>確認中</v>
          </cell>
          <cell r="AF533" t="str">
            <v>時給</v>
          </cell>
          <cell r="AG533" t="str">
            <v>確認中</v>
          </cell>
          <cell r="AH533" t="str">
            <v>確認中</v>
          </cell>
          <cell r="AI533" t="str">
            <v>確認中</v>
          </cell>
          <cell r="AJ533" t="str">
            <v>確認中</v>
          </cell>
          <cell r="AK533" t="str">
            <v>確認中</v>
          </cell>
          <cell r="AL533" t="str">
            <v>確認中</v>
          </cell>
          <cell r="AM533" t="str">
            <v>確認中</v>
          </cell>
          <cell r="AN533" t="str">
            <v>確認中</v>
          </cell>
          <cell r="AO533" t="str">
            <v>確認中</v>
          </cell>
          <cell r="AP533" t="str">
            <v>ハローワークインターネットサービスで求人票を確認ください。</v>
          </cell>
          <cell r="AQ533" t="str">
            <v>ハローワークインターネットサービスで求人票を確認ください。</v>
          </cell>
          <cell r="AR533" t="str">
            <v>ハローワークインターネットサービスで求人票を確認ください。</v>
          </cell>
          <cell r="AS533" t="str">
            <v>ハローワークインターネットサービスで求人票を確認ください。</v>
          </cell>
          <cell r="AT533" t="str">
            <v>ハローワークインターネットサービスで求人票を確認ください。</v>
          </cell>
          <cell r="AU533" t="str">
            <v>特別養護老人ホーム（特養）</v>
          </cell>
          <cell r="AZ533" t="str">
            <v>確認中</v>
          </cell>
          <cell r="BA533" t="str">
            <v>確認中</v>
          </cell>
          <cell r="BB533" t="str">
            <v>確認中</v>
          </cell>
          <cell r="BC533" t="str">
            <v>確認中</v>
          </cell>
        </row>
        <row r="534">
          <cell r="C534" t="str">
            <v>13190-01694121</v>
          </cell>
          <cell r="D534">
            <v>44610</v>
          </cell>
          <cell r="E534" t="str">
            <v>社会福祉法人賛育会</v>
          </cell>
          <cell r="F534" t="str">
            <v>しゃかいふくしほうじん　さんいくかい</v>
          </cell>
          <cell r="N534" t="str">
            <v>http://www.san-ikukai.or.jp/seifu-en/</v>
          </cell>
          <cell r="O534" t="str">
            <v>都内でも最も歴史のある特別養護老人ホームを中核として、各種の
高齢者対象事業を展開する複合型の施設です。キリスト教の精神を
基盤に利用者本位のサービス提供を目標としています。</v>
          </cell>
          <cell r="P534" t="str">
            <v>デイサービス　非常勤　介護員</v>
          </cell>
          <cell r="Q534" t="str">
            <v>確認中</v>
          </cell>
          <cell r="R534" t="str">
            <v>通所介護（デイサービス）での介護業務全般をお願いします。
長年勤める事ができる明るい雰囲気の良い職場です。
勉強会や研修も充実しており、スキルアップしたい方には最適です。
利用者の自立支援を支えるやりがいのある仕事です。
時間は８時３０分～１７時までと９時から１７時３０分の７．５時
間業務となります。</v>
          </cell>
          <cell r="S534" t="str">
            <v>清風園</v>
          </cell>
          <cell r="T534" t="str">
            <v>確認中</v>
          </cell>
          <cell r="U534" t="str">
            <v>非常勤パート</v>
          </cell>
          <cell r="V534" t="str">
            <v>東京都町田市金井７－１７－１３</v>
          </cell>
          <cell r="W534" t="str">
            <v>ハローワークインターネットサービスで求人票を確認ください。</v>
          </cell>
          <cell r="X534" t="str">
            <v>1,050円〜1,150円</v>
          </cell>
          <cell r="Y534" t="str">
            <v>確認中</v>
          </cell>
          <cell r="Z534" t="str">
            <v>ハローワークインターネットサービスで求人票を確認ください。</v>
          </cell>
          <cell r="AB534" t="str">
            <v>確認中</v>
          </cell>
          <cell r="AC534" t="str">
            <v>確認中</v>
          </cell>
          <cell r="AD534" t="str">
            <v>ハローワークインターネットサービスで求人票を確認ください。</v>
          </cell>
          <cell r="AE534" t="str">
            <v>確認中</v>
          </cell>
          <cell r="AF534" t="str">
            <v>時給</v>
          </cell>
          <cell r="AG534" t="str">
            <v>確認中</v>
          </cell>
          <cell r="AH534" t="str">
            <v>確認中</v>
          </cell>
          <cell r="AI534" t="str">
            <v>確認中</v>
          </cell>
          <cell r="AJ534" t="str">
            <v>確認中</v>
          </cell>
          <cell r="AK534" t="str">
            <v>確認中</v>
          </cell>
          <cell r="AL534" t="str">
            <v>確認中</v>
          </cell>
          <cell r="AM534" t="str">
            <v>確認中</v>
          </cell>
          <cell r="AN534" t="str">
            <v>確認中</v>
          </cell>
          <cell r="AO534" t="str">
            <v>確認中</v>
          </cell>
          <cell r="AP534" t="str">
            <v>ハローワークインターネットサービスで求人票を確認ください。</v>
          </cell>
          <cell r="AQ534" t="str">
            <v>ハローワークインターネットサービスで求人票を確認ください。</v>
          </cell>
          <cell r="AR534" t="str">
            <v>ハローワークインターネットサービスで求人票を確認ください。</v>
          </cell>
          <cell r="AS534" t="str">
            <v>ハローワークインターネットサービスで求人票を確認ください。</v>
          </cell>
          <cell r="AT534" t="str">
            <v>ハローワークインターネットサービスで求人票を確認ください。</v>
          </cell>
          <cell r="AU534" t="str">
            <v>通所介護（デイサービス）</v>
          </cell>
          <cell r="AZ534" t="str">
            <v>確認中</v>
          </cell>
          <cell r="BA534" t="str">
            <v>確認中</v>
          </cell>
          <cell r="BB534" t="str">
            <v>確認中</v>
          </cell>
          <cell r="BC534" t="str">
            <v>確認中</v>
          </cell>
        </row>
        <row r="535">
          <cell r="C535" t="str">
            <v>13190-01695021</v>
          </cell>
          <cell r="D535">
            <v>44610</v>
          </cell>
          <cell r="E535" t="str">
            <v>社会福祉法人賛育会</v>
          </cell>
          <cell r="F535" t="str">
            <v>しゃかいふくしほうじん　さんいくかい</v>
          </cell>
          <cell r="N535" t="str">
            <v>http://www.san-ikukai.or.jp/seifu-en/</v>
          </cell>
          <cell r="O535" t="str">
            <v>都内でも最も歴史のある特別養護老人ホームを中核として、各種の
高齢者対象事業を展開する複合型の施設です。キリスト教の精神を
基盤に利用者本位のサービス提供を目標としています。</v>
          </cell>
          <cell r="P535" t="str">
            <v>介護職員（グループホーム丘の家清風）</v>
          </cell>
          <cell r="Q535" t="str">
            <v>確認中</v>
          </cell>
          <cell r="R535" t="str">
            <v>＊認知症と診断のある要支援２～５までの方が１ユニット
　９名の少人数で食事作りや清掃、洗濯など出来る事を
　行い、一人一人の能力に合わせた支援を行う事で協力し
　合いながら共同生活を送っています。
＊９名のご利用者の見守り、排泄ケア他全般ケア
　食事作り、清掃、記録入力などを行って頂きます。
＊アットホームな雰囲気の中、一人ひとりに向き合ったケアを
　して頂きます。
＊未経験の方でも、しっかり指導していきますので、大丈夫です。</v>
          </cell>
          <cell r="S535" t="str">
            <v>グループホーム丘の家清風</v>
          </cell>
          <cell r="T535" t="str">
            <v>確認中</v>
          </cell>
          <cell r="U535" t="str">
            <v>非常勤パート</v>
          </cell>
          <cell r="V535" t="str">
            <v>東京都町田市金井７－１７－１３</v>
          </cell>
          <cell r="W535" t="str">
            <v>ハローワークインターネットサービスで求人票を確認ください。</v>
          </cell>
          <cell r="X535" t="str">
            <v>1,050円〜1,150円</v>
          </cell>
          <cell r="Y535" t="str">
            <v>確認中</v>
          </cell>
          <cell r="Z535" t="str">
            <v>ハローワークインターネットサービスで求人票を確認ください。</v>
          </cell>
          <cell r="AB535" t="str">
            <v>確認中</v>
          </cell>
          <cell r="AC535" t="str">
            <v>確認中</v>
          </cell>
          <cell r="AD535" t="str">
            <v>ハローワークインターネットサービスで求人票を確認ください。</v>
          </cell>
          <cell r="AE535" t="str">
            <v>確認中</v>
          </cell>
          <cell r="AF535" t="str">
            <v>時給</v>
          </cell>
          <cell r="AG535" t="str">
            <v>確認中</v>
          </cell>
          <cell r="AH535" t="str">
            <v>確認中</v>
          </cell>
          <cell r="AI535" t="str">
            <v>確認中</v>
          </cell>
          <cell r="AJ535" t="str">
            <v>確認中</v>
          </cell>
          <cell r="AK535" t="str">
            <v>確認中</v>
          </cell>
          <cell r="AL535" t="str">
            <v>確認中</v>
          </cell>
          <cell r="AM535" t="str">
            <v>確認中</v>
          </cell>
          <cell r="AN535" t="str">
            <v>確認中</v>
          </cell>
          <cell r="AO535" t="str">
            <v>確認中</v>
          </cell>
          <cell r="AP535" t="str">
            <v>ハローワークインターネットサービスで求人票を確認ください。</v>
          </cell>
          <cell r="AQ535" t="str">
            <v>ハローワークインターネットサービスで求人票を確認ください。</v>
          </cell>
          <cell r="AR535" t="str">
            <v>ハローワークインターネットサービスで求人票を確認ください。</v>
          </cell>
          <cell r="AS535" t="str">
            <v>ハローワークインターネットサービスで求人票を確認ください。</v>
          </cell>
          <cell r="AT535" t="str">
            <v>ハローワークインターネットサービスで求人票を確認ください。</v>
          </cell>
          <cell r="AU535" t="str">
            <v>認知症対応型共同生活介護（グループホーム）</v>
          </cell>
          <cell r="AZ535" t="str">
            <v>確認中</v>
          </cell>
          <cell r="BA535" t="str">
            <v>確認中</v>
          </cell>
          <cell r="BB535" t="str">
            <v>確認中</v>
          </cell>
          <cell r="BC535" t="str">
            <v>確認中</v>
          </cell>
        </row>
        <row r="536">
          <cell r="C536" t="str">
            <v>13190-01696721</v>
          </cell>
          <cell r="D536">
            <v>44610</v>
          </cell>
          <cell r="E536" t="str">
            <v>社会福祉法人賛育会</v>
          </cell>
          <cell r="F536" t="str">
            <v>しゃかいふくしほうじん　さんいくかい</v>
          </cell>
          <cell r="N536" t="str">
            <v>http://www.san-ikukai.or.jp/seifu-en/</v>
          </cell>
          <cell r="O536" t="str">
            <v>都内でも最も歴史のある特別養護老人ホームを中核として、各種の
高齢者対象事業を展開する複合型の施設です。キリスト教の精神を
基盤に利用者本位のサービス提供を目標としています。</v>
          </cell>
          <cell r="P536" t="str">
            <v>サービス付き高齢者向け住宅の清掃</v>
          </cell>
          <cell r="Q536" t="str">
            <v>確認中</v>
          </cell>
          <cell r="R536" t="str">
            <v xml:space="preserve">清風園に隣接している、サービス付き高齢者向け住宅における清掃業務。
食堂などの共有スペースの清掃・浴室清掃、物品補充など
※初心者でも丁寧に指導しますので、問題ありません。
</v>
          </cell>
          <cell r="S536" t="str">
            <v>清風ヒルズ</v>
          </cell>
          <cell r="T536" t="str">
            <v>確認中</v>
          </cell>
          <cell r="U536" t="str">
            <v>非常勤パート</v>
          </cell>
          <cell r="V536" t="str">
            <v>東京都町田市金井７－１７－２０</v>
          </cell>
          <cell r="W536" t="str">
            <v>ハローワークインターネットサービスで求人票を確認ください。</v>
          </cell>
          <cell r="X536" t="str">
            <v>1,050円〜1,200円</v>
          </cell>
          <cell r="Y536" t="str">
            <v>確認中</v>
          </cell>
          <cell r="Z536" t="str">
            <v>ハローワークインターネットサービスで求人票を確認ください。</v>
          </cell>
          <cell r="AB536" t="str">
            <v>確認中</v>
          </cell>
          <cell r="AC536" t="str">
            <v>確認中</v>
          </cell>
          <cell r="AD536" t="str">
            <v>ハローワークインターネットサービスで求人票を確認ください。</v>
          </cell>
          <cell r="AE536" t="str">
            <v>確認中</v>
          </cell>
          <cell r="AF536" t="str">
            <v>時給</v>
          </cell>
          <cell r="AG536" t="str">
            <v>確認中</v>
          </cell>
          <cell r="AH536" t="str">
            <v>確認中</v>
          </cell>
          <cell r="AI536" t="str">
            <v>確認中</v>
          </cell>
          <cell r="AJ536" t="str">
            <v>確認中</v>
          </cell>
          <cell r="AK536" t="str">
            <v>確認中</v>
          </cell>
          <cell r="AL536" t="str">
            <v>確認中</v>
          </cell>
          <cell r="AM536" t="str">
            <v>確認中</v>
          </cell>
          <cell r="AN536" t="str">
            <v>確認中</v>
          </cell>
          <cell r="AO536" t="str">
            <v>確認中</v>
          </cell>
          <cell r="AP536" t="str">
            <v>ハローワークインターネットサービスで求人票を確認ください。</v>
          </cell>
          <cell r="AQ536" t="str">
            <v>ハローワークインターネットサービスで求人票を確認ください。</v>
          </cell>
          <cell r="AR536" t="str">
            <v>ハローワークインターネットサービスで求人票を確認ください。</v>
          </cell>
          <cell r="AS536" t="str">
            <v>ハローワークインターネットサービスで求人票を確認ください。</v>
          </cell>
          <cell r="AT536" t="str">
            <v>ハローワークインターネットサービスで求人票を確認ください。</v>
          </cell>
          <cell r="AU536" t="str">
            <v>サービス付き高齢者住宅（サ高住）</v>
          </cell>
          <cell r="AZ536" t="str">
            <v>確認中</v>
          </cell>
          <cell r="BA536" t="str">
            <v>確認中</v>
          </cell>
          <cell r="BB536" t="str">
            <v>確認中</v>
          </cell>
          <cell r="BC536" t="str">
            <v>確認中</v>
          </cell>
        </row>
        <row r="537">
          <cell r="C537" t="str">
            <v>13190-01697821</v>
          </cell>
          <cell r="D537">
            <v>44610</v>
          </cell>
          <cell r="E537" t="str">
            <v>社会福祉法人　福音会</v>
          </cell>
          <cell r="F537" t="str">
            <v>しゃかいふくしほうじん　ふくいんかい</v>
          </cell>
          <cell r="N537" t="str">
            <v>https://www.fukuinkai.or.jp/</v>
          </cell>
          <cell r="O537" t="str">
            <v>高齢者の豊かで幸福な生活を願って支援しています。施設部門と
在宅部門を有する総合福祉法人です。</v>
          </cell>
          <cell r="P537" t="str">
            <v>ケアワーカー（介護職員）</v>
          </cell>
          <cell r="Q537" t="str">
            <v>確認中</v>
          </cell>
          <cell r="R537" t="str">
            <v>ご入居者の尊厳を守り健康で幸せな日々を送って頂くための支援を
お願いします。
特別養護老人ホーム（利用者１３０名）における施設利用者の生活
支援、身体介助等です。</v>
          </cell>
          <cell r="S537" t="str">
            <v>特養　福音の家</v>
          </cell>
          <cell r="T537" t="str">
            <v>確認中</v>
          </cell>
          <cell r="U537" t="str">
            <v>正社員</v>
          </cell>
          <cell r="V537" t="str">
            <v>東京都町田市野津田町１９３２番地</v>
          </cell>
          <cell r="W537" t="str">
            <v>ハローワークインターネットサービスで求人票を確認ください。</v>
          </cell>
          <cell r="X537" t="str">
            <v>195,000円〜265,000円</v>
          </cell>
          <cell r="Y537" t="str">
            <v>確認中</v>
          </cell>
          <cell r="Z537" t="str">
            <v>ハローワークインターネットサービスで求人票を確認ください。</v>
          </cell>
          <cell r="AB537" t="str">
            <v>確認中</v>
          </cell>
          <cell r="AC537" t="str">
            <v>確認中</v>
          </cell>
          <cell r="AD537" t="str">
            <v>ハローワークインターネットサービスで求人票を確認ください。</v>
          </cell>
          <cell r="AE537" t="str">
            <v>確認中</v>
          </cell>
          <cell r="AF537" t="str">
            <v>月給（手当等確認ください）</v>
          </cell>
          <cell r="AG537" t="str">
            <v>確認中</v>
          </cell>
          <cell r="AH537" t="str">
            <v>確認中</v>
          </cell>
          <cell r="AI537" t="str">
            <v>確認中</v>
          </cell>
          <cell r="AJ537" t="str">
            <v>確認中</v>
          </cell>
          <cell r="AK537" t="str">
            <v>確認中</v>
          </cell>
          <cell r="AL537" t="str">
            <v>確認中</v>
          </cell>
          <cell r="AM537" t="str">
            <v>確認中</v>
          </cell>
          <cell r="AN537" t="str">
            <v>確認中</v>
          </cell>
          <cell r="AO537" t="str">
            <v>確認中</v>
          </cell>
          <cell r="AP537" t="str">
            <v>ハローワークインターネットサービスで求人票を確認ください。</v>
          </cell>
          <cell r="AQ537" t="str">
            <v>ハローワークインターネットサービスで求人票を確認ください。</v>
          </cell>
          <cell r="AR537" t="str">
            <v>ハローワークインターネットサービスで求人票を確認ください。</v>
          </cell>
          <cell r="AS537" t="str">
            <v>ハローワークインターネットサービスで求人票を確認ください。</v>
          </cell>
          <cell r="AT537" t="str">
            <v>ハローワークインターネットサービスで求人票を確認ください。</v>
          </cell>
          <cell r="AU537" t="str">
            <v>特別養護老人ホーム（特養）</v>
          </cell>
          <cell r="AZ537" t="str">
            <v>確認中</v>
          </cell>
          <cell r="BA537" t="str">
            <v>確認中</v>
          </cell>
          <cell r="BB537" t="str">
            <v>確認中</v>
          </cell>
          <cell r="BC537" t="str">
            <v>確認中</v>
          </cell>
        </row>
        <row r="538">
          <cell r="C538" t="str">
            <v>13190-01698221</v>
          </cell>
          <cell r="D538">
            <v>44610</v>
          </cell>
          <cell r="E538" t="str">
            <v>社会福祉法人　福音会</v>
          </cell>
          <cell r="F538" t="str">
            <v>しゃかいふくしほうじん　ふくいんかい</v>
          </cell>
          <cell r="N538" t="str">
            <v>https://www.fukuinkai.or.jp/</v>
          </cell>
          <cell r="O538" t="str">
            <v>高齢者の豊かで幸福な生活を願って支援しています。施設部門と
在宅部門を有する総合福祉法人です。</v>
          </cell>
          <cell r="P538" t="str">
            <v>（正・准）看護職員</v>
          </cell>
          <cell r="Q538" t="str">
            <v>確認中</v>
          </cell>
          <cell r="R538" t="str">
            <v>・特別養護老人ホームの入居者の健康管理及び医療的処置の実施・オンコール対応
・チームケアとして、サービス担当者会議や感染症委員会等への出席
・明るく楽しい職場です。</v>
          </cell>
          <cell r="S538" t="str">
            <v>特養　福音の家</v>
          </cell>
          <cell r="T538" t="str">
            <v>確認中</v>
          </cell>
          <cell r="U538" t="str">
            <v>正社員</v>
          </cell>
          <cell r="V538" t="str">
            <v>東京都町田市野津田町１９３２番地</v>
          </cell>
          <cell r="W538" t="str">
            <v>ハローワークインターネットサービスで求人票を確認ください。</v>
          </cell>
          <cell r="X538" t="str">
            <v>245,000円〜311,000円</v>
          </cell>
          <cell r="Y538" t="str">
            <v>確認中</v>
          </cell>
          <cell r="Z538" t="str">
            <v>ハローワークインターネットサービスで求人票を確認ください。</v>
          </cell>
          <cell r="AB538" t="str">
            <v>確認中</v>
          </cell>
          <cell r="AC538" t="str">
            <v>確認中</v>
          </cell>
          <cell r="AD538" t="str">
            <v>ハローワークインターネットサービスで求人票を確認ください。</v>
          </cell>
          <cell r="AE538" t="str">
            <v>確認中</v>
          </cell>
          <cell r="AF538" t="str">
            <v>月給（手当等確認ください）</v>
          </cell>
          <cell r="AG538" t="str">
            <v>確認中</v>
          </cell>
          <cell r="AH538" t="str">
            <v>確認中</v>
          </cell>
          <cell r="AI538" t="str">
            <v>確認中</v>
          </cell>
          <cell r="AJ538" t="str">
            <v>確認中</v>
          </cell>
          <cell r="AK538" t="str">
            <v>確認中</v>
          </cell>
          <cell r="AL538" t="str">
            <v>確認中</v>
          </cell>
          <cell r="AM538" t="str">
            <v>確認中</v>
          </cell>
          <cell r="AN538" t="str">
            <v>確認中</v>
          </cell>
          <cell r="AO538" t="str">
            <v>確認中</v>
          </cell>
          <cell r="AP538" t="str">
            <v>ハローワークインターネットサービスで求人票を確認ください。</v>
          </cell>
          <cell r="AQ538" t="str">
            <v>ハローワークインターネットサービスで求人票を確認ください。</v>
          </cell>
          <cell r="AR538" t="str">
            <v>ハローワークインターネットサービスで求人票を確認ください。</v>
          </cell>
          <cell r="AS538" t="str">
            <v>ハローワークインターネットサービスで求人票を確認ください。</v>
          </cell>
          <cell r="AT538" t="str">
            <v>ハローワークインターネットサービスで求人票を確認ください。</v>
          </cell>
          <cell r="AU538" t="str">
            <v>特別養護老人ホーム（特養）</v>
          </cell>
          <cell r="AZ538" t="str">
            <v>確認中</v>
          </cell>
          <cell r="BA538" t="str">
            <v>確認中</v>
          </cell>
          <cell r="BB538" t="str">
            <v>確認中</v>
          </cell>
          <cell r="BC538" t="str">
            <v>確認中</v>
          </cell>
        </row>
        <row r="539">
          <cell r="C539" t="str">
            <v>13190-01699521</v>
          </cell>
          <cell r="D539">
            <v>44610</v>
          </cell>
          <cell r="E539" t="str">
            <v>社会福祉法人　福音会</v>
          </cell>
          <cell r="F539" t="str">
            <v>しゃかいふくしほうじん　ふくいんかい</v>
          </cell>
          <cell r="N539" t="str">
            <v>https://www.fukuinkai.or.jp/</v>
          </cell>
          <cell r="O539" t="str">
            <v>高齢者の豊かで幸福な生活を願って支援しています。施設部門と
在宅部門を有する総合福祉法人です。</v>
          </cell>
          <cell r="P539" t="str">
            <v>介護支援専門員</v>
          </cell>
          <cell r="Q539" t="str">
            <v>確認中</v>
          </cell>
          <cell r="R539" t="str">
            <v>・介護保険に準ずるケアマネジメント業務等
・認定調査
・お人柄重視ですので、未経験、再チャレンジの方も歓迎です。
・ホームページ是非ご覧ください。</v>
          </cell>
          <cell r="S539" t="str">
            <v>居宅介護支援事業所ふくいん</v>
          </cell>
          <cell r="T539" t="str">
            <v>確認中</v>
          </cell>
          <cell r="U539" t="str">
            <v>正社員</v>
          </cell>
          <cell r="V539" t="str">
            <v>東京都町田市野津田町１９３２番地</v>
          </cell>
          <cell r="W539" t="str">
            <v>ハローワークインターネットサービスで求人票を確認ください。</v>
          </cell>
          <cell r="X539" t="str">
            <v>230,000円〜275,000円</v>
          </cell>
          <cell r="Y539" t="str">
            <v>確認中</v>
          </cell>
          <cell r="Z539" t="str">
            <v>ハローワークインターネットサービスで求人票を確認ください。</v>
          </cell>
          <cell r="AB539" t="str">
            <v>確認中</v>
          </cell>
          <cell r="AC539" t="str">
            <v>確認中</v>
          </cell>
          <cell r="AD539" t="str">
            <v>ハローワークインターネットサービスで求人票を確認ください。</v>
          </cell>
          <cell r="AE539" t="str">
            <v>確認中</v>
          </cell>
          <cell r="AF539" t="str">
            <v>月給（手当等確認ください）</v>
          </cell>
          <cell r="AG539" t="str">
            <v>確認中</v>
          </cell>
          <cell r="AH539" t="str">
            <v>確認中</v>
          </cell>
          <cell r="AI539" t="str">
            <v>確認中</v>
          </cell>
          <cell r="AJ539" t="str">
            <v>確認中</v>
          </cell>
          <cell r="AK539" t="str">
            <v>確認中</v>
          </cell>
          <cell r="AL539" t="str">
            <v>確認中</v>
          </cell>
          <cell r="AM539" t="str">
            <v>確認中</v>
          </cell>
          <cell r="AN539" t="str">
            <v>確認中</v>
          </cell>
          <cell r="AO539" t="str">
            <v>確認中</v>
          </cell>
          <cell r="AP539" t="str">
            <v>ハローワークインターネットサービスで求人票を確認ください。</v>
          </cell>
          <cell r="AQ539" t="str">
            <v>ハローワークインターネットサービスで求人票を確認ください。</v>
          </cell>
          <cell r="AR539" t="str">
            <v>ハローワークインターネットサービスで求人票を確認ください。</v>
          </cell>
          <cell r="AS539" t="str">
            <v>ハローワークインターネットサービスで求人票を確認ください。</v>
          </cell>
          <cell r="AT539" t="str">
            <v>ハローワークインターネットサービスで求人票を確認ください。</v>
          </cell>
          <cell r="AU539" t="str">
            <v>居宅介護支援</v>
          </cell>
          <cell r="AZ539" t="str">
            <v>確認中</v>
          </cell>
          <cell r="BA539" t="str">
            <v>確認中</v>
          </cell>
          <cell r="BB539" t="str">
            <v>確認中</v>
          </cell>
          <cell r="BC539" t="str">
            <v>確認中</v>
          </cell>
        </row>
        <row r="540">
          <cell r="C540" t="str">
            <v>13190-01701721</v>
          </cell>
          <cell r="D540">
            <v>44610</v>
          </cell>
          <cell r="E540" t="str">
            <v>社会福祉法人　福音会</v>
          </cell>
          <cell r="F540" t="str">
            <v>しゃかいふくしほうじん　ふくいんかい</v>
          </cell>
          <cell r="N540" t="str">
            <v>https://www.fukuinkai.or.jp/</v>
          </cell>
          <cell r="O540" t="str">
            <v>高齢者の豊かで幸福な生活を願って支援しています。施設部門と
在宅部門を有する総合福祉法人です。</v>
          </cell>
          <cell r="P540" t="str">
            <v>看護職員・保健師</v>
          </cell>
          <cell r="Q540" t="str">
            <v>確認中</v>
          </cell>
          <cell r="R540" t="str">
            <v>・地域包括支援センターにおける地域の相談業務や介護予防プラン
　の作成
・介護予防事業の実施</v>
          </cell>
          <cell r="S540" t="str">
            <v>忠生第２高齢者支援センター</v>
          </cell>
          <cell r="T540" t="str">
            <v>確認中</v>
          </cell>
          <cell r="U540" t="str">
            <v>正社員</v>
          </cell>
          <cell r="V540" t="str">
            <v>東京都町田市山崎町２２００番地</v>
          </cell>
          <cell r="W540" t="str">
            <v>ハローワークインターネットサービスで求人票を確認ください。</v>
          </cell>
          <cell r="X540" t="str">
            <v>240,000円〜295,000円</v>
          </cell>
          <cell r="Y540" t="str">
            <v>確認中</v>
          </cell>
          <cell r="Z540" t="str">
            <v>ハローワークインターネットサービスで求人票を確認ください。</v>
          </cell>
          <cell r="AB540" t="str">
            <v>確認中</v>
          </cell>
          <cell r="AC540" t="str">
            <v>確認中</v>
          </cell>
          <cell r="AD540" t="str">
            <v>ハローワークインターネットサービスで求人票を確認ください。</v>
          </cell>
          <cell r="AE540" t="str">
            <v>確認中</v>
          </cell>
          <cell r="AF540" t="str">
            <v>月給（手当等確認ください）</v>
          </cell>
          <cell r="AG540" t="str">
            <v>確認中</v>
          </cell>
          <cell r="AH540" t="str">
            <v>確認中</v>
          </cell>
          <cell r="AI540" t="str">
            <v>確認中</v>
          </cell>
          <cell r="AJ540" t="str">
            <v>確認中</v>
          </cell>
          <cell r="AK540" t="str">
            <v>確認中</v>
          </cell>
          <cell r="AL540" t="str">
            <v>確認中</v>
          </cell>
          <cell r="AM540" t="str">
            <v>確認中</v>
          </cell>
          <cell r="AN540" t="str">
            <v>確認中</v>
          </cell>
          <cell r="AO540" t="str">
            <v>確認中</v>
          </cell>
          <cell r="AP540" t="str">
            <v>ハローワークインターネットサービスで求人票を確認ください。</v>
          </cell>
          <cell r="AQ540" t="str">
            <v>ハローワークインターネットサービスで求人票を確認ください。</v>
          </cell>
          <cell r="AR540" t="str">
            <v>ハローワークインターネットサービスで求人票を確認ください。</v>
          </cell>
          <cell r="AS540" t="str">
            <v>ハローワークインターネットサービスで求人票を確認ください。</v>
          </cell>
          <cell r="AT540" t="str">
            <v>ハローワークインターネットサービスで求人票を確認ください。</v>
          </cell>
          <cell r="AU540" t="str">
            <v>地域包括支援センター</v>
          </cell>
          <cell r="AZ540" t="str">
            <v>確認中</v>
          </cell>
          <cell r="BA540" t="str">
            <v>確認中</v>
          </cell>
          <cell r="BB540" t="str">
            <v>確認中</v>
          </cell>
          <cell r="BC540" t="str">
            <v>確認中</v>
          </cell>
        </row>
        <row r="541">
          <cell r="C541" t="str">
            <v>13190-01702821</v>
          </cell>
          <cell r="D541">
            <v>44610</v>
          </cell>
          <cell r="E541" t="str">
            <v>社会福祉法人　福音会</v>
          </cell>
          <cell r="F541" t="str">
            <v>しゃかいふくしほうじん　ふくいんかい</v>
          </cell>
          <cell r="N541" t="str">
            <v>https://www.fukuinkai.or.jp/</v>
          </cell>
          <cell r="O541" t="str">
            <v>高齢者の豊かで幸福な生活を願って支援しています。施設部門と
在宅部門を有する総合福祉法人です。</v>
          </cell>
          <cell r="P541" t="str">
            <v>サービス提供責任者</v>
          </cell>
          <cell r="Q541" t="str">
            <v>確認中</v>
          </cell>
          <cell r="R541" t="str">
            <v>・訪問介護におけるサービス提供責任者業務全般
・専用ソフトへの入力業務
・一部ヘルパー業務
・業務処理が正確かつ短縮にできる専用ソフトを導入しています。</v>
          </cell>
          <cell r="S541" t="str">
            <v>ふくいんヘルパーステーション</v>
          </cell>
          <cell r="T541" t="str">
            <v>確認中</v>
          </cell>
          <cell r="U541" t="str">
            <v>正社員</v>
          </cell>
          <cell r="V541" t="str">
            <v>東京都町田市山崎町２１３０番地</v>
          </cell>
          <cell r="W541" t="str">
            <v>ハローワークインターネットサービスで求人票を確認ください。</v>
          </cell>
          <cell r="X541" t="str">
            <v>226,350円〜229,350円</v>
          </cell>
          <cell r="Y541" t="str">
            <v>確認中</v>
          </cell>
          <cell r="Z541" t="str">
            <v>ハローワークインターネットサービスで求人票を確認ください。</v>
          </cell>
          <cell r="AB541" t="str">
            <v>確認中</v>
          </cell>
          <cell r="AC541" t="str">
            <v>確認中</v>
          </cell>
          <cell r="AD541" t="str">
            <v>ハローワークインターネットサービスで求人票を確認ください。</v>
          </cell>
          <cell r="AE541" t="str">
            <v>確認中</v>
          </cell>
          <cell r="AF541" t="str">
            <v>月給（手当等確認ください）</v>
          </cell>
          <cell r="AG541" t="str">
            <v>確認中</v>
          </cell>
          <cell r="AH541" t="str">
            <v>確認中</v>
          </cell>
          <cell r="AI541" t="str">
            <v>確認中</v>
          </cell>
          <cell r="AJ541" t="str">
            <v>確認中</v>
          </cell>
          <cell r="AK541" t="str">
            <v>確認中</v>
          </cell>
          <cell r="AL541" t="str">
            <v>確認中</v>
          </cell>
          <cell r="AM541" t="str">
            <v>確認中</v>
          </cell>
          <cell r="AN541" t="str">
            <v>確認中</v>
          </cell>
          <cell r="AO541" t="str">
            <v>確認中</v>
          </cell>
          <cell r="AP541" t="str">
            <v>ハローワークインターネットサービスで求人票を確認ください。</v>
          </cell>
          <cell r="AQ541" t="str">
            <v>ハローワークインターネットサービスで求人票を確認ください。</v>
          </cell>
          <cell r="AR541" t="str">
            <v>ハローワークインターネットサービスで求人票を確認ください。</v>
          </cell>
          <cell r="AS541" t="str">
            <v>ハローワークインターネットサービスで求人票を確認ください。</v>
          </cell>
          <cell r="AT541" t="str">
            <v>ハローワークインターネットサービスで求人票を確認ください。</v>
          </cell>
          <cell r="AU541" t="str">
            <v>訪問介護（ホームヘルプサービス）</v>
          </cell>
          <cell r="AZ541" t="str">
            <v>確認中</v>
          </cell>
          <cell r="BA541" t="str">
            <v>確認中</v>
          </cell>
          <cell r="BB541" t="str">
            <v>確認中</v>
          </cell>
          <cell r="BC541" t="str">
            <v>確認中</v>
          </cell>
        </row>
        <row r="542">
          <cell r="C542" t="str">
            <v>13190-01703221</v>
          </cell>
          <cell r="D542">
            <v>44610</v>
          </cell>
          <cell r="E542" t="str">
            <v>株式会社　ツクイ</v>
          </cell>
          <cell r="F542" t="str">
            <v>かぶしきがいしゃ　ツクイ</v>
          </cell>
          <cell r="N542" t="str">
            <v>http://www.tsukui.net</v>
          </cell>
          <cell r="O542" t="str">
            <v>当施設は東京都が取り組んでいる「ＴＯＫＹＯ働きやすい福祉の職
場宣言事業」の承認をいただいている施設になります。</v>
          </cell>
          <cell r="P542" t="str">
            <v>介護職員／（有料老人ホーム）</v>
          </cell>
          <cell r="Q542" t="str">
            <v>確認中</v>
          </cell>
          <cell r="R542" t="str">
            <v>ツクイ・サンシャイン町田西館（有料老人ホーム）
介護付き有料老人ホームにお住まいのお客様の自立支援に努め、お
客様に気持ちよくお過ごしいただくための介護サービスをご提供い
ただきます。
＜業務内容＞
・お客様に対する食事や入浴、排せつ等の介助
・イベントの企画、実施
・各種記録業務　等
※経験の浅い方やブランクのある方も他職種と協力をしながらチー
ムとして新しい方を支えます。</v>
          </cell>
          <cell r="S542" t="str">
            <v>ツクイ・サンシャイン町田西館</v>
          </cell>
          <cell r="T542" t="str">
            <v>確認中</v>
          </cell>
          <cell r="U542" t="str">
            <v>正社員</v>
          </cell>
          <cell r="V542" t="str">
            <v>東京都町田市小山ヶ丘１－１１－７</v>
          </cell>
          <cell r="W542" t="str">
            <v>ハローワークインターネットサービスで求人票を確認ください。</v>
          </cell>
          <cell r="X542" t="str">
            <v>199,250円〜252,250円</v>
          </cell>
          <cell r="Y542" t="str">
            <v>確認中</v>
          </cell>
          <cell r="Z542" t="str">
            <v>ハローワークインターネットサービスで求人票を確認ください。</v>
          </cell>
          <cell r="AB542" t="str">
            <v>確認中</v>
          </cell>
          <cell r="AC542" t="str">
            <v>確認中</v>
          </cell>
          <cell r="AD542" t="str">
            <v>ハローワークインターネットサービスで求人票を確認ください。</v>
          </cell>
          <cell r="AE542" t="str">
            <v>確認中</v>
          </cell>
          <cell r="AF542" t="str">
            <v>月給（手当等確認ください）</v>
          </cell>
          <cell r="AG542" t="str">
            <v>確認中</v>
          </cell>
          <cell r="AH542" t="str">
            <v>確認中</v>
          </cell>
          <cell r="AI542" t="str">
            <v>確認中</v>
          </cell>
          <cell r="AJ542" t="str">
            <v>確認中</v>
          </cell>
          <cell r="AK542" t="str">
            <v>確認中</v>
          </cell>
          <cell r="AL542" t="str">
            <v>確認中</v>
          </cell>
          <cell r="AM542" t="str">
            <v>確認中</v>
          </cell>
          <cell r="AN542" t="str">
            <v>確認中</v>
          </cell>
          <cell r="AO542" t="str">
            <v>確認中</v>
          </cell>
          <cell r="AP542" t="str">
            <v>ハローワークインターネットサービスで求人票を確認ください。</v>
          </cell>
          <cell r="AQ542" t="str">
            <v>ハローワークインターネットサービスで求人票を確認ください。</v>
          </cell>
          <cell r="AR542" t="str">
            <v>ハローワークインターネットサービスで求人票を確認ください。</v>
          </cell>
          <cell r="AS542" t="str">
            <v>ハローワークインターネットサービスで求人票を確認ください。</v>
          </cell>
          <cell r="AT542" t="str">
            <v>ハローワークインターネットサービスで求人票を確認ください。</v>
          </cell>
          <cell r="AU542" t="str">
            <v>介護付有料老人ホーム</v>
          </cell>
          <cell r="AZ542" t="str">
            <v>確認中</v>
          </cell>
          <cell r="BA542" t="str">
            <v>確認中</v>
          </cell>
          <cell r="BB542" t="str">
            <v>確認中</v>
          </cell>
          <cell r="BC542" t="str">
            <v>確認中</v>
          </cell>
        </row>
        <row r="543">
          <cell r="C543" t="str">
            <v>13190-01704521</v>
          </cell>
          <cell r="D543">
            <v>44610</v>
          </cell>
          <cell r="E543" t="str">
            <v>株式会社　ツクイ</v>
          </cell>
          <cell r="F543" t="str">
            <v>かぶしきがいしゃ　ツクイ</v>
          </cell>
          <cell r="N543" t="str">
            <v>http://www.tsukui.net</v>
          </cell>
          <cell r="O543" t="str">
            <v>当施設は東京都が取り組んでいる「ＴＯＫＹＯ働きやすい福祉の職
場宣言事業」の承認をいただいている施設になります。</v>
          </cell>
          <cell r="P543" t="str">
            <v>介護職員（有料老人ホーム）</v>
          </cell>
          <cell r="Q543" t="str">
            <v>確認中</v>
          </cell>
          <cell r="R543" t="str">
            <v>ツクイ・サンシャイン町田西館
介護付き有料老人ホームにお住まいのお客様の自立支援に努め、お
客様に気持ちよくお過ごしいただくための介護サービスをご提供い
ただきます。
＜業務内容＞
・お客様に対する食事や入浴、排せつ等の介助
・イベントの企画、実施
・各種記録業務　等
※経験の浅い方やブランクのある方も他職種と協力をしながらチー
ムとして新しい方を支えます。お待ちしております。</v>
          </cell>
          <cell r="S543" t="str">
            <v>ツクイ・サンシャイン町田西館</v>
          </cell>
          <cell r="T543" t="str">
            <v>確認中</v>
          </cell>
          <cell r="U543" t="str">
            <v>非常勤パート</v>
          </cell>
          <cell r="V543" t="str">
            <v>東京都町田市小山ヶ丘１－１１－７</v>
          </cell>
          <cell r="W543" t="str">
            <v>ハローワークインターネットサービスで求人票を確認ください。</v>
          </cell>
          <cell r="X543" t="str">
            <v>1,165円〜1,250円</v>
          </cell>
          <cell r="Y543" t="str">
            <v>確認中</v>
          </cell>
          <cell r="Z543" t="str">
            <v>ハローワークインターネットサービスで求人票を確認ください。</v>
          </cell>
          <cell r="AB543" t="str">
            <v>確認中</v>
          </cell>
          <cell r="AC543" t="str">
            <v>確認中</v>
          </cell>
          <cell r="AD543" t="str">
            <v>ハローワークインターネットサービスで求人票を確認ください。</v>
          </cell>
          <cell r="AE543" t="str">
            <v>確認中</v>
          </cell>
          <cell r="AF543" t="str">
            <v>時給</v>
          </cell>
          <cell r="AG543" t="str">
            <v>確認中</v>
          </cell>
          <cell r="AH543" t="str">
            <v>確認中</v>
          </cell>
          <cell r="AI543" t="str">
            <v>確認中</v>
          </cell>
          <cell r="AJ543" t="str">
            <v>確認中</v>
          </cell>
          <cell r="AK543" t="str">
            <v>確認中</v>
          </cell>
          <cell r="AL543" t="str">
            <v>確認中</v>
          </cell>
          <cell r="AM543" t="str">
            <v>確認中</v>
          </cell>
          <cell r="AN543" t="str">
            <v>確認中</v>
          </cell>
          <cell r="AO543" t="str">
            <v>確認中</v>
          </cell>
          <cell r="AP543" t="str">
            <v>ハローワークインターネットサービスで求人票を確認ください。</v>
          </cell>
          <cell r="AQ543" t="str">
            <v>ハローワークインターネットサービスで求人票を確認ください。</v>
          </cell>
          <cell r="AR543" t="str">
            <v>ハローワークインターネットサービスで求人票を確認ください。</v>
          </cell>
          <cell r="AS543" t="str">
            <v>ハローワークインターネットサービスで求人票を確認ください。</v>
          </cell>
          <cell r="AT543" t="str">
            <v>ハローワークインターネットサービスで求人票を確認ください。</v>
          </cell>
          <cell r="AU543" t="str">
            <v>介護付有料老人ホーム</v>
          </cell>
          <cell r="AZ543" t="str">
            <v>確認中</v>
          </cell>
          <cell r="BA543" t="str">
            <v>確認中</v>
          </cell>
          <cell r="BB543" t="str">
            <v>確認中</v>
          </cell>
          <cell r="BC543" t="str">
            <v>確認中</v>
          </cell>
        </row>
        <row r="544">
          <cell r="C544" t="str">
            <v>13190-01705421</v>
          </cell>
          <cell r="D544">
            <v>44610</v>
          </cell>
          <cell r="E544" t="str">
            <v>株式会社　ツクイ</v>
          </cell>
          <cell r="F544" t="str">
            <v>かぶしきがいしゃ　ツクイ</v>
          </cell>
          <cell r="N544" t="str">
            <v>http://www.tsukui.net</v>
          </cell>
          <cell r="O544" t="str">
            <v>当施設は東京都が取り組んでいる「ＴＯＫＹＯ働きやすい福祉の職
場宣言事業」の承認をいただいている施設になります。</v>
          </cell>
          <cell r="P544" t="str">
            <v>看護職員／（有料老人ホーム）</v>
          </cell>
          <cell r="Q544" t="str">
            <v>確認中</v>
          </cell>
          <cell r="R544" t="str">
            <v>ツクイ・サンシャイン町田西館（有料老人ホーム）
夜勤なし！日勤のみのお仕事です！
＜ご入居しているお客様の健康維持をサポート＞
１６８床の有料老人ホームでの看護業務です。
ご入居しているお客様の健康管理が主な業務になります。
・医療的観点からの健康管理業務全般
・バイタルチェック、服薬管理
・体調の変化に応じた外部医療機関との連携業務　等
施設の看護に興味をお持ちの方、見学からでもお越しください。</v>
          </cell>
          <cell r="S544" t="str">
            <v>ツクイ・サンシャイン町田西館</v>
          </cell>
          <cell r="T544" t="str">
            <v>確認中</v>
          </cell>
          <cell r="U544" t="str">
            <v>正社員</v>
          </cell>
          <cell r="V544" t="str">
            <v>東京都町田市小山ヶ丘１－１１－７</v>
          </cell>
          <cell r="W544" t="str">
            <v>ハローワークインターネットサービスで求人票を確認ください。</v>
          </cell>
          <cell r="X544" t="str">
            <v>267,250円〜336,250円</v>
          </cell>
          <cell r="Y544" t="str">
            <v>確認中</v>
          </cell>
          <cell r="Z544" t="str">
            <v>ハローワークインターネットサービスで求人票を確認ください。</v>
          </cell>
          <cell r="AB544" t="str">
            <v>確認中</v>
          </cell>
          <cell r="AC544" t="str">
            <v>確認中</v>
          </cell>
          <cell r="AD544" t="str">
            <v>ハローワークインターネットサービスで求人票を確認ください。</v>
          </cell>
          <cell r="AE544" t="str">
            <v>確認中</v>
          </cell>
          <cell r="AF544" t="str">
            <v>月給（手当等確認ください）</v>
          </cell>
          <cell r="AG544" t="str">
            <v>確認中</v>
          </cell>
          <cell r="AH544" t="str">
            <v>確認中</v>
          </cell>
          <cell r="AI544" t="str">
            <v>確認中</v>
          </cell>
          <cell r="AJ544" t="str">
            <v>確認中</v>
          </cell>
          <cell r="AK544" t="str">
            <v>確認中</v>
          </cell>
          <cell r="AL544" t="str">
            <v>確認中</v>
          </cell>
          <cell r="AM544" t="str">
            <v>確認中</v>
          </cell>
          <cell r="AN544" t="str">
            <v>確認中</v>
          </cell>
          <cell r="AO544" t="str">
            <v>確認中</v>
          </cell>
          <cell r="AP544" t="str">
            <v>ハローワークインターネットサービスで求人票を確認ください。</v>
          </cell>
          <cell r="AQ544" t="str">
            <v>ハローワークインターネットサービスで求人票を確認ください。</v>
          </cell>
          <cell r="AR544" t="str">
            <v>ハローワークインターネットサービスで求人票を確認ください。</v>
          </cell>
          <cell r="AS544" t="str">
            <v>ハローワークインターネットサービスで求人票を確認ください。</v>
          </cell>
          <cell r="AT544" t="str">
            <v>ハローワークインターネットサービスで求人票を確認ください。</v>
          </cell>
          <cell r="AU544" t="str">
            <v>介護付有料老人ホーム</v>
          </cell>
          <cell r="AZ544" t="str">
            <v>確認中</v>
          </cell>
          <cell r="BA544" t="str">
            <v>確認中</v>
          </cell>
          <cell r="BB544" t="str">
            <v>確認中</v>
          </cell>
          <cell r="BC544" t="str">
            <v>確認中</v>
          </cell>
        </row>
        <row r="545">
          <cell r="C545" t="str">
            <v>13190-01706321</v>
          </cell>
          <cell r="D545">
            <v>44610</v>
          </cell>
          <cell r="E545" t="str">
            <v>株式会社　ツクイ</v>
          </cell>
          <cell r="F545" t="str">
            <v>かぶしきがいしゃ　ツクイ</v>
          </cell>
          <cell r="N545" t="str">
            <v>http://www.tsukui.net</v>
          </cell>
          <cell r="O545" t="str">
            <v>当施設は東京都が取り組んでいる「ＴＯＫＹＯ働きやすい福祉の職
場宣言事業」の承認をいただいている施設になります。</v>
          </cell>
          <cell r="P545" t="str">
            <v>看護職員／（有料老人ホーム）</v>
          </cell>
          <cell r="Q545" t="str">
            <v>確認中</v>
          </cell>
          <cell r="R545" t="str">
            <v>ツクイ・サンシャイン町田西館（有料老人ホーム）
夜勤なし！日勤のみのお仕事！
＜ご入居しているお客様の健康維持をサポート＞
１６８床の有料老人ホームでの看護業務です。
ご入居しているお客様の健康管理が主な業務になります。
・医療的観点からの健康管理業務全般
・バイタルチェック、服薬管理
・体調の変化に応じた外部医療機関との連携業務　等
施設の看護に興味をお持ちの方、見学からでもお越しください。</v>
          </cell>
          <cell r="S545" t="str">
            <v>ツクイ・サンシャイン町田西館</v>
          </cell>
          <cell r="T545" t="str">
            <v>確認中</v>
          </cell>
          <cell r="U545" t="str">
            <v>非常勤パート</v>
          </cell>
          <cell r="V545" t="str">
            <v>東京都町田市小山ヶ丘１－１１－７</v>
          </cell>
          <cell r="W545" t="str">
            <v>ハローワークインターネットサービスで求人票を確認ください。</v>
          </cell>
          <cell r="X545" t="str">
            <v>1,650円〜2,000円</v>
          </cell>
          <cell r="Y545" t="str">
            <v>確認中</v>
          </cell>
          <cell r="Z545" t="str">
            <v>ハローワークインターネットサービスで求人票を確認ください。</v>
          </cell>
          <cell r="AB545" t="str">
            <v>確認中</v>
          </cell>
          <cell r="AC545" t="str">
            <v>確認中</v>
          </cell>
          <cell r="AD545" t="str">
            <v>ハローワークインターネットサービスで求人票を確認ください。</v>
          </cell>
          <cell r="AE545" t="str">
            <v>確認中</v>
          </cell>
          <cell r="AF545" t="str">
            <v>時給</v>
          </cell>
          <cell r="AG545" t="str">
            <v>確認中</v>
          </cell>
          <cell r="AH545" t="str">
            <v>確認中</v>
          </cell>
          <cell r="AI545" t="str">
            <v>確認中</v>
          </cell>
          <cell r="AJ545" t="str">
            <v>確認中</v>
          </cell>
          <cell r="AK545" t="str">
            <v>確認中</v>
          </cell>
          <cell r="AL545" t="str">
            <v>確認中</v>
          </cell>
          <cell r="AM545" t="str">
            <v>確認中</v>
          </cell>
          <cell r="AN545" t="str">
            <v>確認中</v>
          </cell>
          <cell r="AO545" t="str">
            <v>確認中</v>
          </cell>
          <cell r="AP545" t="str">
            <v>ハローワークインターネットサービスで求人票を確認ください。</v>
          </cell>
          <cell r="AQ545" t="str">
            <v>ハローワークインターネットサービスで求人票を確認ください。</v>
          </cell>
          <cell r="AR545" t="str">
            <v>ハローワークインターネットサービスで求人票を確認ください。</v>
          </cell>
          <cell r="AS545" t="str">
            <v>ハローワークインターネットサービスで求人票を確認ください。</v>
          </cell>
          <cell r="AT545" t="str">
            <v>ハローワークインターネットサービスで求人票を確認ください。</v>
          </cell>
          <cell r="AU545" t="str">
            <v>介護付有料老人ホーム</v>
          </cell>
          <cell r="AZ545" t="str">
            <v>確認中</v>
          </cell>
          <cell r="BA545" t="str">
            <v>確認中</v>
          </cell>
          <cell r="BB545" t="str">
            <v>確認中</v>
          </cell>
          <cell r="BC545" t="str">
            <v>確認中</v>
          </cell>
        </row>
        <row r="546">
          <cell r="C546" t="str">
            <v>13190-01707621</v>
          </cell>
          <cell r="D546">
            <v>44610</v>
          </cell>
          <cell r="E546" t="str">
            <v>株式会社　ツクイ</v>
          </cell>
          <cell r="F546" t="str">
            <v>かぶしきがいしゃ　ツクイ</v>
          </cell>
          <cell r="N546" t="str">
            <v>http://www.tsukui.net</v>
          </cell>
          <cell r="O546" t="str">
            <v>当施設は東京都が取り組んでいる「ＴＯＫＹＯ働きやすい福祉の職
場宣言事業」の承認をいただいている施設になります。</v>
          </cell>
          <cell r="P546" t="str">
            <v>ケアドライバー（送迎職員）</v>
          </cell>
          <cell r="Q546" t="str">
            <v>確認中</v>
          </cell>
          <cell r="R546" t="str">
            <v>ツクイ・サンシャイン町田西館
経験不問！
【お仕事詳細】
・介護付き有料老人ホームにお住まいのお客様の送迎業務
・専用車両の運転、各種点検、車いす移動時等の介護補助
・その他送迎表の作成、車両清掃作業　等
・運転業務以外に館内外の環境整備、清掃等の業務あり
◎資格はないけど介護に関わりたい方！</v>
          </cell>
          <cell r="S546" t="str">
            <v>ツクイ・サンシャイン町田西館</v>
          </cell>
          <cell r="T546" t="str">
            <v>確認中</v>
          </cell>
          <cell r="U546" t="str">
            <v>非常勤パート</v>
          </cell>
          <cell r="V546" t="str">
            <v>東京都町田市小山ヶ丘１－１１－７</v>
          </cell>
          <cell r="W546" t="str">
            <v>ハローワークインターネットサービスで求人票を確認ください。</v>
          </cell>
          <cell r="X546" t="str">
            <v>1,045円〜1,045円</v>
          </cell>
          <cell r="Y546" t="str">
            <v>確認中</v>
          </cell>
          <cell r="Z546" t="str">
            <v>ハローワークインターネットサービスで求人票を確認ください。</v>
          </cell>
          <cell r="AB546" t="str">
            <v>確認中</v>
          </cell>
          <cell r="AC546" t="str">
            <v>確認中</v>
          </cell>
          <cell r="AD546" t="str">
            <v>ハローワークインターネットサービスで求人票を確認ください。</v>
          </cell>
          <cell r="AE546" t="str">
            <v>確認中</v>
          </cell>
          <cell r="AF546" t="str">
            <v>時給</v>
          </cell>
          <cell r="AG546" t="str">
            <v>確認中</v>
          </cell>
          <cell r="AH546" t="str">
            <v>確認中</v>
          </cell>
          <cell r="AI546" t="str">
            <v>確認中</v>
          </cell>
          <cell r="AJ546" t="str">
            <v>確認中</v>
          </cell>
          <cell r="AK546" t="str">
            <v>確認中</v>
          </cell>
          <cell r="AL546" t="str">
            <v>確認中</v>
          </cell>
          <cell r="AM546" t="str">
            <v>確認中</v>
          </cell>
          <cell r="AN546" t="str">
            <v>確認中</v>
          </cell>
          <cell r="AO546" t="str">
            <v>確認中</v>
          </cell>
          <cell r="AP546" t="str">
            <v>ハローワークインターネットサービスで求人票を確認ください。</v>
          </cell>
          <cell r="AQ546" t="str">
            <v>ハローワークインターネットサービスで求人票を確認ください。</v>
          </cell>
          <cell r="AR546" t="str">
            <v>ハローワークインターネットサービスで求人票を確認ください。</v>
          </cell>
          <cell r="AS546" t="str">
            <v>ハローワークインターネットサービスで求人票を確認ください。</v>
          </cell>
          <cell r="AT546" t="str">
            <v>ハローワークインターネットサービスで求人票を確認ください。</v>
          </cell>
          <cell r="AU546" t="str">
            <v>介護付有料老人ホーム</v>
          </cell>
          <cell r="AZ546" t="str">
            <v>確認中</v>
          </cell>
          <cell r="BA546" t="str">
            <v>確認中</v>
          </cell>
          <cell r="BB546" t="str">
            <v>確認中</v>
          </cell>
          <cell r="BC546" t="str">
            <v>確認中</v>
          </cell>
        </row>
        <row r="547">
          <cell r="C547" t="str">
            <v>13190-01750721</v>
          </cell>
          <cell r="D547">
            <v>44614</v>
          </cell>
          <cell r="E547" t="str">
            <v>社会福祉法人　永寿会</v>
          </cell>
          <cell r="F547" t="str">
            <v>しゃかいふくしほうじん　えいじゅかい</v>
          </cell>
          <cell r="N547" t="str">
            <v xml:space="preserve"> http://www.eijyukai-karin.com</v>
          </cell>
          <cell r="O547" t="str">
            <v>平成２７年２月開所の特別養護老人ホーム。交通利便地で自然と親
しみ、あたたか、安心、いきいきをモットーに地域の高齢者福祉を
めざす施設です。</v>
          </cell>
          <cell r="P547" t="str">
            <v>介護職員（特別養護老人ホーム）</v>
          </cell>
          <cell r="Q547" t="str">
            <v>確認中</v>
          </cell>
          <cell r="R547" t="str">
            <v>ユニット型特別養護老人ホームにて介護のお仕事
［定員］入居者：７７名　ショートステイ：８名
［介護スタッフ］１ユニット５～７名、ユニットごとに配属
・ご入居者の日常生活支援
・食事、排泄、入浴介助、レクリエーション
・記録（ＰＣ入力、手書）など
※夜勤は２～３ヶ月程経過して慣れてから入っていただきます。</v>
          </cell>
          <cell r="S547" t="str">
            <v>特別養護老人ホーム　かりん・町田</v>
          </cell>
          <cell r="T547" t="str">
            <v>確認中</v>
          </cell>
          <cell r="U547" t="str">
            <v>正社員</v>
          </cell>
          <cell r="V547" t="str">
            <v>東京都町田市忠生１－２－７</v>
          </cell>
          <cell r="W547" t="str">
            <v>ハローワークインターネットサービスで求人票を確認ください。</v>
          </cell>
          <cell r="X547" t="str">
            <v>187,200円〜230,000円</v>
          </cell>
          <cell r="Y547" t="str">
            <v>確認中</v>
          </cell>
          <cell r="Z547" t="str">
            <v>ハローワークインターネットサービスで求人票を確認ください。</v>
          </cell>
          <cell r="AB547" t="str">
            <v>確認中</v>
          </cell>
          <cell r="AC547" t="str">
            <v>確認中</v>
          </cell>
          <cell r="AD547" t="str">
            <v>ハローワークインターネットサービスで求人票を確認ください。</v>
          </cell>
          <cell r="AE547" t="str">
            <v>確認中</v>
          </cell>
          <cell r="AF547" t="str">
            <v>月給（手当等確認ください）</v>
          </cell>
          <cell r="AG547" t="str">
            <v>確認中</v>
          </cell>
          <cell r="AH547" t="str">
            <v>確認中</v>
          </cell>
          <cell r="AI547" t="str">
            <v>確認中</v>
          </cell>
          <cell r="AJ547" t="str">
            <v>確認中</v>
          </cell>
          <cell r="AK547" t="str">
            <v>確認中</v>
          </cell>
          <cell r="AL547" t="str">
            <v>確認中</v>
          </cell>
          <cell r="AM547" t="str">
            <v>確認中</v>
          </cell>
          <cell r="AN547" t="str">
            <v>確認中</v>
          </cell>
          <cell r="AO547" t="str">
            <v>確認中</v>
          </cell>
          <cell r="AP547" t="str">
            <v>ハローワークインターネットサービスで求人票を確認ください。</v>
          </cell>
          <cell r="AQ547" t="str">
            <v>ハローワークインターネットサービスで求人票を確認ください。</v>
          </cell>
          <cell r="AR547" t="str">
            <v>ハローワークインターネットサービスで求人票を確認ください。</v>
          </cell>
          <cell r="AS547" t="str">
            <v>ハローワークインターネットサービスで求人票を確認ください。</v>
          </cell>
          <cell r="AT547" t="str">
            <v>ハローワークインターネットサービスで求人票を確認ください。</v>
          </cell>
          <cell r="AU547" t="str">
            <v>特別養護老人ホーム（特養）</v>
          </cell>
          <cell r="AZ547" t="str">
            <v>確認中</v>
          </cell>
          <cell r="BA547" t="str">
            <v>確認中</v>
          </cell>
          <cell r="BB547" t="str">
            <v>確認中</v>
          </cell>
          <cell r="BC547" t="str">
            <v>確認中</v>
          </cell>
        </row>
        <row r="548">
          <cell r="C548" t="str">
            <v>13190-01752221</v>
          </cell>
          <cell r="D548">
            <v>44614</v>
          </cell>
          <cell r="E548" t="str">
            <v>社会福祉法人　永寿会</v>
          </cell>
          <cell r="F548" t="str">
            <v>しゃかいふくしほうじん　えいじゅかい</v>
          </cell>
          <cell r="N548" t="str">
            <v xml:space="preserve"> http://www.eijyukai-karin.com</v>
          </cell>
          <cell r="O548" t="str">
            <v>平成２７年２月開所の特別養護老人ホーム。交通利便地で自然と親
しみ、あたたか、安心、いきいきをモットーに地域の高齢者福祉を
めざす施設です。</v>
          </cell>
          <cell r="P548" t="str">
            <v>介護職（特別養護老人ホーム）</v>
          </cell>
          <cell r="Q548" t="str">
            <v>確認中</v>
          </cell>
          <cell r="R548" t="str">
            <v>ユニット型特別養護老人ホームにて介護のお仕事
［定員］入居者：７７名　ショートステイ：８名
［介護スタッフ］１ユニット５～７名、ユニットごとに配属
・ご入居者の日常生活支援
・食事、排泄、入浴介助、レクリエーション
・記録（ＰＣ入力、手書）など</v>
          </cell>
          <cell r="S548" t="str">
            <v>特別養護老人ホーム　かりん・町田</v>
          </cell>
          <cell r="T548" t="str">
            <v>確認中</v>
          </cell>
          <cell r="U548" t="str">
            <v>非常勤パート</v>
          </cell>
          <cell r="V548" t="str">
            <v>東京都町田市忠生１－２－７</v>
          </cell>
          <cell r="W548" t="str">
            <v>ハローワークインターネットサービスで求人票を確認ください。</v>
          </cell>
          <cell r="X548" t="str">
            <v>1,122円〜1,200円</v>
          </cell>
          <cell r="Y548" t="str">
            <v>確認中</v>
          </cell>
          <cell r="Z548" t="str">
            <v>ハローワークインターネットサービスで求人票を確認ください。</v>
          </cell>
          <cell r="AB548" t="str">
            <v>確認中</v>
          </cell>
          <cell r="AC548" t="str">
            <v>確認中</v>
          </cell>
          <cell r="AD548" t="str">
            <v>ハローワークインターネットサービスで求人票を確認ください。</v>
          </cell>
          <cell r="AE548" t="str">
            <v>確認中</v>
          </cell>
          <cell r="AF548" t="str">
            <v>時給</v>
          </cell>
          <cell r="AG548" t="str">
            <v>確認中</v>
          </cell>
          <cell r="AH548" t="str">
            <v>確認中</v>
          </cell>
          <cell r="AI548" t="str">
            <v>確認中</v>
          </cell>
          <cell r="AJ548" t="str">
            <v>確認中</v>
          </cell>
          <cell r="AK548" t="str">
            <v>確認中</v>
          </cell>
          <cell r="AL548" t="str">
            <v>確認中</v>
          </cell>
          <cell r="AM548" t="str">
            <v>確認中</v>
          </cell>
          <cell r="AN548" t="str">
            <v>確認中</v>
          </cell>
          <cell r="AO548" t="str">
            <v>確認中</v>
          </cell>
          <cell r="AP548" t="str">
            <v>ハローワークインターネットサービスで求人票を確認ください。</v>
          </cell>
          <cell r="AQ548" t="str">
            <v>ハローワークインターネットサービスで求人票を確認ください。</v>
          </cell>
          <cell r="AR548" t="str">
            <v>ハローワークインターネットサービスで求人票を確認ください。</v>
          </cell>
          <cell r="AS548" t="str">
            <v>ハローワークインターネットサービスで求人票を確認ください。</v>
          </cell>
          <cell r="AT548" t="str">
            <v>ハローワークインターネットサービスで求人票を確認ください。</v>
          </cell>
          <cell r="AU548" t="str">
            <v>特別養護老人ホーム（特養）</v>
          </cell>
          <cell r="AZ548" t="str">
            <v>確認中</v>
          </cell>
          <cell r="BA548" t="str">
            <v>確認中</v>
          </cell>
          <cell r="BB548" t="str">
            <v>確認中</v>
          </cell>
          <cell r="BC548" t="str">
            <v>確認中</v>
          </cell>
        </row>
        <row r="549">
          <cell r="C549" t="str">
            <v>13190-01753521</v>
          </cell>
          <cell r="D549">
            <v>44614</v>
          </cell>
          <cell r="E549" t="str">
            <v>社会福祉法人　永寿会</v>
          </cell>
          <cell r="F549" t="str">
            <v>しゃかいふくしほうじん　えいじゅかい</v>
          </cell>
          <cell r="N549" t="str">
            <v xml:space="preserve"> http://www.eijyukai-karin.com</v>
          </cell>
          <cell r="O549" t="str">
            <v>平成２７年２月開所の特別養護老人ホーム。交通利便地で自然と親
しみ、あたたか、安心、いきいきをモットーに地域の高齢者福祉を
めざす施設です。</v>
          </cell>
          <cell r="P549" t="str">
            <v>特養　生活相談員（ショートステイ担当）</v>
          </cell>
          <cell r="Q549" t="str">
            <v>確認中</v>
          </cell>
          <cell r="R549" t="str">
            <v>＊ユニット型特別養護老人ホームに併設しているショートステイの
　相談援助業務
　［定員］入居者：７７名　ショートステイ：８名
　平均介護度４．０、１ユニット８～９名×１０ユニット
　［相談員］３名体制（内１名ショートステイ担当）
・ご利用者、ご家族の相談業務
・利用相談、見学対応、面談、契約等
・利用者送迎の対応（付き添い、運転あり）
　［社用車］福祉車両（キャラバン・ハイエース・軽自動車）
・その他ご利用者に関する業務
・外部ケアマネ、居宅との連絡調整</v>
          </cell>
          <cell r="S549" t="str">
            <v>特別養護老人ホーム　かりん・町田</v>
          </cell>
          <cell r="T549" t="str">
            <v>確認中</v>
          </cell>
          <cell r="U549" t="str">
            <v>正社員</v>
          </cell>
          <cell r="V549" t="str">
            <v>東京都町田市忠生１－２－７</v>
          </cell>
          <cell r="W549" t="str">
            <v>ハローワークインターネットサービスで求人票を確認ください。</v>
          </cell>
          <cell r="X549" t="str">
            <v>224,000円〜268,800円</v>
          </cell>
          <cell r="Y549" t="str">
            <v>確認中</v>
          </cell>
          <cell r="Z549" t="str">
            <v>ハローワークインターネットサービスで求人票を確認ください。</v>
          </cell>
          <cell r="AB549" t="str">
            <v>確認中</v>
          </cell>
          <cell r="AC549" t="str">
            <v>確認中</v>
          </cell>
          <cell r="AD549" t="str">
            <v>ハローワークインターネットサービスで求人票を確認ください。</v>
          </cell>
          <cell r="AE549" t="str">
            <v>確認中</v>
          </cell>
          <cell r="AF549" t="str">
            <v>月給（手当等確認ください）</v>
          </cell>
          <cell r="AG549" t="str">
            <v>確認中</v>
          </cell>
          <cell r="AH549" t="str">
            <v>確認中</v>
          </cell>
          <cell r="AI549" t="str">
            <v>確認中</v>
          </cell>
          <cell r="AJ549" t="str">
            <v>確認中</v>
          </cell>
          <cell r="AK549" t="str">
            <v>確認中</v>
          </cell>
          <cell r="AL549" t="str">
            <v>確認中</v>
          </cell>
          <cell r="AM549" t="str">
            <v>確認中</v>
          </cell>
          <cell r="AN549" t="str">
            <v>確認中</v>
          </cell>
          <cell r="AO549" t="str">
            <v>確認中</v>
          </cell>
          <cell r="AP549" t="str">
            <v>ハローワークインターネットサービスで求人票を確認ください。</v>
          </cell>
          <cell r="AQ549" t="str">
            <v>ハローワークインターネットサービスで求人票を確認ください。</v>
          </cell>
          <cell r="AR549" t="str">
            <v>ハローワークインターネットサービスで求人票を確認ください。</v>
          </cell>
          <cell r="AS549" t="str">
            <v>ハローワークインターネットサービスで求人票を確認ください。</v>
          </cell>
          <cell r="AT549" t="str">
            <v>ハローワークインターネットサービスで求人票を確認ください。</v>
          </cell>
          <cell r="AU549" t="str">
            <v>ショートステイ</v>
          </cell>
          <cell r="AZ549" t="str">
            <v>確認中</v>
          </cell>
          <cell r="BA549" t="str">
            <v>確認中</v>
          </cell>
          <cell r="BB549" t="str">
            <v>確認中</v>
          </cell>
          <cell r="BC549" t="str">
            <v>確認中</v>
          </cell>
        </row>
        <row r="550">
          <cell r="C550" t="str">
            <v>13190-01754421</v>
          </cell>
          <cell r="D550">
            <v>44614</v>
          </cell>
          <cell r="E550" t="str">
            <v>社会福祉法人　南町田ちいろば会</v>
          </cell>
          <cell r="F550" t="str">
            <v>しゃかいふくしほうじん　みなみまちだちいろばかい</v>
          </cell>
          <cell r="N550" t="str">
            <v>http://www.migiwa-home.or.jp</v>
          </cell>
          <cell r="O550" t="str">
            <v>寄り添う思いを大切にした福祉サービスを提供していく
経営理念をもとに日々励んでいます。</v>
          </cell>
          <cell r="P550" t="str">
            <v>介護支援専門員（居宅支援事業所）</v>
          </cell>
          <cell r="Q550" t="str">
            <v>確認中</v>
          </cell>
          <cell r="R550" t="str">
            <v>＊居宅支援事業所における、ケアプランの作成。
＊認定調査等のケアマネ業務全般。
＊未経験の方でも一からご指導させて頂きます。
　居宅支援事業所は、主任介護支援専門員３名、その他介護支援専
　門員５名の計８名で事業を行っております。</v>
          </cell>
          <cell r="S550" t="str">
            <v>特別養護老人ホーム　みぎわホーム</v>
          </cell>
          <cell r="T550" t="str">
            <v>確認中</v>
          </cell>
          <cell r="U550" t="str">
            <v>正社員</v>
          </cell>
          <cell r="V550" t="str">
            <v>東京都町田市南町田４ー１０－３８</v>
          </cell>
          <cell r="W550" t="str">
            <v>ハローワークインターネットサービスで求人票を確認ください。</v>
          </cell>
          <cell r="X550" t="str">
            <v>260,300円〜275,000円</v>
          </cell>
          <cell r="Y550" t="str">
            <v>確認中</v>
          </cell>
          <cell r="Z550" t="str">
            <v>ハローワークインターネットサービスで求人票を確認ください。</v>
          </cell>
          <cell r="AB550" t="str">
            <v>確認中</v>
          </cell>
          <cell r="AC550" t="str">
            <v>確認中</v>
          </cell>
          <cell r="AD550" t="str">
            <v>ハローワークインターネットサービスで求人票を確認ください。</v>
          </cell>
          <cell r="AE550" t="str">
            <v>確認中</v>
          </cell>
          <cell r="AF550" t="str">
            <v>月給（手当等確認ください）</v>
          </cell>
          <cell r="AG550" t="str">
            <v>確認中</v>
          </cell>
          <cell r="AH550" t="str">
            <v>確認中</v>
          </cell>
          <cell r="AI550" t="str">
            <v>確認中</v>
          </cell>
          <cell r="AJ550" t="str">
            <v>確認中</v>
          </cell>
          <cell r="AK550" t="str">
            <v>確認中</v>
          </cell>
          <cell r="AL550" t="str">
            <v>確認中</v>
          </cell>
          <cell r="AM550" t="str">
            <v>確認中</v>
          </cell>
          <cell r="AN550" t="str">
            <v>確認中</v>
          </cell>
          <cell r="AO550" t="str">
            <v>確認中</v>
          </cell>
          <cell r="AP550" t="str">
            <v>ハローワークインターネットサービスで求人票を確認ください。</v>
          </cell>
          <cell r="AQ550" t="str">
            <v>ハローワークインターネットサービスで求人票を確認ください。</v>
          </cell>
          <cell r="AR550" t="str">
            <v>ハローワークインターネットサービスで求人票を確認ください。</v>
          </cell>
          <cell r="AS550" t="str">
            <v>ハローワークインターネットサービスで求人票を確認ください。</v>
          </cell>
          <cell r="AT550" t="str">
            <v>ハローワークインターネットサービスで求人票を確認ください。</v>
          </cell>
          <cell r="AU550" t="str">
            <v>居宅介護支援</v>
          </cell>
          <cell r="AZ550" t="str">
            <v>確認中</v>
          </cell>
          <cell r="BA550" t="str">
            <v>確認中</v>
          </cell>
          <cell r="BB550" t="str">
            <v>確認中</v>
          </cell>
          <cell r="BC550" t="str">
            <v>確認中</v>
          </cell>
        </row>
        <row r="551">
          <cell r="C551" t="str">
            <v>13190-01755321</v>
          </cell>
          <cell r="D551">
            <v>44614</v>
          </cell>
          <cell r="E551" t="str">
            <v>社会福祉法人　南町田ちいろば会</v>
          </cell>
          <cell r="F551" t="str">
            <v>しゃかいふくしほうじん　みなみまちだちいろばかい</v>
          </cell>
          <cell r="N551" t="str">
            <v>http://www.migiwa-home.or.jp</v>
          </cell>
          <cell r="O551" t="str">
            <v>寄り添う思いを大切にした福祉サービスを提供していく
経営理念をもとに日々励んでいます。</v>
          </cell>
          <cell r="P551" t="str">
            <v>訪問介護職員（サービス提供責任者）</v>
          </cell>
          <cell r="Q551" t="str">
            <v>確認中</v>
          </cell>
          <cell r="R551" t="str">
            <v>＊訪問介護事業所でのサービス提供責任者業務
＊訪問介護計画の作成、関係機関との連絡調整
＊登録ヘルパーの管理、指導
＊訪問介護支援</v>
          </cell>
          <cell r="S551" t="str">
            <v>特別養護老人ホームみぎわホーム内の訪問介護事業所</v>
          </cell>
          <cell r="T551" t="str">
            <v>確認中</v>
          </cell>
          <cell r="U551" t="str">
            <v>正社員</v>
          </cell>
          <cell r="V551" t="str">
            <v>東京都町田市南町田４ー１０－３８</v>
          </cell>
          <cell r="W551" t="str">
            <v>ハローワークインターネットサービスで求人票を確認ください。</v>
          </cell>
          <cell r="X551" t="str">
            <v>254,300円〜276,800円</v>
          </cell>
          <cell r="Y551" t="str">
            <v>確認中</v>
          </cell>
          <cell r="Z551" t="str">
            <v>ハローワークインターネットサービスで求人票を確認ください。</v>
          </cell>
          <cell r="AB551" t="str">
            <v>確認中</v>
          </cell>
          <cell r="AC551" t="str">
            <v>確認中</v>
          </cell>
          <cell r="AD551" t="str">
            <v>ハローワークインターネットサービスで求人票を確認ください。</v>
          </cell>
          <cell r="AE551" t="str">
            <v>確認中</v>
          </cell>
          <cell r="AF551" t="str">
            <v>月給（手当等確認ください）</v>
          </cell>
          <cell r="AG551" t="str">
            <v>確認中</v>
          </cell>
          <cell r="AH551" t="str">
            <v>確認中</v>
          </cell>
          <cell r="AI551" t="str">
            <v>確認中</v>
          </cell>
          <cell r="AJ551" t="str">
            <v>確認中</v>
          </cell>
          <cell r="AK551" t="str">
            <v>確認中</v>
          </cell>
          <cell r="AL551" t="str">
            <v>確認中</v>
          </cell>
          <cell r="AM551" t="str">
            <v>確認中</v>
          </cell>
          <cell r="AN551" t="str">
            <v>確認中</v>
          </cell>
          <cell r="AO551" t="str">
            <v>確認中</v>
          </cell>
          <cell r="AP551" t="str">
            <v>ハローワークインターネットサービスで求人票を確認ください。</v>
          </cell>
          <cell r="AQ551" t="str">
            <v>ハローワークインターネットサービスで求人票を確認ください。</v>
          </cell>
          <cell r="AR551" t="str">
            <v>ハローワークインターネットサービスで求人票を確認ください。</v>
          </cell>
          <cell r="AS551" t="str">
            <v>ハローワークインターネットサービスで求人票を確認ください。</v>
          </cell>
          <cell r="AT551" t="str">
            <v>ハローワークインターネットサービスで求人票を確認ください。</v>
          </cell>
          <cell r="AU551" t="str">
            <v>訪問介護（ホームヘルプサービス）</v>
          </cell>
          <cell r="AZ551" t="str">
            <v>確認中</v>
          </cell>
          <cell r="BA551" t="str">
            <v>確認中</v>
          </cell>
          <cell r="BB551" t="str">
            <v>確認中</v>
          </cell>
          <cell r="BC551" t="str">
            <v>確認中</v>
          </cell>
        </row>
        <row r="552">
          <cell r="C552" t="str">
            <v>13190-01756621</v>
          </cell>
          <cell r="D552">
            <v>44614</v>
          </cell>
          <cell r="E552" t="str">
            <v>社会福祉法人　南町田ちいろば会</v>
          </cell>
          <cell r="F552" t="str">
            <v>しゃかいふくしほうじん　みなみまちだちいろばかい</v>
          </cell>
          <cell r="N552" t="str">
            <v>http://www.migiwa-home.or.jp</v>
          </cell>
          <cell r="O552" t="str">
            <v>寄り添う思いを大切にした福祉サービスを提供していく
経営理念をもとに日々励んでいます。</v>
          </cell>
          <cell r="P552" t="str">
            <v>総務事務</v>
          </cell>
          <cell r="Q552" t="str">
            <v>確認中</v>
          </cell>
          <cell r="R552" t="str">
            <v>＊総務事務を担当していただきます。
＊建物等の設備管理業務
＊ホームページの更新
＊広報関係業務
※業務については丁寧に指導しますので未経験でも安心してご応募下さい。
※ワゴン車の運転が出来る方（キャラバン・ハイエースなど）</v>
          </cell>
          <cell r="S552" t="str">
            <v>特別養護老人ホーム　みぎわホーム</v>
          </cell>
          <cell r="T552" t="str">
            <v>確認中</v>
          </cell>
          <cell r="U552" t="str">
            <v>非常勤パート</v>
          </cell>
          <cell r="V552" t="str">
            <v>東京都町田市南町田４ー１０－３８</v>
          </cell>
          <cell r="W552" t="str">
            <v>ハローワークインターネットサービスで求人票を確認ください。</v>
          </cell>
          <cell r="X552" t="str">
            <v>1,041円〜1,100円</v>
          </cell>
          <cell r="Y552" t="str">
            <v>確認中</v>
          </cell>
          <cell r="Z552" t="str">
            <v>ハローワークインターネットサービスで求人票を確認ください。</v>
          </cell>
          <cell r="AB552" t="str">
            <v>確認中</v>
          </cell>
          <cell r="AC552" t="str">
            <v>確認中</v>
          </cell>
          <cell r="AD552" t="str">
            <v>ハローワークインターネットサービスで求人票を確認ください。</v>
          </cell>
          <cell r="AE552" t="str">
            <v>確認中</v>
          </cell>
          <cell r="AF552" t="str">
            <v>時給</v>
          </cell>
          <cell r="AG552" t="str">
            <v>確認中</v>
          </cell>
          <cell r="AH552" t="str">
            <v>確認中</v>
          </cell>
          <cell r="AI552" t="str">
            <v>確認中</v>
          </cell>
          <cell r="AJ552" t="str">
            <v>確認中</v>
          </cell>
          <cell r="AK552" t="str">
            <v>確認中</v>
          </cell>
          <cell r="AL552" t="str">
            <v>確認中</v>
          </cell>
          <cell r="AM552" t="str">
            <v>確認中</v>
          </cell>
          <cell r="AN552" t="str">
            <v>確認中</v>
          </cell>
          <cell r="AO552" t="str">
            <v>確認中</v>
          </cell>
          <cell r="AP552" t="str">
            <v>ハローワークインターネットサービスで求人票を確認ください。</v>
          </cell>
          <cell r="AQ552" t="str">
            <v>ハローワークインターネットサービスで求人票を確認ください。</v>
          </cell>
          <cell r="AR552" t="str">
            <v>ハローワークインターネットサービスで求人票を確認ください。</v>
          </cell>
          <cell r="AS552" t="str">
            <v>ハローワークインターネットサービスで求人票を確認ください。</v>
          </cell>
          <cell r="AT552" t="str">
            <v>ハローワークインターネットサービスで求人票を確認ください。</v>
          </cell>
          <cell r="AU552" t="str">
            <v>特別養護老人ホーム（特養）</v>
          </cell>
          <cell r="AZ552" t="str">
            <v>確認中</v>
          </cell>
          <cell r="BA552" t="str">
            <v>確認中</v>
          </cell>
          <cell r="BB552" t="str">
            <v>確認中</v>
          </cell>
          <cell r="BC552" t="str">
            <v>確認中</v>
          </cell>
        </row>
        <row r="553">
          <cell r="C553" t="str">
            <v>13190-01757921</v>
          </cell>
          <cell r="D553">
            <v>44614</v>
          </cell>
          <cell r="E553" t="str">
            <v>社会福祉法人　南町田ちいろば会</v>
          </cell>
          <cell r="F553" t="str">
            <v>しゃかいふくしほうじん　みなみまちだちいろばかい</v>
          </cell>
          <cell r="N553" t="str">
            <v>http://www.migiwa-home.or.jp</v>
          </cell>
          <cell r="O553" t="str">
            <v>寄り添う思いを大切にした福祉サービスを提供していく
経営理念をもとに日々励んでいます。</v>
          </cell>
          <cell r="P553" t="str">
            <v>介護職</v>
          </cell>
          <cell r="Q553" t="str">
            <v>確認中</v>
          </cell>
          <cell r="R553" t="str">
            <v>＊特別養護老人ホーム及びショートスティの入居者、ご利用者への
　日常生活における食事や入浴などの介護業務全般に従事をお願い
　します。
・特養　定員８８名、ユニット型
　ショートスティ　定員１１名／日、併設型、多床室
＊「新しい生活様式」を踏まえた感染防止策
　・体温測定
　・マスク着用
　・手洗い
　・消毒</v>
          </cell>
          <cell r="S553" t="str">
            <v>特別養護老人ホーム　みぎわホーム</v>
          </cell>
          <cell r="T553" t="str">
            <v>確認中</v>
          </cell>
          <cell r="U553" t="str">
            <v>正社員</v>
          </cell>
          <cell r="V553" t="str">
            <v>東京都町田市南町田４ー１０－３８</v>
          </cell>
          <cell r="W553" t="str">
            <v>ハローワークインターネットサービスで求人票を確認ください。</v>
          </cell>
          <cell r="X553" t="str">
            <v>188,000円〜298,100円</v>
          </cell>
          <cell r="Y553" t="str">
            <v>確認中</v>
          </cell>
          <cell r="Z553" t="str">
            <v>ハローワークインターネットサービスで求人票を確認ください。</v>
          </cell>
          <cell r="AB553" t="str">
            <v>確認中</v>
          </cell>
          <cell r="AC553" t="str">
            <v>確認中</v>
          </cell>
          <cell r="AD553" t="str">
            <v>ハローワークインターネットサービスで求人票を確認ください。</v>
          </cell>
          <cell r="AE553" t="str">
            <v>確認中</v>
          </cell>
          <cell r="AF553" t="str">
            <v>月給（手当等確認ください）</v>
          </cell>
          <cell r="AG553" t="str">
            <v>確認中</v>
          </cell>
          <cell r="AH553" t="str">
            <v>確認中</v>
          </cell>
          <cell r="AI553" t="str">
            <v>確認中</v>
          </cell>
          <cell r="AJ553" t="str">
            <v>確認中</v>
          </cell>
          <cell r="AK553" t="str">
            <v>確認中</v>
          </cell>
          <cell r="AL553" t="str">
            <v>確認中</v>
          </cell>
          <cell r="AM553" t="str">
            <v>確認中</v>
          </cell>
          <cell r="AN553" t="str">
            <v>確認中</v>
          </cell>
          <cell r="AO553" t="str">
            <v>確認中</v>
          </cell>
          <cell r="AP553" t="str">
            <v>ハローワークインターネットサービスで求人票を確認ください。</v>
          </cell>
          <cell r="AQ553" t="str">
            <v>ハローワークインターネットサービスで求人票を確認ください。</v>
          </cell>
          <cell r="AR553" t="str">
            <v>ハローワークインターネットサービスで求人票を確認ください。</v>
          </cell>
          <cell r="AS553" t="str">
            <v>ハローワークインターネットサービスで求人票を確認ください。</v>
          </cell>
          <cell r="AT553" t="str">
            <v>ハローワークインターネットサービスで求人票を確認ください。</v>
          </cell>
          <cell r="AU553" t="str">
            <v>特別養護老人ホーム（特養）</v>
          </cell>
          <cell r="AZ553" t="str">
            <v>確認中</v>
          </cell>
          <cell r="BA553" t="str">
            <v>確認中</v>
          </cell>
          <cell r="BB553" t="str">
            <v>確認中</v>
          </cell>
          <cell r="BC553" t="str">
            <v>確認中</v>
          </cell>
        </row>
        <row r="554">
          <cell r="C554" t="str">
            <v>13190-01758121</v>
          </cell>
          <cell r="D554">
            <v>44614</v>
          </cell>
          <cell r="E554" t="str">
            <v>社会福祉法人　南町田ちいろば会</v>
          </cell>
          <cell r="F554" t="str">
            <v>しゃかいふくしほうじん　みなみまちだちいろばかい</v>
          </cell>
          <cell r="N554" t="str">
            <v>http://www.migiwa-home.or.jp</v>
          </cell>
          <cell r="O554" t="str">
            <v>寄り添う思いを大切にした福祉サービスを提供していく
経営理念をもとに日々励んでいます。</v>
          </cell>
          <cell r="P554" t="str">
            <v>看護師（ショートステイ）</v>
          </cell>
          <cell r="Q554" t="str">
            <v>確認中</v>
          </cell>
          <cell r="R554" t="str">
            <v>＜看護業務の内容＞
　・バイタルチェック
　・服薬管理
　・受診時の付き添い
　・看護記録の作成
　・簡単な処置
　・緊急対応
　・機能訓練における支援業務
　・看護師以外の職員に対する指導、助言</v>
          </cell>
          <cell r="S554" t="str">
            <v>特別養護老人ホーム　みぎわホーム</v>
          </cell>
          <cell r="T554" t="str">
            <v>確認中</v>
          </cell>
          <cell r="U554" t="str">
            <v>正社員</v>
          </cell>
          <cell r="V554" t="str">
            <v>東京都町田市南町田４ー１０－３８</v>
          </cell>
          <cell r="W554" t="str">
            <v>ハローワークインターネットサービスで求人票を確認ください。</v>
          </cell>
          <cell r="X554" t="str">
            <v>280,000円〜290,000円</v>
          </cell>
          <cell r="Y554" t="str">
            <v>確認中</v>
          </cell>
          <cell r="Z554" t="str">
            <v>ハローワークインターネットサービスで求人票を確認ください。</v>
          </cell>
          <cell r="AB554" t="str">
            <v>確認中</v>
          </cell>
          <cell r="AC554" t="str">
            <v>確認中</v>
          </cell>
          <cell r="AD554" t="str">
            <v>ハローワークインターネットサービスで求人票を確認ください。</v>
          </cell>
          <cell r="AE554" t="str">
            <v>確認中</v>
          </cell>
          <cell r="AF554" t="str">
            <v>月給（手当等確認ください）</v>
          </cell>
          <cell r="AG554" t="str">
            <v>確認中</v>
          </cell>
          <cell r="AH554" t="str">
            <v>確認中</v>
          </cell>
          <cell r="AI554" t="str">
            <v>確認中</v>
          </cell>
          <cell r="AJ554" t="str">
            <v>確認中</v>
          </cell>
          <cell r="AK554" t="str">
            <v>確認中</v>
          </cell>
          <cell r="AL554" t="str">
            <v>確認中</v>
          </cell>
          <cell r="AM554" t="str">
            <v>確認中</v>
          </cell>
          <cell r="AN554" t="str">
            <v>確認中</v>
          </cell>
          <cell r="AO554" t="str">
            <v>確認中</v>
          </cell>
          <cell r="AP554" t="str">
            <v>ハローワークインターネットサービスで求人票を確認ください。</v>
          </cell>
          <cell r="AQ554" t="str">
            <v>ハローワークインターネットサービスで求人票を確認ください。</v>
          </cell>
          <cell r="AR554" t="str">
            <v>ハローワークインターネットサービスで求人票を確認ください。</v>
          </cell>
          <cell r="AS554" t="str">
            <v>ハローワークインターネットサービスで求人票を確認ください。</v>
          </cell>
          <cell r="AT554" t="str">
            <v>ハローワークインターネットサービスで求人票を確認ください。</v>
          </cell>
          <cell r="AU554" t="str">
            <v>ショートステイ</v>
          </cell>
          <cell r="AZ554" t="str">
            <v>確認中</v>
          </cell>
          <cell r="BA554" t="str">
            <v>確認中</v>
          </cell>
          <cell r="BB554" t="str">
            <v>確認中</v>
          </cell>
          <cell r="BC554" t="str">
            <v>確認中</v>
          </cell>
        </row>
        <row r="555">
          <cell r="C555" t="str">
            <v>13190-01759021</v>
          </cell>
          <cell r="D555">
            <v>44614</v>
          </cell>
          <cell r="E555" t="str">
            <v>日本ソシアルケア株式会社</v>
          </cell>
          <cell r="F555" t="str">
            <v>にほんソシアルケア　かぶしきがいしゃ</v>
          </cell>
          <cell r="N555" t="str">
            <v>https://danranmachikiso.com</v>
          </cell>
          <cell r="O555" t="str">
            <v>自宅に居るような感覚で介護サービスを提供しております。利用者
様と毎日楽しくお話やレク・外出等様々な取組みを行いながら高齢
者社会に貢献しております。</v>
          </cell>
          <cell r="P555" t="str">
            <v>送迎スタッフ（普通車又は軽使用）</v>
          </cell>
          <cell r="Q555" t="str">
            <v>確認中</v>
          </cell>
          <cell r="R555" t="str">
            <v>・デイサービス利用者様の送迎を担当していただきます。
　大型車は使用しませんので安心を。
　運転は町田市内のみ。
　送迎記録の入力、車両点検
　車内様子、ご家族からの伝達入力、報告、洗車、
　ガソリン等の管理
　週末のみなど限定曜日可能です。
　空いている時間を有効活用できます。
＃マザーズ</v>
          </cell>
          <cell r="S555" t="str">
            <v>だんらんの家　町田木曽</v>
          </cell>
          <cell r="T555" t="str">
            <v>確認中</v>
          </cell>
          <cell r="U555" t="str">
            <v>非常勤パート</v>
          </cell>
          <cell r="V555" t="str">
            <v>東京都町田市木曽東１－３７－５</v>
          </cell>
          <cell r="W555" t="str">
            <v>ハローワークインターネットサービスで求人票を確認ください。</v>
          </cell>
          <cell r="X555" t="str">
            <v>1,041円〜1,041円</v>
          </cell>
          <cell r="Y555" t="str">
            <v>確認中</v>
          </cell>
          <cell r="Z555" t="str">
            <v>ハローワークインターネットサービスで求人票を確認ください。</v>
          </cell>
          <cell r="AB555" t="str">
            <v>確認中</v>
          </cell>
          <cell r="AC555" t="str">
            <v>確認中</v>
          </cell>
          <cell r="AD555" t="str">
            <v>ハローワークインターネットサービスで求人票を確認ください。</v>
          </cell>
          <cell r="AE555" t="str">
            <v>確認中</v>
          </cell>
          <cell r="AF555" t="str">
            <v>時給</v>
          </cell>
          <cell r="AG555" t="str">
            <v>確認中</v>
          </cell>
          <cell r="AH555" t="str">
            <v>確認中</v>
          </cell>
          <cell r="AI555" t="str">
            <v>確認中</v>
          </cell>
          <cell r="AJ555" t="str">
            <v>確認中</v>
          </cell>
          <cell r="AK555" t="str">
            <v>確認中</v>
          </cell>
          <cell r="AL555" t="str">
            <v>確認中</v>
          </cell>
          <cell r="AM555" t="str">
            <v>確認中</v>
          </cell>
          <cell r="AN555" t="str">
            <v>確認中</v>
          </cell>
          <cell r="AO555" t="str">
            <v>確認中</v>
          </cell>
          <cell r="AP555" t="str">
            <v>ハローワークインターネットサービスで求人票を確認ください。</v>
          </cell>
          <cell r="AQ555" t="str">
            <v>ハローワークインターネットサービスで求人票を確認ください。</v>
          </cell>
          <cell r="AR555" t="str">
            <v>ハローワークインターネットサービスで求人票を確認ください。</v>
          </cell>
          <cell r="AS555" t="str">
            <v>ハローワークインターネットサービスで求人票を確認ください。</v>
          </cell>
          <cell r="AT555" t="str">
            <v>ハローワークインターネットサービスで求人票を確認ください。</v>
          </cell>
          <cell r="AU555" t="str">
            <v>認知症対応型デイサービス</v>
          </cell>
          <cell r="AZ555" t="str">
            <v>確認中</v>
          </cell>
          <cell r="BA555" t="str">
            <v>確認中</v>
          </cell>
          <cell r="BB555" t="str">
            <v>確認中</v>
          </cell>
          <cell r="BC555" t="str">
            <v>確認中</v>
          </cell>
        </row>
        <row r="556">
          <cell r="C556" t="str">
            <v>13190-01761521</v>
          </cell>
          <cell r="D556">
            <v>44614</v>
          </cell>
          <cell r="E556" t="str">
            <v>日本ソシアルケア株式会社</v>
          </cell>
          <cell r="F556" t="str">
            <v>にほんソシアルケア　かぶしきがいしゃ</v>
          </cell>
          <cell r="N556" t="str">
            <v>https://danranmachikiso.com</v>
          </cell>
          <cell r="O556" t="str">
            <v>自宅に居るような感覚で介護サービスを提供しております。利用者
様と毎日楽しくお話やレク・外出等様々な取組みを行いながら高齢
者社会に貢献しております。</v>
          </cell>
          <cell r="P556" t="str">
            <v>レクレーションスタッフ（デイサービス）</v>
          </cell>
          <cell r="Q556" t="str">
            <v>確認中</v>
          </cell>
          <cell r="R556" t="str">
            <v>・１０名前後のご利用者様と一緒に楽しめる業務です。
　ご自身の得意な分野を活用することも大歓迎です。
　（ピアノが弾けるｅｔｃ）
・簡単、シンプル、わかりやすいがポイントです。
・月間の行事カレンダー、サークル仲間を招待するなど方法
　手段もあなた次第
・作品、運動、ゲーム、脳トレ、畑、お花、外出たくさんの
　行事を毎日実施
＊ホームページアクティビティの写真多数掲載
＃マザーズ</v>
          </cell>
          <cell r="S556" t="str">
            <v>だんらんの家　町田木曽</v>
          </cell>
          <cell r="T556" t="str">
            <v>確認中</v>
          </cell>
          <cell r="U556" t="str">
            <v>非常勤パート</v>
          </cell>
          <cell r="V556" t="str">
            <v>東京都町田市木曽東１－３７－５</v>
          </cell>
          <cell r="W556" t="str">
            <v>ハローワークインターネットサービスで求人票を確認ください。</v>
          </cell>
          <cell r="X556" t="str">
            <v>1,041円〜1,100円</v>
          </cell>
          <cell r="Y556" t="str">
            <v>確認中</v>
          </cell>
          <cell r="Z556" t="str">
            <v>ハローワークインターネットサービスで求人票を確認ください。</v>
          </cell>
          <cell r="AB556" t="str">
            <v>確認中</v>
          </cell>
          <cell r="AC556" t="str">
            <v>確認中</v>
          </cell>
          <cell r="AD556" t="str">
            <v>ハローワークインターネットサービスで求人票を確認ください。</v>
          </cell>
          <cell r="AE556" t="str">
            <v>確認中</v>
          </cell>
          <cell r="AF556" t="str">
            <v>時給</v>
          </cell>
          <cell r="AG556" t="str">
            <v>確認中</v>
          </cell>
          <cell r="AH556" t="str">
            <v>確認中</v>
          </cell>
          <cell r="AI556" t="str">
            <v>確認中</v>
          </cell>
          <cell r="AJ556" t="str">
            <v>確認中</v>
          </cell>
          <cell r="AK556" t="str">
            <v>確認中</v>
          </cell>
          <cell r="AL556" t="str">
            <v>確認中</v>
          </cell>
          <cell r="AM556" t="str">
            <v>確認中</v>
          </cell>
          <cell r="AN556" t="str">
            <v>確認中</v>
          </cell>
          <cell r="AO556" t="str">
            <v>確認中</v>
          </cell>
          <cell r="AP556" t="str">
            <v>ハローワークインターネットサービスで求人票を確認ください。</v>
          </cell>
          <cell r="AQ556" t="str">
            <v>ハローワークインターネットサービスで求人票を確認ください。</v>
          </cell>
          <cell r="AR556" t="str">
            <v>ハローワークインターネットサービスで求人票を確認ください。</v>
          </cell>
          <cell r="AS556" t="str">
            <v>ハローワークインターネットサービスで求人票を確認ください。</v>
          </cell>
          <cell r="AT556" t="str">
            <v>ハローワークインターネットサービスで求人票を確認ください。</v>
          </cell>
          <cell r="AU556" t="str">
            <v>認知症対応型デイサービス</v>
          </cell>
          <cell r="AZ556" t="str">
            <v>確認中</v>
          </cell>
          <cell r="BA556" t="str">
            <v>確認中</v>
          </cell>
          <cell r="BB556" t="str">
            <v>確認中</v>
          </cell>
          <cell r="BC556" t="str">
            <v>確認中</v>
          </cell>
        </row>
        <row r="557">
          <cell r="C557" t="str">
            <v>13190-01762421</v>
          </cell>
          <cell r="D557">
            <v>44614</v>
          </cell>
          <cell r="E557" t="str">
            <v>日本ソシアルケア株式会社</v>
          </cell>
          <cell r="F557" t="str">
            <v>にほんソシアルケア　かぶしきがいしゃ</v>
          </cell>
          <cell r="N557" t="str">
            <v>https://danranmachikiso.com</v>
          </cell>
          <cell r="O557" t="str">
            <v>自宅に居るような感覚で介護サービスを提供しております。利用者
様と毎日楽しくお話やレク・外出等様々な取組みを行いながら高齢
者社会に貢献しております。</v>
          </cell>
          <cell r="P557" t="str">
            <v>デイサービススタッフ（介護職員）</v>
          </cell>
          <cell r="Q557" t="str">
            <v>確認中</v>
          </cell>
          <cell r="R557" t="str">
            <v>・日常の生活介助
（食事提供・歩行介助・トイレ・入浴等）
・介護記録業務
・送迎、レクレーション業務
　楽しくおしゃべりしながらのお仕事です。
　子育て経験がある方は特段難しい仕事ではありませんので
　御安心を。
・未経験の方や７０才代以上の方々も活躍しております。
＃マザーズ</v>
          </cell>
          <cell r="S557" t="str">
            <v>だんらんの家　町田木曽</v>
          </cell>
          <cell r="T557" t="str">
            <v>確認中</v>
          </cell>
          <cell r="U557" t="str">
            <v>非常勤パート</v>
          </cell>
          <cell r="V557" t="str">
            <v>東京都町田市木曽東１－３７－５</v>
          </cell>
          <cell r="W557" t="str">
            <v>ハローワークインターネットサービスで求人票を確認ください。</v>
          </cell>
          <cell r="X557" t="str">
            <v>1,041円〜1,100円</v>
          </cell>
          <cell r="Y557" t="str">
            <v>確認中</v>
          </cell>
          <cell r="Z557" t="str">
            <v>ハローワークインターネットサービスで求人票を確認ください。</v>
          </cell>
          <cell r="AB557" t="str">
            <v>確認中</v>
          </cell>
          <cell r="AC557" t="str">
            <v>確認中</v>
          </cell>
          <cell r="AD557" t="str">
            <v>ハローワークインターネットサービスで求人票を確認ください。</v>
          </cell>
          <cell r="AE557" t="str">
            <v>確認中</v>
          </cell>
          <cell r="AF557" t="str">
            <v>時給</v>
          </cell>
          <cell r="AG557" t="str">
            <v>確認中</v>
          </cell>
          <cell r="AH557" t="str">
            <v>確認中</v>
          </cell>
          <cell r="AI557" t="str">
            <v>確認中</v>
          </cell>
          <cell r="AJ557" t="str">
            <v>確認中</v>
          </cell>
          <cell r="AK557" t="str">
            <v>確認中</v>
          </cell>
          <cell r="AL557" t="str">
            <v>確認中</v>
          </cell>
          <cell r="AM557" t="str">
            <v>確認中</v>
          </cell>
          <cell r="AN557" t="str">
            <v>確認中</v>
          </cell>
          <cell r="AO557" t="str">
            <v>確認中</v>
          </cell>
          <cell r="AP557" t="str">
            <v>ハローワークインターネットサービスで求人票を確認ください。</v>
          </cell>
          <cell r="AQ557" t="str">
            <v>ハローワークインターネットサービスで求人票を確認ください。</v>
          </cell>
          <cell r="AR557" t="str">
            <v>ハローワークインターネットサービスで求人票を確認ください。</v>
          </cell>
          <cell r="AS557" t="str">
            <v>ハローワークインターネットサービスで求人票を確認ください。</v>
          </cell>
          <cell r="AT557" t="str">
            <v>ハローワークインターネットサービスで求人票を確認ください。</v>
          </cell>
          <cell r="AU557" t="str">
            <v>認知症対応型デイサービス</v>
          </cell>
          <cell r="AZ557" t="str">
            <v>確認中</v>
          </cell>
          <cell r="BA557" t="str">
            <v>確認中</v>
          </cell>
          <cell r="BB557" t="str">
            <v>確認中</v>
          </cell>
          <cell r="BC557" t="str">
            <v>確認中</v>
          </cell>
        </row>
        <row r="558">
          <cell r="C558" t="str">
            <v>13190-01764621</v>
          </cell>
          <cell r="D558">
            <v>44614</v>
          </cell>
          <cell r="E558" t="str">
            <v>日本ソシアルケア株式会社</v>
          </cell>
          <cell r="F558" t="str">
            <v>にほんソシアルケア　かぶしきがいしゃ</v>
          </cell>
          <cell r="N558" t="str">
            <v>https://danranmachikiso.com</v>
          </cell>
          <cell r="O558" t="str">
            <v>自宅に居るような感覚で介護サービスを提供しております。利用者
様と毎日楽しくお話やレク・外出等様々な取組みを行いながら高齢
者社会に貢献しております。</v>
          </cell>
          <cell r="P558" t="str">
            <v>デイサービス生活相談員</v>
          </cell>
          <cell r="Q558" t="str">
            <v>確認中</v>
          </cell>
          <cell r="R558" t="str">
            <v>ご利用者様とのアセスメント・モニタリング・相談業務・
担当者会議、地域ケア会議等の業務
簡単なＰＣ入力業務、タブレット業務
＃マザーズ</v>
          </cell>
          <cell r="S558" t="str">
            <v>だんらんの家　町田木曽</v>
          </cell>
          <cell r="T558" t="str">
            <v>確認中</v>
          </cell>
          <cell r="U558" t="str">
            <v>非常勤パート</v>
          </cell>
          <cell r="V558" t="str">
            <v>東京都町田市木曽東１－３７－５</v>
          </cell>
          <cell r="W558" t="str">
            <v>ハローワークインターネットサービスで求人票を確認ください。</v>
          </cell>
          <cell r="X558" t="str">
            <v>239,680円〜308,160円</v>
          </cell>
          <cell r="Y558" t="str">
            <v>確認中</v>
          </cell>
          <cell r="Z558" t="str">
            <v>ハローワークインターネットサービスで求人票を確認ください。</v>
          </cell>
          <cell r="AB558" t="str">
            <v>確認中</v>
          </cell>
          <cell r="AC558" t="str">
            <v>確認中</v>
          </cell>
          <cell r="AD558" t="str">
            <v>ハローワークインターネットサービスで求人票を確認ください。</v>
          </cell>
          <cell r="AE558" t="str">
            <v>確認中</v>
          </cell>
          <cell r="AF558" t="str">
            <v>時給</v>
          </cell>
          <cell r="AG558" t="str">
            <v>確認中</v>
          </cell>
          <cell r="AH558" t="str">
            <v>確認中</v>
          </cell>
          <cell r="AI558" t="str">
            <v>確認中</v>
          </cell>
          <cell r="AJ558" t="str">
            <v>確認中</v>
          </cell>
          <cell r="AK558" t="str">
            <v>確認中</v>
          </cell>
          <cell r="AL558" t="str">
            <v>確認中</v>
          </cell>
          <cell r="AM558" t="str">
            <v>確認中</v>
          </cell>
          <cell r="AN558" t="str">
            <v>確認中</v>
          </cell>
          <cell r="AO558" t="str">
            <v>確認中</v>
          </cell>
          <cell r="AP558" t="str">
            <v>ハローワークインターネットサービスで求人票を確認ください。</v>
          </cell>
          <cell r="AQ558" t="str">
            <v>ハローワークインターネットサービスで求人票を確認ください。</v>
          </cell>
          <cell r="AR558" t="str">
            <v>ハローワークインターネットサービスで求人票を確認ください。</v>
          </cell>
          <cell r="AS558" t="str">
            <v>ハローワークインターネットサービスで求人票を確認ください。</v>
          </cell>
          <cell r="AT558" t="str">
            <v>ハローワークインターネットサービスで求人票を確認ください。</v>
          </cell>
          <cell r="AU558" t="str">
            <v>認知症対応型デイサービス</v>
          </cell>
          <cell r="AZ558" t="str">
            <v>確認中</v>
          </cell>
          <cell r="BA558" t="str">
            <v>確認中</v>
          </cell>
          <cell r="BB558" t="str">
            <v>確認中</v>
          </cell>
          <cell r="BC558" t="str">
            <v>確認中</v>
          </cell>
        </row>
        <row r="559">
          <cell r="C559" t="str">
            <v>70-0429</v>
          </cell>
          <cell r="D559">
            <v>44621</v>
          </cell>
          <cell r="E559" t="str">
            <v>株式会社結の心</v>
          </cell>
          <cell r="F559" t="str">
            <v>かぶしきがいしゃゆいのこころ</v>
          </cell>
          <cell r="G559" t="str">
            <v>地域のデイサロン　くらかけ庵</v>
          </cell>
          <cell r="H559" t="str">
            <v>町田　菜々</v>
          </cell>
          <cell r="J559" t="str">
            <v>042-728-7050</v>
          </cell>
          <cell r="K559" t="str">
            <v>042-850-8056</v>
          </cell>
          <cell r="L559" t="str">
            <v>042-728-7050</v>
          </cell>
          <cell r="M559" t="str">
            <v>kurakake@kxb.biglobe.ne.jp</v>
          </cell>
          <cell r="N559" t="str">
            <v>https://www.kurakakean.com</v>
          </cell>
          <cell r="O559" t="str">
            <v>町田市成瀬くらかけ台に立地する名のとおり「地域に密着した」デイサービスです。
管理者が介護福祉士・社会福祉士・精神保健福祉士の福祉三大資格取得、高齢者介護に専門性を持つ事業所です。
小規模事業者なので、スタッフ間の意思疎通や関係性も良好。各職員の事情にも臨機応変に対応できます。</v>
          </cell>
          <cell r="P559" t="str">
            <v>介護スタッフ</v>
          </cell>
          <cell r="Q559" t="str">
            <v>確認中</v>
          </cell>
          <cell r="R559" t="str">
            <v>要介護平均２、比較的自立したご利用者様方が1日お過ごしになるデイサービスの業務です。_x000D_
お元気な方が多いため、趣味活動、体操、などサロン的な要素が多いデイです。_x000D_
食事も委託ではなくスタッフで作り提供しており、それが美味しいと評判です。</v>
          </cell>
          <cell r="S559" t="str">
            <v>地域のデイサロン　くらかけ庵</v>
          </cell>
          <cell r="T559" t="str">
            <v>確認中</v>
          </cell>
          <cell r="U559" t="str">
            <v>非常勤パート</v>
          </cell>
          <cell r="V559" t="str">
            <v>東京都町田市西成瀬1-6-7</v>
          </cell>
          <cell r="W559" t="str">
            <v>JR横浜線　成瀬駅より徒歩20分　車通勤可</v>
          </cell>
          <cell r="X559" t="str">
            <v>時給1,180円～2,000円（介護福祉士をお持ちの方～社会福祉士・理学療法士等まで）</v>
          </cell>
          <cell r="Y559" t="str">
            <v>-</v>
          </cell>
          <cell r="Z559" t="str">
            <v>資格手当：介護福祉士　20,000円/月（週5日勤務の場合　週3日週4日は割り戻し）_x000D_
調整手当：週5日勤務の方　約25,000円（月間売上を総勤務時間数にて配分）</v>
          </cell>
          <cell r="AA559" t="str">
            <v>公共交通利用　上限2万円まで支給</v>
          </cell>
          <cell r="AB559" t="str">
            <v>有り</v>
          </cell>
          <cell r="AC559" t="str">
            <v>毎年時給50円UP</v>
          </cell>
          <cell r="AD559" t="str">
            <v>有り</v>
          </cell>
          <cell r="AE559" t="str">
            <v>有り</v>
          </cell>
          <cell r="AF559" t="str">
            <v>時給</v>
          </cell>
          <cell r="AG559" t="str">
            <v>無期</v>
          </cell>
          <cell r="AH559" t="str">
            <v>無期</v>
          </cell>
          <cell r="AI559" t="str">
            <v>確認中</v>
          </cell>
          <cell r="AJ559" t="str">
            <v>可</v>
          </cell>
          <cell r="AK559" t="str">
            <v>無し</v>
          </cell>
          <cell r="AL559" t="str">
            <v>無し</v>
          </cell>
          <cell r="AM559" t="str">
            <v>有り</v>
          </cell>
          <cell r="AN559" t="str">
            <v>残業は月に１～2時間程度で、ほぼありません</v>
          </cell>
          <cell r="AO559" t="str">
            <v>日勤のみ</v>
          </cell>
          <cell r="AP559" t="str">
            <v>①8：30～17：30　②9：00～18：00　他　1日5時間からOK</v>
          </cell>
          <cell r="AQ559" t="str">
            <v>3日/週～5日/週　応相談</v>
          </cell>
          <cell r="AR559" t="str">
            <v>介護福祉士（必須）_x000D_
社会福祉主事任用資格等ご相談ください_x000D_
東京都３科目主事（4大卒（文系）の方、該当する方はご相談ください）</v>
          </cell>
          <cell r="AS559" t="str">
            <v>雇用保険・健康保険・厚生年金・労災保険</v>
          </cell>
          <cell r="AT559">
            <v>2</v>
          </cell>
          <cell r="AU559" t="str">
            <v>地域密着型通所介護</v>
          </cell>
          <cell r="AZ559" t="str">
            <v>60分</v>
          </cell>
          <cell r="BA559" t="str">
            <v>土日完全お休み　年末年始の休みあり</v>
          </cell>
          <cell r="BB559" t="str">
            <v>有（屋内「原則禁煙」）</v>
          </cell>
          <cell r="BC559" t="str">
            <v>屋内禁煙（屋外に喫煙所設置）</v>
          </cell>
        </row>
        <row r="560">
          <cell r="C560" t="str">
            <v>70-0430</v>
          </cell>
          <cell r="D560">
            <v>44621</v>
          </cell>
          <cell r="E560" t="str">
            <v>特定非営利活動法人明るい老後を考える会</v>
          </cell>
          <cell r="F560" t="str">
            <v>とくていひえいりかつどうほうじんあかるいろうごをかんがえるかい</v>
          </cell>
          <cell r="G560" t="str">
            <v>管理課</v>
          </cell>
          <cell r="H560" t="str">
            <v>持田　忠行</v>
          </cell>
          <cell r="J560" t="str">
            <v>042-737-7131</v>
          </cell>
          <cell r="K560" t="str">
            <v>042-737-7141</v>
          </cell>
          <cell r="M560" t="str">
            <v>kaigo3@harunazaka.or.jp</v>
          </cell>
          <cell r="N560" t="str">
            <v>https://harunazaka.com/</v>
          </cell>
          <cell r="O560" t="str">
            <v>趣味活動がメインのデイサービスで、自立度の高い（平均介護度1.7）ご利用者が、手芸などのお好きな趣味活動に興じ、お仲間と楽しく過ごされています。閑静な住宅街に立地し、出入りも自由な自然豊かな広い庭園が特色です。また、管理栄養士による季節感ある食材を使った、手作りの家庭料理も好評です。_x000D_
今回募集の機能訓練指導員は、特別な技能、経験などはまったく不要で、体操ビデオ見ながら利用者や他のスタッフと一緒に楽しみながら実施でき、しっかりサポートもしますのでご安心ください。</v>
          </cell>
          <cell r="P560" t="str">
            <v>機能訓練指導員</v>
          </cell>
          <cell r="Q560" t="str">
            <v>確認中</v>
          </cell>
          <cell r="R560" t="str">
            <v>機能訓練指導員（機能訓練プログラムソフトを使用）_x000D_
①ＤＶＤの体操動画を見ながら、他の介護スタッフと一緒にサポート_x000D_
②専用のソフトに利用者ごとの運動計画、記録等を入力する_x000D_
※①は機能訓練の知識、技能、経験不問。②は決まったフォーマットへの入力作業にて、ＰＣスキルは不要。_x000D_
手厚いサポートにてどなたでも仕事に慣れていただけます。_x000D_
　</v>
          </cell>
          <cell r="S560" t="str">
            <v>デイサービス榛名坂</v>
          </cell>
          <cell r="T560" t="str">
            <v>確認中</v>
          </cell>
          <cell r="U560" t="str">
            <v>非常勤パート</v>
          </cell>
          <cell r="V560" t="str">
            <v>東京都町田市金井3-20-1　</v>
          </cell>
          <cell r="W560" t="str">
            <v>車通勤可（無料駐車場完備）</v>
          </cell>
          <cell r="X560" t="str">
            <v>時給1,420円</v>
          </cell>
          <cell r="Y560" t="str">
            <v>無し</v>
          </cell>
          <cell r="Z560" t="str">
            <v>処遇改善特別手当（介護職員等特定処遇加算）</v>
          </cell>
          <cell r="AA560" t="str">
            <v>実費（１日上限1,000円）</v>
          </cell>
          <cell r="AB560" t="str">
            <v>有り</v>
          </cell>
          <cell r="AC560" t="str">
            <v>個別査定による</v>
          </cell>
          <cell r="AD560" t="str">
            <v>有り：7月、12月実施</v>
          </cell>
          <cell r="AE560" t="str">
            <v>業績・個別査定による</v>
          </cell>
          <cell r="AF560" t="str">
            <v>時給</v>
          </cell>
          <cell r="AG560" t="str">
            <v>有期</v>
          </cell>
          <cell r="AH560" t="str">
            <v>１年毎の更新</v>
          </cell>
          <cell r="AI560" t="str">
            <v>確認中</v>
          </cell>
          <cell r="AJ560" t="str">
            <v>可</v>
          </cell>
          <cell r="AK560" t="str">
            <v>有り</v>
          </cell>
          <cell r="AL560" t="str">
            <v>入職３ヶ月間（給与は所定額支給）</v>
          </cell>
          <cell r="AM560" t="str">
            <v>無し</v>
          </cell>
          <cell r="AN560" t="str">
            <v>無</v>
          </cell>
          <cell r="AO560" t="str">
            <v>４時間／日固定</v>
          </cell>
          <cell r="AP560" t="str">
            <v>9:00～13:00</v>
          </cell>
          <cell r="AQ560" t="str">
            <v>4日／週～５日／週、希望相談による</v>
          </cell>
          <cell r="AR560" t="str">
            <v>資格：看護師・理学療法士(PT)・作業療法士(OT)・言語聴覚士(ST)
経験：不問</v>
          </cell>
          <cell r="AS560" t="str">
            <v>労働保険・労働条件による</v>
          </cell>
          <cell r="AT560">
            <v>1</v>
          </cell>
          <cell r="AU560" t="str">
            <v>通所介護（デイサービス）</v>
          </cell>
          <cell r="AZ560" t="str">
            <v>なし</v>
          </cell>
          <cell r="BA560" t="str">
            <v>日曜・祝日、年末年始</v>
          </cell>
          <cell r="BB560" t="str">
            <v>有（屋内「原則禁煙」）</v>
          </cell>
          <cell r="BC560" t="str">
            <v>屋内禁煙（屋外に喫煙所設置）</v>
          </cell>
        </row>
        <row r="561">
          <cell r="C561" t="str">
            <v>70-0431</v>
          </cell>
          <cell r="D561">
            <v>44623</v>
          </cell>
          <cell r="E561" t="str">
            <v>株式会社結の心</v>
          </cell>
          <cell r="F561" t="str">
            <v>かぶしきがいしゃゆいのこころ</v>
          </cell>
          <cell r="G561" t="str">
            <v>地域のデイサロン　くらかけ庵</v>
          </cell>
          <cell r="H561" t="str">
            <v>町田　菜々</v>
          </cell>
          <cell r="J561" t="str">
            <v>042-728-7050</v>
          </cell>
          <cell r="K561" t="str">
            <v>042-850-8056</v>
          </cell>
          <cell r="L561" t="str">
            <v>042-728-7050</v>
          </cell>
          <cell r="M561" t="str">
            <v>kurakake@kxb.biglobe.ne.jp</v>
          </cell>
          <cell r="N561" t="str">
            <v>https://www.kurakakean.com</v>
          </cell>
          <cell r="O561" t="str">
            <v>「地域のデイサロン　くらかけ庵」の名のとおり、「地域に密着した」デイサービスです。_x000D_
管理者が介護福祉士・社会福祉士・精神保健福祉士の福祉三大資格を取得、高齢者介護に専門性を持つ事業所です。小規模事業者なので、スタッフ間の意思疎通や関係性も良好。各スタッフの事情にも臨機応変に対応できます。</v>
          </cell>
          <cell r="P561" t="str">
            <v>介護スタッフ</v>
          </cell>
          <cell r="Q561" t="str">
            <v>確認中</v>
          </cell>
          <cell r="R561" t="str">
            <v>町田市西成瀬のくらかけ台地区（昔ながらの人のつながりがある下町のような山です）に位置するデイサービスで、要支援・要介護の方と1日過ごすデイサービス業務全般を担当していただきます。_x000D_
送迎（普通車）、食事作り、入浴・食事・排泄介助、レクレーション等、利用者様が自立した方ばかりですので、重介助はありません。残業もほとんどありません（月に１～２時間程度）。</v>
          </cell>
          <cell r="S561" t="str">
            <v>地域のデイサロン　くらかけ庵</v>
          </cell>
          <cell r="T561" t="str">
            <v>確認中</v>
          </cell>
          <cell r="U561" t="str">
            <v>非常勤パート</v>
          </cell>
          <cell r="V561" t="str">
            <v>東京都町田市西成瀬1-6-7</v>
          </cell>
          <cell r="W561" t="str">
            <v>JR横浜線　成瀬駅より徒歩20分　車通勤可</v>
          </cell>
          <cell r="X561" t="str">
            <v>時給1,140円～2,000円（無資格の方～介護福祉士・社会福祉士・理学療法士等まで）</v>
          </cell>
          <cell r="Y561" t="str">
            <v>-</v>
          </cell>
          <cell r="Z561" t="str">
            <v>資格手当：介護福祉士20,000円/月（週5勤務の場合　週3日　週4日は割り戻し）_x000D_
　　　　　初任者研修3,000円/月_x000D_
調整手当：週5勤務の方　約25,000円（月間処遇改善加算費を勤務時間数にて配分）</v>
          </cell>
          <cell r="AA561" t="str">
            <v>公共交通利用　上限2万円まで支給</v>
          </cell>
          <cell r="AB561" t="str">
            <v>有り</v>
          </cell>
          <cell r="AC561" t="str">
            <v>-</v>
          </cell>
          <cell r="AD561" t="str">
            <v>有り</v>
          </cell>
          <cell r="AE561" t="str">
            <v>-</v>
          </cell>
          <cell r="AF561" t="str">
            <v>時給</v>
          </cell>
          <cell r="AG561" t="str">
            <v>無期</v>
          </cell>
          <cell r="AH561" t="str">
            <v>無期</v>
          </cell>
          <cell r="AI561" t="str">
            <v>確認中</v>
          </cell>
          <cell r="AJ561" t="str">
            <v>可</v>
          </cell>
          <cell r="AK561" t="str">
            <v>無し</v>
          </cell>
          <cell r="AL561" t="str">
            <v>無し</v>
          </cell>
          <cell r="AM561" t="str">
            <v>有り</v>
          </cell>
          <cell r="AN561" t="str">
            <v>ほぼなし（１～2時間/月）</v>
          </cell>
          <cell r="AO561" t="str">
            <v>日勤のみ</v>
          </cell>
          <cell r="AP561" t="str">
            <v>①8：30～17：30　②9：00～18：00　他　1日5時間からOK</v>
          </cell>
          <cell r="AQ561" t="str">
            <v>3日/週～5日/週　応相談</v>
          </cell>
          <cell r="AR561" t="str">
            <v>無資格の方　OKです！_x000D_
介護福祉士をお持ちならなお可！</v>
          </cell>
          <cell r="AS561" t="str">
            <v>雇用保険・健康保険・厚生年金・労災保険</v>
          </cell>
          <cell r="AT561">
            <v>2</v>
          </cell>
          <cell r="AU561" t="str">
            <v>地域密着型通所介護</v>
          </cell>
          <cell r="AZ561" t="str">
            <v>60分</v>
          </cell>
          <cell r="BA561" t="str">
            <v>土・日完全休み　年末年始（12/31～1/3）</v>
          </cell>
          <cell r="BB561" t="str">
            <v>有（屋内「原則禁煙」）</v>
          </cell>
          <cell r="BC561" t="str">
            <v>屋内禁煙（屋外に喫煙所設置）</v>
          </cell>
        </row>
        <row r="562">
          <cell r="C562" t="str">
            <v>70-0298</v>
          </cell>
          <cell r="D562">
            <v>44631</v>
          </cell>
          <cell r="E562" t="str">
            <v>社会福祉法人　芙蓉会</v>
          </cell>
          <cell r="F562" t="str">
            <v>しゃかいふくしほうじん　ふようかい</v>
          </cell>
          <cell r="G562" t="str">
            <v>総務課</v>
          </cell>
          <cell r="H562" t="str">
            <v>浦下隆司・安藤小百合</v>
          </cell>
          <cell r="J562" t="str">
            <v>042-796-2736</v>
          </cell>
          <cell r="K562" t="str">
            <v>042-796-2734</v>
          </cell>
          <cell r="M562" t="str">
            <v>jimu@fuyouen.jp</v>
          </cell>
          <cell r="N562" t="str">
            <v>https://fuyouen.jp/</v>
          </cell>
          <cell r="O562" t="str">
            <v>確認中</v>
          </cell>
          <cell r="P562" t="str">
            <v>介護職</v>
          </cell>
          <cell r="Q562" t="str">
            <v>確認中</v>
          </cell>
          <cell r="R562" t="str">
            <v>◆施設への入居者様に係る生活援助全般
・食事介助・入浴介助・排泄介助など介護業務
・レクレーション（月に１~２回程度のイベントを開催）
・ケアプラン、カンファレンス等（当施設では専任の施設ケアマネがケアプランを作成します）</v>
          </cell>
          <cell r="S562" t="str">
            <v>特別養護老人ホーム芙蓉園</v>
          </cell>
          <cell r="T562" t="str">
            <v>確認中</v>
          </cell>
          <cell r="U562" t="str">
            <v>正社員</v>
          </cell>
          <cell r="V562" t="str">
            <v>東京都町田市南町田5-16-1</v>
          </cell>
          <cell r="W562" t="str">
            <v>東急田園都市線　南町田ｸﾞﾗﾝﾍﾞﾘｰﾊﾟｰｸ駅　徒歩7分</v>
          </cell>
          <cell r="X562" t="str">
            <v>185,330～258,560円　※別途手当有</v>
          </cell>
          <cell r="Y562" t="str">
            <v>地域手当 18,680円〜26,530円
特定処遇改善手当 11,500円〜11,500円
ベースアップ手当 5,000円〜5,000円</v>
          </cell>
          <cell r="Z562" t="str">
            <v>・夜勤１回12,000円（平均月５～６回）
・住宅手当・扶養手当
・経験加算級あり（基本給にプラス）・特定処遇手当あり</v>
          </cell>
          <cell r="AA562" t="str">
            <v>支給（上限50,000円迄）
車通勤可</v>
          </cell>
          <cell r="AB562" t="str">
            <v>有り</v>
          </cell>
          <cell r="AC562" t="str">
            <v>年１回</v>
          </cell>
          <cell r="AD562" t="str">
            <v>有り</v>
          </cell>
          <cell r="AE562" t="str">
            <v>年２回
昨年実績3.8ヵ月</v>
          </cell>
          <cell r="AF562" t="str">
            <v>月給（手当等確認ください）</v>
          </cell>
          <cell r="AG562" t="str">
            <v>無期</v>
          </cell>
          <cell r="AH562" t="str">
            <v>無期</v>
          </cell>
          <cell r="AI562" t="str">
            <v>確認中</v>
          </cell>
          <cell r="AJ562" t="str">
            <v>可</v>
          </cell>
          <cell r="AK562" t="str">
            <v>有</v>
          </cell>
          <cell r="AL562" t="str">
            <v>3ヵ月</v>
          </cell>
          <cell r="AM562" t="str">
            <v>有</v>
          </cell>
          <cell r="AN562" t="str">
            <v>5時間</v>
          </cell>
          <cell r="AO562" t="str">
            <v>シフト制</v>
          </cell>
          <cell r="AP562" t="str">
            <v>日勤  8:30～17:30
早番  7:00～16:00、6:00～15:00（通勤可能職員のみ）
遅番  10:30～19:30、11:00～20:00
夜勤  16:30～翌10:30　シフト制</v>
          </cell>
          <cell r="AQ562" t="str">
            <v>週５日（シフト制）</v>
          </cell>
          <cell r="AR562" t="str">
            <v>新卒の方（学科・専修不問）・未経験の方、経験を活かしステップアップしたい方、リーダー経験者の方、歓迎します。
＊介護職員実務者研修取得支援制度、介護福祉士取得支援制度あり。働きながら資格取得を目指すことができます。</v>
          </cell>
          <cell r="AS562" t="str">
            <v>雇用保険・健康保険・厚生年金・労災保険</v>
          </cell>
          <cell r="AT562">
            <v>2</v>
          </cell>
          <cell r="AU562" t="str">
            <v>特別養護老人ホーム（特養）</v>
          </cell>
          <cell r="AZ562" t="str">
            <v>早番/日勤/遅番　６０分　夜勤１２０分</v>
          </cell>
          <cell r="BA562" t="str">
            <v>週休２日（シフト制）年間休日１１８日</v>
          </cell>
          <cell r="BB562" t="str">
            <v>有（屋内「原則禁煙」）</v>
          </cell>
          <cell r="BC562" t="str">
            <v>屋内禁煙（屋外に喫煙所設置）</v>
          </cell>
        </row>
        <row r="563">
          <cell r="C563" t="str">
            <v>70-0246</v>
          </cell>
          <cell r="D563">
            <v>44631</v>
          </cell>
          <cell r="E563" t="str">
            <v>ＡＬＳＯＫ介護株式会社</v>
          </cell>
          <cell r="F563" t="str">
            <v>ＡＬＳＯＫかいごかぶしきがいしゃ</v>
          </cell>
          <cell r="G563" t="str">
            <v>業務管理部</v>
          </cell>
          <cell r="H563" t="str">
            <v>藪本　留美</v>
          </cell>
          <cell r="J563" t="str">
            <v>03-5414-5021</v>
          </cell>
          <cell r="K563" t="str">
            <v>03-5414-0725</v>
          </cell>
          <cell r="M563" t="str">
            <v>acs.kyujin@acs.alsok.co.jp</v>
          </cell>
          <cell r="N563" t="str">
            <v>https://acs.alsok.co.jp/</v>
          </cell>
          <cell r="O563" t="str">
            <v>■施設見学会を随時開催中です！
■初期費用無しで介護職員初任者研修を受講できます。（働きながら資格取得を目指す方。社内規定あり）
お気軽にお問合せください。</v>
          </cell>
          <cell r="P563" t="str">
            <v>デイサービス介護員</v>
          </cell>
          <cell r="Q563" t="str">
            <v>確認中</v>
          </cell>
          <cell r="R563" t="str">
            <v>デイサービスでのご利用者に対する介護業務（食事・入浴など）・レクリエーションなどを行い、自立を支援するお仕事です。（他、送迎業務など有り）</v>
          </cell>
          <cell r="S563" t="str">
            <v>デイサービスかたくりの里　町田</v>
          </cell>
          <cell r="T563" t="str">
            <v>確認中</v>
          </cell>
          <cell r="U563" t="str">
            <v>非常勤パート</v>
          </cell>
          <cell r="V563" t="str">
            <v>東京都町田市中町2-4-5　ﾍｰﾍﾞﾙVillageやまだい中町</v>
          </cell>
          <cell r="W563" t="str">
            <v>小田急線　町田駅より徒歩15分</v>
          </cell>
          <cell r="X563" t="str">
            <v>1,050円＋その他手当</v>
          </cell>
          <cell r="Y563" t="str">
            <v>確認中</v>
          </cell>
          <cell r="Z563" t="str">
            <v>①処遇改善手当（実勤務時間数×20円）
　②土・祝日出勤加算：＋時給40円
　③運転手当：3,000～5,000円／月</v>
          </cell>
          <cell r="AA563" t="str">
            <v>有（全額支給）</v>
          </cell>
          <cell r="AB563" t="str">
            <v>確認中</v>
          </cell>
          <cell r="AC563" t="str">
            <v>確認中</v>
          </cell>
          <cell r="AD563" t="str">
            <v>無し</v>
          </cell>
          <cell r="AE563" t="str">
            <v>確認中</v>
          </cell>
          <cell r="AF563" t="str">
            <v>時給</v>
          </cell>
          <cell r="AG563" t="str">
            <v>有期</v>
          </cell>
          <cell r="AH563" t="str">
            <v>6ヶ月毎</v>
          </cell>
          <cell r="AI563" t="str">
            <v>確認中</v>
          </cell>
          <cell r="AJ563" t="str">
            <v>確認中</v>
          </cell>
          <cell r="AK563" t="str">
            <v>有</v>
          </cell>
          <cell r="AL563" t="str">
            <v>1ヵ月間（同条件）</v>
          </cell>
          <cell r="AM563" t="str">
            <v>有</v>
          </cell>
          <cell r="AN563">
            <v>2</v>
          </cell>
          <cell r="AO563" t="str">
            <v>固定勤務</v>
          </cell>
          <cell r="AP563" t="str">
            <v>8:30～17:30
（時間応相談）</v>
          </cell>
          <cell r="AQ563" t="str">
            <v>週3日から相談可</v>
          </cell>
          <cell r="AR563" t="str">
            <v>不問
（介護職としての経験あれば尚可）</v>
          </cell>
          <cell r="AS563" t="str">
            <v>雇用保険・健康保険・厚生年金・労災保険</v>
          </cell>
          <cell r="AT563">
            <v>2</v>
          </cell>
          <cell r="AU563" t="str">
            <v>通所介護（デイサービス）</v>
          </cell>
          <cell r="AZ563" t="str">
            <v>60分</v>
          </cell>
          <cell r="BA563" t="str">
            <v>週休2日</v>
          </cell>
          <cell r="BB563" t="str">
            <v>確認中</v>
          </cell>
          <cell r="BC563" t="str">
            <v>確認中</v>
          </cell>
        </row>
        <row r="564">
          <cell r="C564" t="str">
            <v>70-0247</v>
          </cell>
          <cell r="D564">
            <v>44631</v>
          </cell>
          <cell r="E564" t="str">
            <v>ＡＬＳＯＫ介護株式会社</v>
          </cell>
          <cell r="F564" t="str">
            <v>ＡＬＳＯＫかいごかぶしきがいしゃ</v>
          </cell>
          <cell r="G564" t="str">
            <v>業務管理部</v>
          </cell>
          <cell r="H564" t="str">
            <v>藪本　留美</v>
          </cell>
          <cell r="J564" t="str">
            <v>03-5414-5021</v>
          </cell>
          <cell r="K564" t="str">
            <v>03-5414-0725</v>
          </cell>
          <cell r="M564" t="str">
            <v>acs.kyujin@acs.alsok.co.jp</v>
          </cell>
          <cell r="N564" t="str">
            <v>https://acs.alsok.co.jp/</v>
          </cell>
          <cell r="O564" t="str">
            <v>■施設見学会を随時開催中です！
■初期費用無しで介護職員初任者研修を受講できます。（働きながら資格取得を目指す方。社内規定あり）
お気軽にお問合せください。</v>
          </cell>
          <cell r="P564" t="str">
            <v>デイサービス介護員</v>
          </cell>
          <cell r="Q564" t="str">
            <v>確認中</v>
          </cell>
          <cell r="R564" t="str">
            <v>デイサービスでのご利用者に対する介護業務（食事・入浴など）・レクリエーションなどを行い、自立を支援するお仕事です。（他、送迎業務など有り）</v>
          </cell>
          <cell r="S564" t="str">
            <v>デイサービスかたくりの里　大蔵</v>
          </cell>
          <cell r="T564" t="str">
            <v>確認中</v>
          </cell>
          <cell r="U564" t="str">
            <v>非常勤パート</v>
          </cell>
          <cell r="V564" t="str">
            <v>東京都町田市大蔵町482-7</v>
          </cell>
          <cell r="W564" t="str">
            <v>鶴川駅⇒｢大蔵(鶴川郵便局)｣ﾊﾞｽ停すぐ</v>
          </cell>
          <cell r="X564" t="str">
            <v>1,050円＋その他手当</v>
          </cell>
          <cell r="Y564" t="str">
            <v>確認中</v>
          </cell>
          <cell r="Z564" t="str">
            <v>　①処遇改善手当（実勤務時間数×20円）
　②土・祝日出勤加算：＋時給40円
　③運転手当：3,000～5,000円／月</v>
          </cell>
          <cell r="AA564" t="str">
            <v>有（全額支給）</v>
          </cell>
          <cell r="AB564" t="str">
            <v>確認中</v>
          </cell>
          <cell r="AC564" t="str">
            <v>確認中</v>
          </cell>
          <cell r="AD564" t="str">
            <v>無し</v>
          </cell>
          <cell r="AE564" t="str">
            <v>確認中</v>
          </cell>
          <cell r="AF564" t="str">
            <v>時給</v>
          </cell>
          <cell r="AG564" t="str">
            <v>有期</v>
          </cell>
          <cell r="AH564" t="str">
            <v>6ヶ月毎</v>
          </cell>
          <cell r="AI564" t="str">
            <v>確認中</v>
          </cell>
          <cell r="AJ564" t="str">
            <v>確認中</v>
          </cell>
          <cell r="AK564" t="str">
            <v>有</v>
          </cell>
          <cell r="AL564" t="str">
            <v>1ヵ月間（同条件）</v>
          </cell>
          <cell r="AM564" t="str">
            <v>有</v>
          </cell>
          <cell r="AN564">
            <v>2</v>
          </cell>
          <cell r="AO564" t="str">
            <v>固定勤務</v>
          </cell>
          <cell r="AP564" t="str">
            <v>8:30～17:30
（時間応相談）</v>
          </cell>
          <cell r="AQ564" t="str">
            <v>週3日から相談可</v>
          </cell>
          <cell r="AR564" t="str">
            <v>不問
（介護職としての経験あれば尚可）</v>
          </cell>
          <cell r="AS564" t="str">
            <v>雇用保険・健康保険・厚生年金・労災保険</v>
          </cell>
          <cell r="AT564">
            <v>2</v>
          </cell>
          <cell r="AU564" t="str">
            <v>通所介護（デイサービス）</v>
          </cell>
          <cell r="AZ564" t="str">
            <v>60分</v>
          </cell>
          <cell r="BA564" t="str">
            <v>週休2日</v>
          </cell>
          <cell r="BB564" t="str">
            <v>確認中</v>
          </cell>
          <cell r="BC564" t="str">
            <v>確認中</v>
          </cell>
        </row>
        <row r="565">
          <cell r="C565" t="str">
            <v>70-0303</v>
          </cell>
          <cell r="D565">
            <v>44635</v>
          </cell>
          <cell r="E565" t="str">
            <v>一般社団法人　麦とぶどう舎</v>
          </cell>
          <cell r="F565" t="str">
            <v>いっぱんしゃだんほうじん　むぎとぶどうしゃ</v>
          </cell>
          <cell r="G565" t="str">
            <v>代表</v>
          </cell>
          <cell r="H565" t="str">
            <v>樋口浩</v>
          </cell>
          <cell r="J565" t="str">
            <v>042-851-8108</v>
          </cell>
          <cell r="K565" t="str">
            <v>042-851-8510</v>
          </cell>
          <cell r="M565" t="str">
            <v>info@mugitobudou.jp</v>
          </cell>
          <cell r="N565" t="str">
            <v>http://hp.kaipoke.biz/eyb/</v>
          </cell>
          <cell r="O565" t="str">
            <v>将来介護の専門職として仕事をしたい方に働いてほしいです。当法人で無資格者が介護福祉士の資格を取得した履歴があります。
母子家庭等の就労の相談します。</v>
          </cell>
          <cell r="P565" t="str">
            <v>介護職</v>
          </cell>
          <cell r="Q565" t="str">
            <v>確認中</v>
          </cell>
          <cell r="R565" t="str">
            <v>日常生活動作（移動・移乗・排泄・入浴等）の介助
レク・トレーニング対応
記録・送迎の補助等</v>
          </cell>
          <cell r="S565" t="str">
            <v>デイケアセンターぶどうの木</v>
          </cell>
          <cell r="T565" t="str">
            <v>確認中</v>
          </cell>
          <cell r="U565" t="str">
            <v>非常勤パート</v>
          </cell>
          <cell r="V565" t="str">
            <v>東京都町田市本町田2973-7マリノビル201</v>
          </cell>
          <cell r="W565" t="str">
            <v>バス　今井谷戸　徒歩3分</v>
          </cell>
          <cell r="X565" t="str">
            <v>1,050円</v>
          </cell>
          <cell r="Y565" t="str">
            <v>確認中</v>
          </cell>
          <cell r="Z565" t="str">
            <v>本人の能力レベルにより一定の手当てが支給されます。（資格手当・能力手当）
処遇改善手当</v>
          </cell>
          <cell r="AA565" t="str">
            <v>規定支給　車通勤可</v>
          </cell>
          <cell r="AB565" t="str">
            <v>確認中</v>
          </cell>
          <cell r="AC565" t="str">
            <v>実力レベルによる
（段位制度使用）</v>
          </cell>
          <cell r="AD565" t="str">
            <v>条件により</v>
          </cell>
          <cell r="AE565" t="str">
            <v>法人の経営上による
賞与は職員の努力次第です</v>
          </cell>
          <cell r="AF565" t="str">
            <v>時給</v>
          </cell>
          <cell r="AG565" t="str">
            <v>有期</v>
          </cell>
          <cell r="AH565" t="str">
            <v>正社員希望は試用期間終了後に転換あり</v>
          </cell>
          <cell r="AI565" t="str">
            <v>確認中</v>
          </cell>
          <cell r="AJ565" t="str">
            <v>確認中</v>
          </cell>
          <cell r="AK565" t="str">
            <v>有</v>
          </cell>
          <cell r="AL565" t="str">
            <v>入社6ケ月間（非常勤扱い）</v>
          </cell>
          <cell r="AM565" t="str">
            <v>有</v>
          </cell>
          <cell r="AN565">
            <v>5</v>
          </cell>
          <cell r="AO565" t="str">
            <v>シフト制</v>
          </cell>
          <cell r="AP565" t="str">
            <v>①  8:30～17:30
②  8:00～17:00
シフト制　半日等相談可</v>
          </cell>
          <cell r="AQ565" t="str">
            <v>週3日から相談可</v>
          </cell>
          <cell r="AR565" t="str">
            <v>無資格者可。介護職員初任者研修、実務者研修修了者歓迎。研修制度あり、働きながら資格を取得する仕組みがあります</v>
          </cell>
          <cell r="AS565" t="str">
            <v>雇用保険・健康保険・厚生年金・労災保険</v>
          </cell>
          <cell r="AT565">
            <v>2</v>
          </cell>
          <cell r="AU565" t="str">
            <v>通所リハビリテーション（デイケア）</v>
          </cell>
          <cell r="AZ565" t="str">
            <v>60分</v>
          </cell>
          <cell r="BA565" t="str">
            <v>日曜日　法人が特別に定めた日
12月30日～1月3日　５勤２休</v>
          </cell>
          <cell r="BB565" t="str">
            <v>確認中</v>
          </cell>
          <cell r="BC565" t="str">
            <v>確認中</v>
          </cell>
        </row>
        <row r="566">
          <cell r="C566" t="str">
            <v>70-0373</v>
          </cell>
          <cell r="D566">
            <v>44638</v>
          </cell>
          <cell r="E566" t="str">
            <v>社会福祉法人 七五三会</v>
          </cell>
          <cell r="F566" t="str">
            <v>しゃかいふくしほうじん　なごみかい</v>
          </cell>
          <cell r="G566" t="str">
            <v>管理課</v>
          </cell>
          <cell r="H566" t="str">
            <v>採用担当</v>
          </cell>
          <cell r="J566" t="str">
            <v>042-726-0753</v>
          </cell>
          <cell r="K566" t="str">
            <v>042-726-0373</v>
          </cell>
          <cell r="M566" t="str">
            <v>kanrika@753kai.or.jp</v>
          </cell>
          <cell r="N566" t="str">
            <v>http://www.753kai.or.jp</v>
          </cell>
          <cell r="P566" t="str">
            <v>清掃員</v>
          </cell>
          <cell r="Q566" t="str">
            <v>確認中</v>
          </cell>
          <cell r="R566" t="str">
            <v>高齢者福祉施設内での清掃業務になります。_x000D_
（女子トイレ・男子トイレの清掃あり）</v>
          </cell>
          <cell r="S566" t="str">
            <v>デイサービス木曽</v>
          </cell>
          <cell r="T566" t="str">
            <v>確認中</v>
          </cell>
          <cell r="U566" t="str">
            <v>非常勤パート</v>
          </cell>
          <cell r="V566" t="str">
            <v>東京都町田市木曽西3-23-7</v>
          </cell>
          <cell r="X566" t="str">
            <v>時給1,015円
（最低賃金改定の為 確認中）</v>
          </cell>
          <cell r="Y566" t="str">
            <v>確認中</v>
          </cell>
          <cell r="Z566" t="str">
            <v>なし</v>
          </cell>
          <cell r="AA566" t="str">
            <v>月額50,000円</v>
          </cell>
          <cell r="AB566" t="str">
            <v>確認中</v>
          </cell>
          <cell r="AC566" t="str">
            <v>確認中</v>
          </cell>
          <cell r="AD566" t="str">
            <v>確認中</v>
          </cell>
          <cell r="AE566" t="str">
            <v>確認中</v>
          </cell>
          <cell r="AF566" t="str">
            <v>時給</v>
          </cell>
          <cell r="AG566" t="str">
            <v>有期</v>
          </cell>
          <cell r="AH566" t="str">
            <v>1年毎の更新</v>
          </cell>
          <cell r="AI566" t="str">
            <v>確認中</v>
          </cell>
          <cell r="AJ566" t="str">
            <v>確認中</v>
          </cell>
          <cell r="AK566" t="str">
            <v>確認中</v>
          </cell>
          <cell r="AL566" t="str">
            <v>確認中</v>
          </cell>
          <cell r="AM566" t="str">
            <v>無</v>
          </cell>
          <cell r="AN566" t="str">
            <v>無</v>
          </cell>
          <cell r="AO566" t="str">
            <v>シフト制</v>
          </cell>
          <cell r="AP566" t="str">
            <v>16：00～18：00</v>
          </cell>
          <cell r="AQ566" t="str">
            <v>週3日程度</v>
          </cell>
          <cell r="AR566" t="str">
            <v>不問</v>
          </cell>
          <cell r="AS566" t="str">
            <v>労災保険</v>
          </cell>
          <cell r="AT566">
            <v>1</v>
          </cell>
          <cell r="AU566" t="str">
            <v>通所介護（デイサービス）</v>
          </cell>
          <cell r="AZ566" t="str">
            <v>法定通り</v>
          </cell>
          <cell r="BA566" t="str">
            <v>シフト以外</v>
          </cell>
          <cell r="BB566" t="str">
            <v>確認中</v>
          </cell>
          <cell r="BC566" t="str">
            <v>確認中</v>
          </cell>
        </row>
        <row r="567">
          <cell r="C567" t="str">
            <v>13190-02804421</v>
          </cell>
          <cell r="D567">
            <v>44642</v>
          </cell>
          <cell r="E567" t="str">
            <v>ＳＯＭＰＯケア株式会社</v>
          </cell>
          <cell r="F567" t="str">
            <v>ＳＯＭＰＯケアかぶしきがいしゃ</v>
          </cell>
          <cell r="N567" t="str">
            <v>http://www.sompocare.com</v>
          </cell>
          <cell r="O567" t="str">
            <v>最高品質の介護サービスの実現を目指し、カスタムメイドケア、人材育成、認知症ケア、食事、医療連携、余暇時間の充実、ＩＣＴ・デジタルの活用、産学連携に注力しています。</v>
          </cell>
          <cell r="P567" t="str">
            <v>ケアスタッフ／正社員</v>
          </cell>
          <cell r="Q567" t="str">
            <v>確認中</v>
          </cell>
          <cell r="R567" t="str">
            <v>日常生活におけるご入居者さまのお困りごとをサポートしていただくお仕事です。                                                                                                                                                                                                                                                                                                入浴介助や着替え、排泄など、一人ひとりに合わせた援助により、ご利用者さまの生活を支えます。
また、旅行や外食などの外出、趣味活動の企画・運営など、生活の楽しみも一緒に行い、                                                                                                                                                                                                                                                                                         ご入居者さまが自分らしく充実した生活を送っていただくためのお手伝いをします。</v>
          </cell>
          <cell r="S567" t="str">
            <v>ＳＯＭＰＯケア　ラヴィーレ町田小野路</v>
          </cell>
          <cell r="T567" t="str">
            <v>確認中</v>
          </cell>
          <cell r="U567" t="str">
            <v>正社員</v>
          </cell>
          <cell r="V567" t="str">
            <v>東京都町田市小野路町１６１２</v>
          </cell>
          <cell r="W567" t="str">
            <v>ハローワークインターネットサービスで求人票を確認ください。</v>
          </cell>
          <cell r="X567" t="str">
            <v>184,300円〜205,800円</v>
          </cell>
          <cell r="Y567" t="str">
            <v>確認中</v>
          </cell>
          <cell r="Z567" t="str">
            <v>ハローワークインターネットサービスで求人票を確認ください。</v>
          </cell>
          <cell r="AB567" t="str">
            <v>確認中</v>
          </cell>
          <cell r="AC567" t="str">
            <v>確認中</v>
          </cell>
          <cell r="AD567" t="str">
            <v>ハローワークインターネットサービスで求人票を確認ください。</v>
          </cell>
          <cell r="AE567" t="str">
            <v>確認中</v>
          </cell>
          <cell r="AF567" t="str">
            <v>月給（手当等確認ください）</v>
          </cell>
          <cell r="AG567" t="str">
            <v>確認中</v>
          </cell>
          <cell r="AH567" t="str">
            <v>確認中</v>
          </cell>
          <cell r="AI567" t="str">
            <v>確認中</v>
          </cell>
          <cell r="AJ567" t="str">
            <v>確認中</v>
          </cell>
          <cell r="AK567" t="str">
            <v>確認中</v>
          </cell>
          <cell r="AL567" t="str">
            <v>確認中</v>
          </cell>
          <cell r="AM567" t="str">
            <v>確認中</v>
          </cell>
          <cell r="AN567" t="str">
            <v>確認中</v>
          </cell>
          <cell r="AO567" t="str">
            <v>確認中</v>
          </cell>
          <cell r="AP567" t="str">
            <v>ハローワークインターネットサービスで求人票を確認ください。</v>
          </cell>
          <cell r="AQ567" t="str">
            <v>ハローワークインターネットサービスで求人票を確認ください。</v>
          </cell>
          <cell r="AR567" t="str">
            <v>ハローワークインターネットサービスで求人票を確認ください。</v>
          </cell>
          <cell r="AS567" t="str">
            <v>ハローワークインターネットサービスで求人票を確認ください。</v>
          </cell>
          <cell r="AT567" t="str">
            <v>ハローワークインターネットサービスで求人票を確認ください。</v>
          </cell>
          <cell r="AU567" t="str">
            <v>特定施設入居者生活介護（有料老人ホーム）</v>
          </cell>
          <cell r="AZ567" t="str">
            <v>確認中</v>
          </cell>
          <cell r="BA567" t="str">
            <v>確認中</v>
          </cell>
          <cell r="BB567" t="str">
            <v>確認中</v>
          </cell>
          <cell r="BC567" t="str">
            <v>確認中</v>
          </cell>
        </row>
        <row r="568">
          <cell r="C568" t="str">
            <v>13190-02805321</v>
          </cell>
          <cell r="D568">
            <v>44642</v>
          </cell>
          <cell r="E568" t="str">
            <v>ＳＯＭＰＯケア株式会社</v>
          </cell>
          <cell r="F568" t="str">
            <v>ＳＯＭＰＯケアかぶしきがいしゃ</v>
          </cell>
          <cell r="N568" t="str">
            <v>http://www.sompocare.com</v>
          </cell>
          <cell r="O568" t="str">
            <v>最高品質の介護サービスの実現を目指し、カスタムメイドケア、人材育成、認知症ケア、食事、医療連携、余暇時間の充実、ＩＣＴ・デジタルの活用、産学連携に注力しています。</v>
          </cell>
          <cell r="P568" t="str">
            <v>看護師（正・准）／正社員</v>
          </cell>
          <cell r="Q568" t="str">
            <v>確認中</v>
          </cell>
          <cell r="R568" t="str">
            <v>ご入居者さまお一人おひとりに寄り添った看護のお仕事です。
ホーム内のご入居者さまの日々の健康管理を行うことで、よりお一人おひとりに寄り添った看護業務をしていただける場所です。
具体的には服薬管理、健康チェック（定時・入浴時）、インスリン注射、緊急時の対応、嘱託医との連携、協力病院との連携など、                                                                                                                                                                                                            看護業務全般をお手伝いいただきます。</v>
          </cell>
          <cell r="S568" t="str">
            <v>ＳＯＭＰＯケア　ラヴィーレ町田小野路</v>
          </cell>
          <cell r="T568" t="str">
            <v>確認中</v>
          </cell>
          <cell r="U568" t="str">
            <v>正社員</v>
          </cell>
          <cell r="V568" t="str">
            <v>東京都町田市小野路町１６１２</v>
          </cell>
          <cell r="W568" t="str">
            <v>ハローワークインターネットサービスで求人票を確認ください。</v>
          </cell>
          <cell r="X568" t="str">
            <v>240,000円〜293,800円</v>
          </cell>
          <cell r="Y568" t="str">
            <v>確認中</v>
          </cell>
          <cell r="Z568" t="str">
            <v>ハローワークインターネットサービスで求人票を確認ください。</v>
          </cell>
          <cell r="AB568" t="str">
            <v>確認中</v>
          </cell>
          <cell r="AC568" t="str">
            <v>確認中</v>
          </cell>
          <cell r="AD568" t="str">
            <v>ハローワークインターネットサービスで求人票を確認ください。</v>
          </cell>
          <cell r="AE568" t="str">
            <v>確認中</v>
          </cell>
          <cell r="AF568" t="str">
            <v>月給（手当等確認ください）</v>
          </cell>
          <cell r="AG568" t="str">
            <v>確認中</v>
          </cell>
          <cell r="AH568" t="str">
            <v>確認中</v>
          </cell>
          <cell r="AI568" t="str">
            <v>確認中</v>
          </cell>
          <cell r="AJ568" t="str">
            <v>確認中</v>
          </cell>
          <cell r="AK568" t="str">
            <v>確認中</v>
          </cell>
          <cell r="AL568" t="str">
            <v>確認中</v>
          </cell>
          <cell r="AM568" t="str">
            <v>確認中</v>
          </cell>
          <cell r="AN568" t="str">
            <v>確認中</v>
          </cell>
          <cell r="AO568" t="str">
            <v>確認中</v>
          </cell>
          <cell r="AP568" t="str">
            <v>ハローワークインターネットサービスで求人票を確認ください。</v>
          </cell>
          <cell r="AQ568" t="str">
            <v>ハローワークインターネットサービスで求人票を確認ください。</v>
          </cell>
          <cell r="AR568" t="str">
            <v>ハローワークインターネットサービスで求人票を確認ください。</v>
          </cell>
          <cell r="AS568" t="str">
            <v>ハローワークインターネットサービスで求人票を確認ください。</v>
          </cell>
          <cell r="AT568" t="str">
            <v>ハローワークインターネットサービスで求人票を確認ください。</v>
          </cell>
          <cell r="AU568" t="str">
            <v>特定施設入居者生活介護（有料老人ホーム）</v>
          </cell>
          <cell r="AZ568" t="str">
            <v>確認中</v>
          </cell>
          <cell r="BA568" t="str">
            <v>確認中</v>
          </cell>
          <cell r="BB568" t="str">
            <v>確認中</v>
          </cell>
          <cell r="BC568" t="str">
            <v>確認中</v>
          </cell>
        </row>
        <row r="569">
          <cell r="C569" t="str">
            <v>13190-02806621</v>
          </cell>
          <cell r="D569">
            <v>44642</v>
          </cell>
          <cell r="E569" t="str">
            <v>ＳＯＭＰＯケア株式会社</v>
          </cell>
          <cell r="F569" t="str">
            <v>ＳＯＭＰＯケアかぶしきがいしゃ</v>
          </cell>
          <cell r="N569" t="str">
            <v>http://www.sompocare.com</v>
          </cell>
          <cell r="O569" t="str">
            <v>最高品質の介護サービスの実現を目指し、カスタムメイドケア、人材育成、認知症ケア、食事、医療連携、余暇時間の充実、ＩＣＴ・デジタルの活用、産学連携に注力しています。</v>
          </cell>
          <cell r="P569" t="str">
            <v>ケアマネジャー／正社員</v>
          </cell>
          <cell r="Q569" t="str">
            <v>確認中</v>
          </cell>
          <cell r="R569" t="str">
            <v>●ブランクがあっても就業可能！
ご入居者さまお一人おひとりのご希望や健康状態に合わせたケアプ
ランの作成をお願いします。
・車椅子で生活される方に有効なリハビリは？
・いろいろな症状をお持ちの方に合わせた食事は？
・ご入居者さまが楽しめるレクリエーションは？
など、ご入居者さまが少しでも快適に、そして幸せに日々を過ごせ
るようプランを立てていきます。</v>
          </cell>
          <cell r="S569" t="str">
            <v>ＳＯＭＰＯケア　ラヴィーレ町田小野路</v>
          </cell>
          <cell r="T569" t="str">
            <v>確認中</v>
          </cell>
          <cell r="U569" t="str">
            <v>正社員</v>
          </cell>
          <cell r="V569" t="str">
            <v>東京都町田市小野路町１６１２</v>
          </cell>
          <cell r="W569" t="str">
            <v>ハローワークインターネットサービスで求人票を確認ください。</v>
          </cell>
          <cell r="X569" t="str">
            <v>242,800円〜242,800円</v>
          </cell>
          <cell r="Y569" t="str">
            <v>確認中</v>
          </cell>
          <cell r="Z569" t="str">
            <v>ハローワークインターネットサービスで求人票を確認ください。</v>
          </cell>
          <cell r="AB569" t="str">
            <v>確認中</v>
          </cell>
          <cell r="AC569" t="str">
            <v>確認中</v>
          </cell>
          <cell r="AD569" t="str">
            <v>ハローワークインターネットサービスで求人票を確認ください。</v>
          </cell>
          <cell r="AE569" t="str">
            <v>確認中</v>
          </cell>
          <cell r="AF569" t="str">
            <v>月給（手当等確認ください）</v>
          </cell>
          <cell r="AG569" t="str">
            <v>確認中</v>
          </cell>
          <cell r="AH569" t="str">
            <v>確認中</v>
          </cell>
          <cell r="AI569" t="str">
            <v>確認中</v>
          </cell>
          <cell r="AJ569" t="str">
            <v>確認中</v>
          </cell>
          <cell r="AK569" t="str">
            <v>確認中</v>
          </cell>
          <cell r="AL569" t="str">
            <v>確認中</v>
          </cell>
          <cell r="AM569" t="str">
            <v>確認中</v>
          </cell>
          <cell r="AN569" t="str">
            <v>確認中</v>
          </cell>
          <cell r="AO569" t="str">
            <v>確認中</v>
          </cell>
          <cell r="AP569" t="str">
            <v>ハローワークインターネットサービスで求人票を確認ください。</v>
          </cell>
          <cell r="AQ569" t="str">
            <v>ハローワークインターネットサービスで求人票を確認ください。</v>
          </cell>
          <cell r="AR569" t="str">
            <v>ハローワークインターネットサービスで求人票を確認ください。</v>
          </cell>
          <cell r="AS569" t="str">
            <v>ハローワークインターネットサービスで求人票を確認ください。</v>
          </cell>
          <cell r="AT569" t="str">
            <v>ハローワークインターネットサービスで求人票を確認ください。</v>
          </cell>
          <cell r="AU569" t="str">
            <v>特定施設入居者生活介護（有料老人ホーム）</v>
          </cell>
          <cell r="AZ569" t="str">
            <v>確認中</v>
          </cell>
          <cell r="BA569" t="str">
            <v>確認中</v>
          </cell>
          <cell r="BB569" t="str">
            <v>確認中</v>
          </cell>
          <cell r="BC569" t="str">
            <v>確認中</v>
          </cell>
        </row>
        <row r="570">
          <cell r="C570" t="str">
            <v>13190-02807921</v>
          </cell>
          <cell r="D570">
            <v>44642</v>
          </cell>
          <cell r="E570" t="str">
            <v>ＳＯＭＰＯケア株式会社</v>
          </cell>
          <cell r="F570" t="str">
            <v>ＳＯＭＰＯケアかぶしきがいしゃ</v>
          </cell>
          <cell r="N570" t="str">
            <v>http://www.sompocare.com</v>
          </cell>
          <cell r="O570" t="str">
            <v>最高品質の介護サービスの実現を目指し、カスタムメイドケア、人材育成、認知症ケア、食事、医療連携、余暇時間の充実、ＩＣＴ・デジタルの活用、産学連携に注力しています。</v>
          </cell>
          <cell r="P570" t="str">
            <v>ケアスタッフ／正社員</v>
          </cell>
          <cell r="Q570" t="str">
            <v>確認中</v>
          </cell>
          <cell r="R570" t="str">
            <v>高齢者の「普通の生活」をサポートするため、日常生活全般に対してできない部分をサポートします。入浴介助や着替え、排泄など、一人ひとりに合わせた援助だけでなく、旅行や外食などの外出、趣味活動の企画・運営など、生活の楽しみもサポートします。
●施設や訪問先を再現した企業内大学（自社研修センター）にて、入社時やスキルアップのための各種研修を行っております。</v>
          </cell>
          <cell r="S570" t="str">
            <v>ラヴィーレ町田小山</v>
          </cell>
          <cell r="T570" t="str">
            <v>確認中</v>
          </cell>
          <cell r="U570" t="str">
            <v>正社員</v>
          </cell>
          <cell r="V570" t="str">
            <v>東京都町田市小山町６５２番地</v>
          </cell>
          <cell r="W570" t="str">
            <v>ハローワークインターネットサービスで求人票を確認ください。</v>
          </cell>
          <cell r="X570" t="str">
            <v>184,300円〜205,800円</v>
          </cell>
          <cell r="Y570" t="str">
            <v>確認中</v>
          </cell>
          <cell r="Z570" t="str">
            <v>ハローワークインターネットサービスで求人票を確認ください。</v>
          </cell>
          <cell r="AB570" t="str">
            <v>確認中</v>
          </cell>
          <cell r="AC570" t="str">
            <v>確認中</v>
          </cell>
          <cell r="AD570" t="str">
            <v>ハローワークインターネットサービスで求人票を確認ください。</v>
          </cell>
          <cell r="AE570" t="str">
            <v>確認中</v>
          </cell>
          <cell r="AF570" t="str">
            <v>月給（手当等確認ください）</v>
          </cell>
          <cell r="AG570" t="str">
            <v>確認中</v>
          </cell>
          <cell r="AH570" t="str">
            <v>確認中</v>
          </cell>
          <cell r="AI570" t="str">
            <v>確認中</v>
          </cell>
          <cell r="AJ570" t="str">
            <v>確認中</v>
          </cell>
          <cell r="AK570" t="str">
            <v>確認中</v>
          </cell>
          <cell r="AL570" t="str">
            <v>確認中</v>
          </cell>
          <cell r="AM570" t="str">
            <v>確認中</v>
          </cell>
          <cell r="AN570" t="str">
            <v>確認中</v>
          </cell>
          <cell r="AO570" t="str">
            <v>確認中</v>
          </cell>
          <cell r="AP570" t="str">
            <v>ハローワークインターネットサービスで求人票を確認ください。</v>
          </cell>
          <cell r="AQ570" t="str">
            <v>ハローワークインターネットサービスで求人票を確認ください。</v>
          </cell>
          <cell r="AR570" t="str">
            <v>ハローワークインターネットサービスで求人票を確認ください。</v>
          </cell>
          <cell r="AS570" t="str">
            <v>ハローワークインターネットサービスで求人票を確認ください。</v>
          </cell>
          <cell r="AT570" t="str">
            <v>ハローワークインターネットサービスで求人票を確認ください。</v>
          </cell>
          <cell r="AU570" t="str">
            <v>特定施設入居者生活介護（有料老人ホーム）</v>
          </cell>
          <cell r="AZ570" t="str">
            <v>確認中</v>
          </cell>
          <cell r="BA570" t="str">
            <v>確認中</v>
          </cell>
          <cell r="BB570" t="str">
            <v>確認中</v>
          </cell>
          <cell r="BC570" t="str">
            <v>確認中</v>
          </cell>
        </row>
        <row r="571">
          <cell r="C571" t="str">
            <v>13190-02808121</v>
          </cell>
          <cell r="D571">
            <v>44642</v>
          </cell>
          <cell r="E571" t="str">
            <v>ＳＯＭＰＯケア株式会社</v>
          </cell>
          <cell r="F571" t="str">
            <v>ＳＯＭＰＯケアかぶしきがいしゃ</v>
          </cell>
          <cell r="N571" t="str">
            <v>http://www.sompocare.com</v>
          </cell>
          <cell r="O571" t="str">
            <v>最高品質の介護サービスの実現を目指し、カスタムメイドケア、人材育成、認知症ケア、食事、医療連携、余暇時間の充実、ＩＣＴ・デジタルの活用、産学連携に注力しています。</v>
          </cell>
          <cell r="P571" t="str">
            <v>ケアスタッフ／正社員</v>
          </cell>
          <cell r="Q571" t="str">
            <v>確認中</v>
          </cell>
          <cell r="R571" t="str">
            <v>有料老人ホームでの介護のお仕事です。
食事、排泄、入浴業務のみならず、充実した生活を送って頂くため
に、アクティビティや趣味活動のサポートも行っていただきます。
＊入社時やスキルアップのための各種研修を自社研修センターにて
行っております。
＊無資格の方にも資格取得費用の一部補助や受験対策講座等の資格
支援制度を整えております。</v>
          </cell>
          <cell r="S571" t="str">
            <v>ラヴィ―レ南町田</v>
          </cell>
          <cell r="T571" t="str">
            <v>確認中</v>
          </cell>
          <cell r="U571" t="str">
            <v>正社員</v>
          </cell>
          <cell r="V571" t="str">
            <v>東京都町田市金森４－７－３０</v>
          </cell>
          <cell r="W571" t="str">
            <v>ハローワークインターネットサービスで求人票を確認ください。</v>
          </cell>
          <cell r="X571" t="str">
            <v>184,300円〜205,800円</v>
          </cell>
          <cell r="Y571" t="str">
            <v>確認中</v>
          </cell>
          <cell r="Z571" t="str">
            <v>ハローワークインターネットサービスで求人票を確認ください。</v>
          </cell>
          <cell r="AB571" t="str">
            <v>確認中</v>
          </cell>
          <cell r="AC571" t="str">
            <v>確認中</v>
          </cell>
          <cell r="AD571" t="str">
            <v>ハローワークインターネットサービスで求人票を確認ください。</v>
          </cell>
          <cell r="AE571" t="str">
            <v>確認中</v>
          </cell>
          <cell r="AF571" t="str">
            <v>月給（手当等確認ください）</v>
          </cell>
          <cell r="AG571" t="str">
            <v>確認中</v>
          </cell>
          <cell r="AH571" t="str">
            <v>確認中</v>
          </cell>
          <cell r="AI571" t="str">
            <v>確認中</v>
          </cell>
          <cell r="AJ571" t="str">
            <v>確認中</v>
          </cell>
          <cell r="AK571" t="str">
            <v>確認中</v>
          </cell>
          <cell r="AL571" t="str">
            <v>確認中</v>
          </cell>
          <cell r="AM571" t="str">
            <v>確認中</v>
          </cell>
          <cell r="AN571" t="str">
            <v>確認中</v>
          </cell>
          <cell r="AO571" t="str">
            <v>確認中</v>
          </cell>
          <cell r="AP571" t="str">
            <v>ハローワークインターネットサービスで求人票を確認ください。</v>
          </cell>
          <cell r="AQ571" t="str">
            <v>ハローワークインターネットサービスで求人票を確認ください。</v>
          </cell>
          <cell r="AR571" t="str">
            <v>ハローワークインターネットサービスで求人票を確認ください。</v>
          </cell>
          <cell r="AS571" t="str">
            <v>ハローワークインターネットサービスで求人票を確認ください。</v>
          </cell>
          <cell r="AT571" t="str">
            <v>ハローワークインターネットサービスで求人票を確認ください。</v>
          </cell>
          <cell r="AU571" t="str">
            <v>特定施設入居者生活介護（有料老人ホーム）</v>
          </cell>
          <cell r="AZ571" t="str">
            <v>確認中</v>
          </cell>
          <cell r="BA571" t="str">
            <v>確認中</v>
          </cell>
          <cell r="BB571" t="str">
            <v>確認中</v>
          </cell>
          <cell r="BC571" t="str">
            <v>確認中</v>
          </cell>
        </row>
        <row r="572">
          <cell r="C572" t="str">
            <v>13190-02809021</v>
          </cell>
          <cell r="D572">
            <v>44642</v>
          </cell>
          <cell r="E572" t="str">
            <v>社会福祉法人合掌苑</v>
          </cell>
          <cell r="F572" t="str">
            <v>しゃかいふくしほうじん　がっしょうえん</v>
          </cell>
          <cell r="N572" t="str">
            <v>https://www.gsen.or.jp/</v>
          </cell>
          <cell r="O572" t="str">
            <v>町田の地で６０年、現在３４サービスを展開する社会福祉法人です
。当法人は日本でいちばん大切にしたい会社大賞（２０１７）受賞
、日本経営品質賞経営革新推進賞（２０１８）受賞企業です。</v>
          </cell>
          <cell r="P572" t="str">
            <v>介護職員（桂寮）</v>
          </cell>
          <cell r="Q572" t="str">
            <v>確認中</v>
          </cell>
          <cell r="R572" t="str">
            <v>特別養護老人ホーム「合掌苑　桂寮」で、介護業務全般を行っていただきます。
　・起床、就寝、食事、入浴、排泄等の介助　　　　　　　　
　・室内清掃、リネン交換
　・行事やレクリエーション時の補助
　・その他介護業務に付随する業務
＊入居者様８８名を２３名程度のスタッフで介護します。
＊夜勤はありません。</v>
          </cell>
          <cell r="S572" t="str">
            <v>特別養護老人ホーム　合掌苑　桂寮</v>
          </cell>
          <cell r="T572" t="str">
            <v>確認中</v>
          </cell>
          <cell r="U572" t="str">
            <v>正社員</v>
          </cell>
          <cell r="V572" t="str">
            <v>東京都町田市金森東３－１８－１６</v>
          </cell>
          <cell r="W572" t="str">
            <v>ハローワークインターネットサービスで求人票を確認ください。</v>
          </cell>
          <cell r="X572" t="str">
            <v>224,000円〜287,490円</v>
          </cell>
          <cell r="Y572" t="str">
            <v>確認中</v>
          </cell>
          <cell r="Z572" t="str">
            <v>ハローワークインターネットサービスで求人票を確認ください。</v>
          </cell>
          <cell r="AB572" t="str">
            <v>確認中</v>
          </cell>
          <cell r="AC572" t="str">
            <v>確認中</v>
          </cell>
          <cell r="AD572" t="str">
            <v>ハローワークインターネットサービスで求人票を確認ください。</v>
          </cell>
          <cell r="AE572" t="str">
            <v>確認中</v>
          </cell>
          <cell r="AF572" t="str">
            <v>月給（手当等確認ください）</v>
          </cell>
          <cell r="AG572" t="str">
            <v>確認中</v>
          </cell>
          <cell r="AH572" t="str">
            <v>確認中</v>
          </cell>
          <cell r="AI572" t="str">
            <v>確認中</v>
          </cell>
          <cell r="AJ572" t="str">
            <v>確認中</v>
          </cell>
          <cell r="AK572" t="str">
            <v>確認中</v>
          </cell>
          <cell r="AL572" t="str">
            <v>確認中</v>
          </cell>
          <cell r="AM572" t="str">
            <v>確認中</v>
          </cell>
          <cell r="AN572" t="str">
            <v>確認中</v>
          </cell>
          <cell r="AO572" t="str">
            <v>確認中</v>
          </cell>
          <cell r="AP572" t="str">
            <v>ハローワークインターネットサービスで求人票を確認ください。</v>
          </cell>
          <cell r="AQ572" t="str">
            <v>ハローワークインターネットサービスで求人票を確認ください。</v>
          </cell>
          <cell r="AR572" t="str">
            <v>ハローワークインターネットサービスで求人票を確認ください。</v>
          </cell>
          <cell r="AS572" t="str">
            <v>ハローワークインターネットサービスで求人票を確認ください。</v>
          </cell>
          <cell r="AT572" t="str">
            <v>ハローワークインターネットサービスで求人票を確認ください。</v>
          </cell>
          <cell r="AU572" t="str">
            <v>特別養護老人ホーム（特養）</v>
          </cell>
          <cell r="AZ572" t="str">
            <v>確認中</v>
          </cell>
          <cell r="BA572" t="str">
            <v>確認中</v>
          </cell>
          <cell r="BB572" t="str">
            <v>確認中</v>
          </cell>
          <cell r="BC572" t="str">
            <v>確認中</v>
          </cell>
        </row>
        <row r="573">
          <cell r="C573" t="str">
            <v>13190-02810221</v>
          </cell>
          <cell r="D573">
            <v>44642</v>
          </cell>
          <cell r="E573" t="str">
            <v>社会福祉法人合掌苑</v>
          </cell>
          <cell r="F573" t="str">
            <v>しゃかいふくしほうじん　がっしょうえん</v>
          </cell>
          <cell r="N573" t="str">
            <v>https://www.gsen.or.jp/</v>
          </cell>
          <cell r="O573" t="str">
            <v>町田の地で６０年、現在３４サービスを展開する社会福祉法人です
。当法人は日本でいちばん大切にしたい会社大賞（２０１７）受賞
、日本経営品質賞経営革新推進賞（２０１８）受賞企業です。</v>
          </cell>
          <cell r="P573" t="str">
            <v>ホームヘルパー（合掌苑）</v>
          </cell>
          <cell r="Q573" t="str">
            <v>確認中</v>
          </cell>
          <cell r="R573" t="str">
            <v>お客様のご自宅に訪問し、生活援助の各種サービスを行っていただきます。
　・お客様の個別アセスメント、モニタリングに基づくサービス
　　計画の立案
　・訪問介護計画書の作成
　・関係機関との連携、連絡調整
　・お客様の自宅での各種サービスの提供（掃除、洗濯、調理、入浴介助等）
★研修制度が充実していますのでブランクのある方も歓迎します。</v>
          </cell>
          <cell r="S573" t="str">
            <v>ヘルパーステーション「合掌苑」</v>
          </cell>
          <cell r="T573" t="str">
            <v>確認中</v>
          </cell>
          <cell r="U573" t="str">
            <v>正社員</v>
          </cell>
          <cell r="V573" t="str">
            <v>東京都町田市金森東３－１８－１３－１０２</v>
          </cell>
          <cell r="W573" t="str">
            <v>ハローワークインターネットサービスで求人票を確認ください。</v>
          </cell>
          <cell r="X573" t="str">
            <v>217,000円〜280,630円</v>
          </cell>
          <cell r="Y573" t="str">
            <v>確認中</v>
          </cell>
          <cell r="Z573" t="str">
            <v>ハローワークインターネットサービスで求人票を確認ください。</v>
          </cell>
          <cell r="AB573" t="str">
            <v>確認中</v>
          </cell>
          <cell r="AC573" t="str">
            <v>確認中</v>
          </cell>
          <cell r="AD573" t="str">
            <v>ハローワークインターネットサービスで求人票を確認ください。</v>
          </cell>
          <cell r="AE573" t="str">
            <v>確認中</v>
          </cell>
          <cell r="AF573" t="str">
            <v>月給（手当等確認ください）</v>
          </cell>
          <cell r="AG573" t="str">
            <v>確認中</v>
          </cell>
          <cell r="AH573" t="str">
            <v>確認中</v>
          </cell>
          <cell r="AI573" t="str">
            <v>確認中</v>
          </cell>
          <cell r="AJ573" t="str">
            <v>確認中</v>
          </cell>
          <cell r="AK573" t="str">
            <v>確認中</v>
          </cell>
          <cell r="AL573" t="str">
            <v>確認中</v>
          </cell>
          <cell r="AM573" t="str">
            <v>確認中</v>
          </cell>
          <cell r="AN573" t="str">
            <v>確認中</v>
          </cell>
          <cell r="AO573" t="str">
            <v>確認中</v>
          </cell>
          <cell r="AP573" t="str">
            <v>ハローワークインターネットサービスで求人票を確認ください。</v>
          </cell>
          <cell r="AQ573" t="str">
            <v>ハローワークインターネットサービスで求人票を確認ください。</v>
          </cell>
          <cell r="AR573" t="str">
            <v>ハローワークインターネットサービスで求人票を確認ください。</v>
          </cell>
          <cell r="AS573" t="str">
            <v>ハローワークインターネットサービスで求人票を確認ください。</v>
          </cell>
          <cell r="AT573" t="str">
            <v>ハローワークインターネットサービスで求人票を確認ください。</v>
          </cell>
          <cell r="AU573" t="str">
            <v>訪問介護（ホームヘルプサービス）</v>
          </cell>
          <cell r="AZ573" t="str">
            <v>確認中</v>
          </cell>
          <cell r="BA573" t="str">
            <v>確認中</v>
          </cell>
          <cell r="BB573" t="str">
            <v>確認中</v>
          </cell>
          <cell r="BC573" t="str">
            <v>確認中</v>
          </cell>
        </row>
        <row r="574">
          <cell r="C574" t="str">
            <v>13190-02811521</v>
          </cell>
          <cell r="D574">
            <v>44642</v>
          </cell>
          <cell r="E574" t="str">
            <v>社会福祉法人合掌苑</v>
          </cell>
          <cell r="F574" t="str">
            <v>しゃかいふくしほうじん　がっしょうえん</v>
          </cell>
          <cell r="N574" t="str">
            <v>https://www.gsen.or.jp/</v>
          </cell>
          <cell r="O574" t="str">
            <v>町田の地で６０年、現在３４サービスを展開する社会福祉法人です
。当法人は日本でいちばん大切にしたい会社大賞（２０１７）受賞
、日本経営品質賞経営革新推進賞（２０１８）受賞企業です。</v>
          </cell>
          <cell r="P574" t="str">
            <v>正看護師（鶴の苑）</v>
          </cell>
          <cell r="Q574" t="str">
            <v>確認中</v>
          </cell>
          <cell r="R574" t="str">
            <v>有料老人ホーム「アシステッドナーシング＆リビング鶴の苑」で
看護業務全般、および入居者様の健康管理を行っていただきます。
　・バイタルチェック
　・服薬管理
　・状態観察
　・処置業務
　・受診同行
　・その他看護業務に付随する業務
　＊オンコール（かけつけ）あり
※アシステッドナーシングとは、医療や介護が必要な状態でも住み
続けることができる医療・介護付きの生活主体の施設のことです。</v>
          </cell>
          <cell r="S574" t="str">
            <v>有料老人ホーム「アシステッドナーシング＆リビング鶴の苑」</v>
          </cell>
          <cell r="T574" t="str">
            <v>確認中</v>
          </cell>
          <cell r="U574" t="str">
            <v>正社員</v>
          </cell>
          <cell r="V574" t="str">
            <v>東京都町田市南町田５－３－２８</v>
          </cell>
          <cell r="W574" t="str">
            <v>ハローワークインターネットサービスで求人票を確認ください。</v>
          </cell>
          <cell r="X574" t="str">
            <v>341,040円〜397,460円</v>
          </cell>
          <cell r="Y574" t="str">
            <v>確認中</v>
          </cell>
          <cell r="Z574" t="str">
            <v>ハローワークインターネットサービスで求人票を確認ください。</v>
          </cell>
          <cell r="AB574" t="str">
            <v>確認中</v>
          </cell>
          <cell r="AC574" t="str">
            <v>確認中</v>
          </cell>
          <cell r="AD574" t="str">
            <v>ハローワークインターネットサービスで求人票を確認ください。</v>
          </cell>
          <cell r="AE574" t="str">
            <v>確認中</v>
          </cell>
          <cell r="AF574" t="str">
            <v>月給（手当等確認ください）</v>
          </cell>
          <cell r="AG574" t="str">
            <v>確認中</v>
          </cell>
          <cell r="AH574" t="str">
            <v>確認中</v>
          </cell>
          <cell r="AI574" t="str">
            <v>確認中</v>
          </cell>
          <cell r="AJ574" t="str">
            <v>確認中</v>
          </cell>
          <cell r="AK574" t="str">
            <v>確認中</v>
          </cell>
          <cell r="AL574" t="str">
            <v>確認中</v>
          </cell>
          <cell r="AM574" t="str">
            <v>確認中</v>
          </cell>
          <cell r="AN574" t="str">
            <v>確認中</v>
          </cell>
          <cell r="AO574" t="str">
            <v>確認中</v>
          </cell>
          <cell r="AP574" t="str">
            <v>ハローワークインターネットサービスで求人票を確認ください。</v>
          </cell>
          <cell r="AQ574" t="str">
            <v>ハローワークインターネットサービスで求人票を確認ください。</v>
          </cell>
          <cell r="AR574" t="str">
            <v>ハローワークインターネットサービスで求人票を確認ください。</v>
          </cell>
          <cell r="AS574" t="str">
            <v>ハローワークインターネットサービスで求人票を確認ください。</v>
          </cell>
          <cell r="AT574" t="str">
            <v>ハローワークインターネットサービスで求人票を確認ください。</v>
          </cell>
          <cell r="AU574" t="str">
            <v>住宅型有料老人ホーム</v>
          </cell>
          <cell r="AZ574" t="str">
            <v>確認中</v>
          </cell>
          <cell r="BA574" t="str">
            <v>確認中</v>
          </cell>
          <cell r="BB574" t="str">
            <v>確認中</v>
          </cell>
          <cell r="BC574" t="str">
            <v>確認中</v>
          </cell>
        </row>
        <row r="575">
          <cell r="C575" t="str">
            <v>13190-02812421</v>
          </cell>
          <cell r="D575">
            <v>44642</v>
          </cell>
          <cell r="E575" t="str">
            <v>社会福祉法人合掌苑</v>
          </cell>
          <cell r="F575" t="str">
            <v>しゃかいふくしほうじん　がっしょうえん</v>
          </cell>
          <cell r="N575" t="str">
            <v>https://www.gsen.or.jp/</v>
          </cell>
          <cell r="O575" t="str">
            <v>町田の地で６０年、現在３４サービスを展開する社会福祉法人です
。当法人は日本でいちばん大切にしたい会社大賞（２０１７）受賞
、日本経営品質賞経営革新推進賞（２０１８）受賞企業です。</v>
          </cell>
          <cell r="P575" t="str">
            <v>介護職員（翠の杜）</v>
          </cell>
          <cell r="Q575" t="str">
            <v>確認中</v>
          </cell>
          <cell r="R575" t="str">
            <v>デイサービス「合掌苑　翠の杜」で、介護業務全般を行っていただきます。
　・食事、入浴、排泄等の介助　　　　　　　　　　　　　
　・室内清掃、リネン交換
　・行事やレクリエーション時の補助
　・送迎の添乗
　・その他介護業務に付随する業務</v>
          </cell>
          <cell r="S575" t="str">
            <v>デイサービス「合掌苑　翠の杜」</v>
          </cell>
          <cell r="T575" t="str">
            <v>確認中</v>
          </cell>
          <cell r="U575" t="str">
            <v>非常勤パート</v>
          </cell>
          <cell r="V575" t="str">
            <v>東京都町田市金森東３－１８－１６</v>
          </cell>
          <cell r="W575" t="str">
            <v>ハローワークインターネットサービスで求人票を確認ください。</v>
          </cell>
          <cell r="X575" t="str">
            <v>1,041円〜1,041円</v>
          </cell>
          <cell r="Y575" t="str">
            <v>確認中</v>
          </cell>
          <cell r="Z575" t="str">
            <v>ハローワークインターネットサービスで求人票を確認ください。</v>
          </cell>
          <cell r="AB575" t="str">
            <v>確認中</v>
          </cell>
          <cell r="AC575" t="str">
            <v>確認中</v>
          </cell>
          <cell r="AD575" t="str">
            <v>ハローワークインターネットサービスで求人票を確認ください。</v>
          </cell>
          <cell r="AE575" t="str">
            <v>確認中</v>
          </cell>
          <cell r="AF575" t="str">
            <v>時給</v>
          </cell>
          <cell r="AG575" t="str">
            <v>確認中</v>
          </cell>
          <cell r="AH575" t="str">
            <v>確認中</v>
          </cell>
          <cell r="AI575" t="str">
            <v>確認中</v>
          </cell>
          <cell r="AJ575" t="str">
            <v>確認中</v>
          </cell>
          <cell r="AK575" t="str">
            <v>確認中</v>
          </cell>
          <cell r="AL575" t="str">
            <v>確認中</v>
          </cell>
          <cell r="AM575" t="str">
            <v>確認中</v>
          </cell>
          <cell r="AN575" t="str">
            <v>確認中</v>
          </cell>
          <cell r="AO575" t="str">
            <v>確認中</v>
          </cell>
          <cell r="AP575" t="str">
            <v>ハローワークインターネットサービスで求人票を確認ください。</v>
          </cell>
          <cell r="AQ575" t="str">
            <v>ハローワークインターネットサービスで求人票を確認ください。</v>
          </cell>
          <cell r="AR575" t="str">
            <v>ハローワークインターネットサービスで求人票を確認ください。</v>
          </cell>
          <cell r="AS575" t="str">
            <v>ハローワークインターネットサービスで求人票を確認ください。</v>
          </cell>
          <cell r="AT575" t="str">
            <v>ハローワークインターネットサービスで求人票を確認ください。</v>
          </cell>
          <cell r="AU575" t="str">
            <v>認知症対応型デイサービス</v>
          </cell>
          <cell r="AZ575" t="str">
            <v>確認中</v>
          </cell>
          <cell r="BA575" t="str">
            <v>確認中</v>
          </cell>
          <cell r="BB575" t="str">
            <v>確認中</v>
          </cell>
          <cell r="BC575" t="str">
            <v>確認中</v>
          </cell>
        </row>
        <row r="576">
          <cell r="C576" t="str">
            <v>13190-02813321</v>
          </cell>
          <cell r="D576">
            <v>44642</v>
          </cell>
          <cell r="E576" t="str">
            <v>社会福祉法人合掌苑</v>
          </cell>
          <cell r="F576" t="str">
            <v>しゃかいふくしほうじん　がっしょうえん</v>
          </cell>
          <cell r="N576" t="str">
            <v>https://www.gsen.or.jp/</v>
          </cell>
          <cell r="O576" t="str">
            <v>町田の地で６０年、現在３４サービスを展開する社会福祉法人です
。当法人は日本でいちばん大切にしたい会社大賞（２０１７）受賞
、日本経営品質賞経営革新推進賞（２０１８）受賞企業です。</v>
          </cell>
          <cell r="P576" t="str">
            <v>ＧＴＣ（グッドタイムクラブ）企画運営</v>
          </cell>
          <cell r="Q576" t="str">
            <v>確認中</v>
          </cell>
          <cell r="R576" t="str">
            <v>住宅型有料老人ホーム「アシステッドナーシング鶴の苑」で、入居者様向けのレクリエーションの企画・運営の専任者として業務を担当していただきます。
　・ＧＴＣ（グットタイムクラブ）の運営
　　※ＧＴＣとは、施設の入居者様向けに季節ごとのイベントやサークル活動、外部講師によるクラブ活動などを行うレクリエーションクラブです。
　・イベント企画運営全般・外出ツアー企画、参加・笑いヨガ実施・アメーバ経営会議への参加・その他付随する業務
　★ＧＴＣ専属要員となるため、介護業務はありません。</v>
          </cell>
          <cell r="S576" t="str">
            <v>住宅型有料老人ホーム「アシステッドナーシング鶴の苑」</v>
          </cell>
          <cell r="T576" t="str">
            <v>確認中</v>
          </cell>
          <cell r="U576" t="str">
            <v>正社員</v>
          </cell>
          <cell r="V576" t="str">
            <v>東京都町田市南町田５－３－２８</v>
          </cell>
          <cell r="W576" t="str">
            <v>ハローワークインターネットサービスで求人票を確認ください。</v>
          </cell>
          <cell r="X576" t="str">
            <v>224,000円〜287,490円</v>
          </cell>
          <cell r="Y576" t="str">
            <v>確認中</v>
          </cell>
          <cell r="Z576" t="str">
            <v>ハローワークインターネットサービスで求人票を確認ください。</v>
          </cell>
          <cell r="AB576" t="str">
            <v>確認中</v>
          </cell>
          <cell r="AC576" t="str">
            <v>確認中</v>
          </cell>
          <cell r="AD576" t="str">
            <v>ハローワークインターネットサービスで求人票を確認ください。</v>
          </cell>
          <cell r="AE576" t="str">
            <v>確認中</v>
          </cell>
          <cell r="AF576" t="str">
            <v>月給（手当等確認ください）</v>
          </cell>
          <cell r="AG576" t="str">
            <v>確認中</v>
          </cell>
          <cell r="AH576" t="str">
            <v>確認中</v>
          </cell>
          <cell r="AI576" t="str">
            <v>確認中</v>
          </cell>
          <cell r="AJ576" t="str">
            <v>確認中</v>
          </cell>
          <cell r="AK576" t="str">
            <v>確認中</v>
          </cell>
          <cell r="AL576" t="str">
            <v>確認中</v>
          </cell>
          <cell r="AM576" t="str">
            <v>確認中</v>
          </cell>
          <cell r="AN576" t="str">
            <v>確認中</v>
          </cell>
          <cell r="AO576" t="str">
            <v>確認中</v>
          </cell>
          <cell r="AP576" t="str">
            <v>ハローワークインターネットサービスで求人票を確認ください。</v>
          </cell>
          <cell r="AQ576" t="str">
            <v>ハローワークインターネットサービスで求人票を確認ください。</v>
          </cell>
          <cell r="AR576" t="str">
            <v>ハローワークインターネットサービスで求人票を確認ください。</v>
          </cell>
          <cell r="AS576" t="str">
            <v>ハローワークインターネットサービスで求人票を確認ください。</v>
          </cell>
          <cell r="AT576" t="str">
            <v>ハローワークインターネットサービスで求人票を確認ください。</v>
          </cell>
          <cell r="AU576" t="str">
            <v>住宅型有料老人ホーム</v>
          </cell>
          <cell r="AZ576" t="str">
            <v>確認中</v>
          </cell>
          <cell r="BA576" t="str">
            <v>確認中</v>
          </cell>
          <cell r="BB576" t="str">
            <v>確認中</v>
          </cell>
          <cell r="BC576" t="str">
            <v>確認中</v>
          </cell>
        </row>
        <row r="577">
          <cell r="C577" t="str">
            <v>13190-02814621</v>
          </cell>
          <cell r="D577">
            <v>44642</v>
          </cell>
          <cell r="E577" t="str">
            <v>医療法人社団　幸隆会</v>
          </cell>
          <cell r="F577" t="str">
            <v>イリョウホウジンシャダン　コウリュウカイ</v>
          </cell>
          <cell r="N577" t="str">
            <v>https://www.tamakyuryo.or.jp/hospital/</v>
          </cell>
          <cell r="O577" t="str">
            <v>一般病院（内科、外科、整形外科、眼科、脳外科、泌尿器科、婦人
科、リハビリ科、歯科、人間ドック）。訪問看護（わかば訪問看護
ステーション）は病院と一体実施。クリニックの運営。</v>
          </cell>
          <cell r="P577" t="str">
            <v>訪問看護ステーション事務</v>
          </cell>
          <cell r="Q577" t="str">
            <v>確認中</v>
          </cell>
          <cell r="R577" t="str">
            <v>・電話応対
・医療・介護保険請求事務
・雑務　他</v>
          </cell>
          <cell r="S577" t="str">
            <v>多摩丘陵病院　わかば訪問看護ステーション</v>
          </cell>
          <cell r="T577" t="str">
            <v>確認中</v>
          </cell>
          <cell r="U577" t="str">
            <v>正社員</v>
          </cell>
          <cell r="V577" t="str">
            <v>東京都町田市下小山田町1414</v>
          </cell>
          <cell r="W577" t="str">
            <v>ハローワークインターネットサービスで求人票を確認ください。</v>
          </cell>
          <cell r="X577" t="str">
            <v>163,000円〜180,600円</v>
          </cell>
          <cell r="Y577" t="str">
            <v>確認中</v>
          </cell>
          <cell r="Z577" t="str">
            <v>ハローワークインターネットサービスで求人票を確認ください。</v>
          </cell>
          <cell r="AB577" t="str">
            <v>確認中</v>
          </cell>
          <cell r="AC577" t="str">
            <v>確認中</v>
          </cell>
          <cell r="AD577" t="str">
            <v>ハローワークインターネットサービスで求人票を確認ください。</v>
          </cell>
          <cell r="AE577" t="str">
            <v>確認中</v>
          </cell>
          <cell r="AF577" t="str">
            <v>月給（手当等確認ください）</v>
          </cell>
          <cell r="AG577" t="str">
            <v>確認中</v>
          </cell>
          <cell r="AH577" t="str">
            <v>確認中</v>
          </cell>
          <cell r="AI577" t="str">
            <v>確認中</v>
          </cell>
          <cell r="AJ577" t="str">
            <v>確認中</v>
          </cell>
          <cell r="AK577" t="str">
            <v>確認中</v>
          </cell>
          <cell r="AL577" t="str">
            <v>確認中</v>
          </cell>
          <cell r="AM577" t="str">
            <v>確認中</v>
          </cell>
          <cell r="AN577" t="str">
            <v>確認中</v>
          </cell>
          <cell r="AO577" t="str">
            <v>確認中</v>
          </cell>
          <cell r="AP577" t="str">
            <v>ハローワークインターネットサービスで求人票を確認ください。</v>
          </cell>
          <cell r="AQ577" t="str">
            <v>ハローワークインターネットサービスで求人票を確認ください。</v>
          </cell>
          <cell r="AR577" t="str">
            <v>ハローワークインターネットサービスで求人票を確認ください。</v>
          </cell>
          <cell r="AS577" t="str">
            <v>ハローワークインターネットサービスで求人票を確認ください。</v>
          </cell>
          <cell r="AT577" t="str">
            <v>ハローワークインターネットサービスで求人票を確認ください。</v>
          </cell>
          <cell r="AU577" t="str">
            <v>訪問看護</v>
          </cell>
          <cell r="AZ577" t="str">
            <v>確認中</v>
          </cell>
          <cell r="BA577" t="str">
            <v>確認中</v>
          </cell>
          <cell r="BB577" t="str">
            <v>確認中</v>
          </cell>
          <cell r="BC577" t="str">
            <v>確認中</v>
          </cell>
        </row>
        <row r="578">
          <cell r="C578" t="str">
            <v>13190-02815921</v>
          </cell>
          <cell r="D578">
            <v>44642</v>
          </cell>
          <cell r="E578" t="str">
            <v>社会福祉法人　七五三会</v>
          </cell>
          <cell r="F578" t="str">
            <v>しゃかいふくしほうじん　なごみかい</v>
          </cell>
          <cell r="N578" t="str">
            <v>https://www.753kai.or.jp/</v>
          </cell>
          <cell r="O578" t="str">
            <v>子供や高齢者が住み慣れた地域で、家庭同様な生活を継続して行な
いながら福祉サービスが利用できる「地域生活者としての施設利用
者」の視点に立ち、地域に根ざしたサービスを提供します。</v>
          </cell>
          <cell r="P578" t="str">
            <v>介護職（特別養護老人ホームいづみの里）</v>
          </cell>
          <cell r="Q578" t="str">
            <v>確認中</v>
          </cell>
          <cell r="R578" t="str">
            <v>特別養護老人ホームでの介護の仕事です。
日常生活における、食事・排泄・入浴などのケアを行います。
夜勤必須（備考参照）
特養入居者定員　５０名
短期入所　定員　１０名　　　　　　　　　　　　
＊事前の施設見学制度をご利用ください。
＊隣接保育園の園児と日常的な交流があり異世代交流の盛んな施設です。</v>
          </cell>
          <cell r="S578" t="str">
            <v>特別養護老人ホーム　いづみの里</v>
          </cell>
          <cell r="T578" t="str">
            <v>確認中</v>
          </cell>
          <cell r="U578" t="str">
            <v>正社員</v>
          </cell>
          <cell r="V578" t="str">
            <v>東京都町田市原町田５－１－１２</v>
          </cell>
          <cell r="W578" t="str">
            <v>ハローワークインターネットサービスで求人票を確認ください。</v>
          </cell>
          <cell r="X578" t="str">
            <v>181,300円〜267,100円</v>
          </cell>
          <cell r="Y578" t="str">
            <v>確認中</v>
          </cell>
          <cell r="Z578" t="str">
            <v>ハローワークインターネットサービスで求人票を確認ください。</v>
          </cell>
          <cell r="AB578" t="str">
            <v>確認中</v>
          </cell>
          <cell r="AC578" t="str">
            <v>確認中</v>
          </cell>
          <cell r="AD578" t="str">
            <v>ハローワークインターネットサービスで求人票を確認ください。</v>
          </cell>
          <cell r="AE578" t="str">
            <v>確認中</v>
          </cell>
          <cell r="AF578" t="str">
            <v>月給（手当等確認ください）</v>
          </cell>
          <cell r="AG578" t="str">
            <v>確認中</v>
          </cell>
          <cell r="AH578" t="str">
            <v>確認中</v>
          </cell>
          <cell r="AI578" t="str">
            <v>確認中</v>
          </cell>
          <cell r="AJ578" t="str">
            <v>確認中</v>
          </cell>
          <cell r="AK578" t="str">
            <v>確認中</v>
          </cell>
          <cell r="AL578" t="str">
            <v>確認中</v>
          </cell>
          <cell r="AM578" t="str">
            <v>確認中</v>
          </cell>
          <cell r="AN578" t="str">
            <v>確認中</v>
          </cell>
          <cell r="AO578" t="str">
            <v>確認中</v>
          </cell>
          <cell r="AP578" t="str">
            <v>ハローワークインターネットサービスで求人票を確認ください。</v>
          </cell>
          <cell r="AQ578" t="str">
            <v>ハローワークインターネットサービスで求人票を確認ください。</v>
          </cell>
          <cell r="AR578" t="str">
            <v>ハローワークインターネットサービスで求人票を確認ください。</v>
          </cell>
          <cell r="AS578" t="str">
            <v>ハローワークインターネットサービスで求人票を確認ください。</v>
          </cell>
          <cell r="AT578" t="str">
            <v>ハローワークインターネットサービスで求人票を確認ください。</v>
          </cell>
          <cell r="AU578" t="str">
            <v>特別養護老人ホーム（特養）</v>
          </cell>
          <cell r="AZ578" t="str">
            <v>確認中</v>
          </cell>
          <cell r="BA578" t="str">
            <v>確認中</v>
          </cell>
          <cell r="BB578" t="str">
            <v>確認中</v>
          </cell>
          <cell r="BC578" t="str">
            <v>確認中</v>
          </cell>
        </row>
        <row r="579">
          <cell r="C579" t="str">
            <v>13190-02816121</v>
          </cell>
          <cell r="D579">
            <v>44642</v>
          </cell>
          <cell r="E579" t="str">
            <v>社会福祉法人　七五三会</v>
          </cell>
          <cell r="F579" t="str">
            <v>しゃかいふくしほうじん　なごみかい</v>
          </cell>
          <cell r="N579" t="str">
            <v>https://www.753kai.or.jp/</v>
          </cell>
          <cell r="O579" t="str">
            <v>子供や高齢者が住み慣れた地域で、家庭同様な生活を継続して行な
いながら福祉サービスが利用できる「地域生活者としての施設利用
者」の視点に立ち、地域に根ざしたサービスを提供します。</v>
          </cell>
          <cell r="P579" t="str">
            <v>介護職（デイサービス木曽）</v>
          </cell>
          <cell r="Q579" t="str">
            <v>確認中</v>
          </cell>
          <cell r="R579" t="str">
            <v>デイサービスの仕事です。
送迎・入浴・食事・機能訓練・レクレーションなど、利用者が１日楽しく過ごせるよう対応します。
運転業務があります。（ハイエース８人乗り）　
定員：一般５０名
水日定休日
事前の施設見学可</v>
          </cell>
          <cell r="S579" t="str">
            <v>デイサービス木曽</v>
          </cell>
          <cell r="T579" t="str">
            <v>確認中</v>
          </cell>
          <cell r="U579" t="str">
            <v>正社員</v>
          </cell>
          <cell r="V579" t="str">
            <v>東京都町田市木曽西３－２３－７</v>
          </cell>
          <cell r="W579" t="str">
            <v>ハローワークインターネットサービスで求人票を確認ください。</v>
          </cell>
          <cell r="X579" t="str">
            <v>181,300円〜277,100円</v>
          </cell>
          <cell r="Y579" t="str">
            <v>確認中</v>
          </cell>
          <cell r="Z579" t="str">
            <v>ハローワークインターネットサービスで求人票を確認ください。</v>
          </cell>
          <cell r="AB579" t="str">
            <v>確認中</v>
          </cell>
          <cell r="AC579" t="str">
            <v>確認中</v>
          </cell>
          <cell r="AD579" t="str">
            <v>ハローワークインターネットサービスで求人票を確認ください。</v>
          </cell>
          <cell r="AE579" t="str">
            <v>確認中</v>
          </cell>
          <cell r="AF579" t="str">
            <v>月給（手当等確認ください）</v>
          </cell>
          <cell r="AG579" t="str">
            <v>確認中</v>
          </cell>
          <cell r="AH579" t="str">
            <v>確認中</v>
          </cell>
          <cell r="AI579" t="str">
            <v>確認中</v>
          </cell>
          <cell r="AJ579" t="str">
            <v>確認中</v>
          </cell>
          <cell r="AK579" t="str">
            <v>確認中</v>
          </cell>
          <cell r="AL579" t="str">
            <v>確認中</v>
          </cell>
          <cell r="AM579" t="str">
            <v>確認中</v>
          </cell>
          <cell r="AN579" t="str">
            <v>確認中</v>
          </cell>
          <cell r="AO579" t="str">
            <v>確認中</v>
          </cell>
          <cell r="AP579" t="str">
            <v>ハローワークインターネットサービスで求人票を確認ください。</v>
          </cell>
          <cell r="AQ579" t="str">
            <v>ハローワークインターネットサービスで求人票を確認ください。</v>
          </cell>
          <cell r="AR579" t="str">
            <v>ハローワークインターネットサービスで求人票を確認ください。</v>
          </cell>
          <cell r="AS579" t="str">
            <v>ハローワークインターネットサービスで求人票を確認ください。</v>
          </cell>
          <cell r="AT579" t="str">
            <v>ハローワークインターネットサービスで求人票を確認ください。</v>
          </cell>
          <cell r="AU579" t="str">
            <v>通所介護（デイサービス）</v>
          </cell>
          <cell r="AZ579" t="str">
            <v>確認中</v>
          </cell>
          <cell r="BA579" t="str">
            <v>確認中</v>
          </cell>
          <cell r="BB579" t="str">
            <v>確認中</v>
          </cell>
          <cell r="BC579" t="str">
            <v>確認中</v>
          </cell>
        </row>
        <row r="580">
          <cell r="C580" t="str">
            <v>13190-02817021</v>
          </cell>
          <cell r="D580">
            <v>44642</v>
          </cell>
          <cell r="E580" t="str">
            <v>社会福祉法人　七五三会</v>
          </cell>
          <cell r="F580" t="str">
            <v>しゃかいふくしほうじん　なごみかい</v>
          </cell>
          <cell r="N580" t="str">
            <v>https://www.753kai.or.jp/</v>
          </cell>
          <cell r="O580" t="str">
            <v>子供や高齢者が住み慣れた地域で、家庭同様な生活を継続して行な
いながら福祉サービスが利用できる「地域生活者としての施設利用
者」の視点に立ち、地域に根ざしたサービスを提供します。</v>
          </cell>
          <cell r="P580" t="str">
            <v>生活相談員（デイサービス木曽）</v>
          </cell>
          <cell r="Q580" t="str">
            <v>確認中</v>
          </cell>
          <cell r="R580" t="str">
            <v>デイサービスの各種相談業務の仕事です。
送迎・入浴・食事・機能訓練・レクリエーションなど、利用者が一日楽しく過ごせるよう対応します。　　　　　　　　　
車の運転業務ができる方
送迎車運転あり
定員：一般５０名
水日定休日
事前の施設見学可
＊経験者優遇</v>
          </cell>
          <cell r="S580" t="str">
            <v>デイサービス木曽</v>
          </cell>
          <cell r="T580" t="str">
            <v>確認中</v>
          </cell>
          <cell r="U580" t="str">
            <v>正社員</v>
          </cell>
          <cell r="V580" t="str">
            <v>東京都町田市木曽西３－２３－７</v>
          </cell>
          <cell r="W580" t="str">
            <v>ハローワークインターネットサービスで求人票を確認ください。</v>
          </cell>
          <cell r="X580" t="str">
            <v>216,300円〜290,000円</v>
          </cell>
          <cell r="Y580" t="str">
            <v>確認中</v>
          </cell>
          <cell r="Z580" t="str">
            <v>ハローワークインターネットサービスで求人票を確認ください。</v>
          </cell>
          <cell r="AB580" t="str">
            <v>確認中</v>
          </cell>
          <cell r="AC580" t="str">
            <v>確認中</v>
          </cell>
          <cell r="AD580" t="str">
            <v>ハローワークインターネットサービスで求人票を確認ください。</v>
          </cell>
          <cell r="AE580" t="str">
            <v>確認中</v>
          </cell>
          <cell r="AF580" t="str">
            <v>月給（手当等確認ください）</v>
          </cell>
          <cell r="AG580" t="str">
            <v>確認中</v>
          </cell>
          <cell r="AH580" t="str">
            <v>確認中</v>
          </cell>
          <cell r="AI580" t="str">
            <v>確認中</v>
          </cell>
          <cell r="AJ580" t="str">
            <v>確認中</v>
          </cell>
          <cell r="AK580" t="str">
            <v>確認中</v>
          </cell>
          <cell r="AL580" t="str">
            <v>確認中</v>
          </cell>
          <cell r="AM580" t="str">
            <v>確認中</v>
          </cell>
          <cell r="AN580" t="str">
            <v>確認中</v>
          </cell>
          <cell r="AO580" t="str">
            <v>確認中</v>
          </cell>
          <cell r="AP580" t="str">
            <v>ハローワークインターネットサービスで求人票を確認ください。</v>
          </cell>
          <cell r="AQ580" t="str">
            <v>ハローワークインターネットサービスで求人票を確認ください。</v>
          </cell>
          <cell r="AR580" t="str">
            <v>ハローワークインターネットサービスで求人票を確認ください。</v>
          </cell>
          <cell r="AS580" t="str">
            <v>ハローワークインターネットサービスで求人票を確認ください。</v>
          </cell>
          <cell r="AT580" t="str">
            <v>ハローワークインターネットサービスで求人票を確認ください。</v>
          </cell>
          <cell r="AU580" t="str">
            <v>通所介護（デイサービス）</v>
          </cell>
          <cell r="AZ580" t="str">
            <v>確認中</v>
          </cell>
          <cell r="BA580" t="str">
            <v>確認中</v>
          </cell>
          <cell r="BB580" t="str">
            <v>確認中</v>
          </cell>
          <cell r="BC580" t="str">
            <v>確認中</v>
          </cell>
        </row>
        <row r="581">
          <cell r="C581" t="str">
            <v>13190-02819821</v>
          </cell>
          <cell r="D581">
            <v>44642</v>
          </cell>
          <cell r="E581" t="str">
            <v>社会福祉法人　七五三会</v>
          </cell>
          <cell r="F581" t="str">
            <v>しゃかいふくしほうじん　なごみかい</v>
          </cell>
          <cell r="N581" t="str">
            <v>https://www.753kai.or.jp/</v>
          </cell>
          <cell r="O581" t="str">
            <v>子供や高齢者が住み慣れた地域で、家庭同様な生活を継続して行な
いながら福祉サービスが利用できる「地域生活者としての施設利用
者」の視点に立ち、地域に根ざしたサービスを提供します。</v>
          </cell>
          <cell r="P581" t="str">
            <v>送迎ドライバー</v>
          </cell>
          <cell r="Q581" t="str">
            <v>確認中</v>
          </cell>
          <cell r="R581" t="str">
            <v>ショートステイ利用者の送迎です。（ショートステイ定員１０名）
おもにキャラバンで町田市内を運転します。
簡単な介護補助・雑務あり</v>
          </cell>
          <cell r="S581" t="str">
            <v>ショートステイいづみの里</v>
          </cell>
          <cell r="T581" t="str">
            <v>確認中</v>
          </cell>
          <cell r="U581" t="str">
            <v>非常勤パート</v>
          </cell>
          <cell r="V581" t="str">
            <v>東京都町田市原町田５－１－１２</v>
          </cell>
          <cell r="W581" t="str">
            <v>ハローワークインターネットサービスで求人票を確認ください。</v>
          </cell>
          <cell r="X581" t="str">
            <v>1,045円〜1,045円</v>
          </cell>
          <cell r="Y581" t="str">
            <v>確認中</v>
          </cell>
          <cell r="Z581" t="str">
            <v>ハローワークインターネットサービスで求人票を確認ください。</v>
          </cell>
          <cell r="AB581" t="str">
            <v>確認中</v>
          </cell>
          <cell r="AC581" t="str">
            <v>確認中</v>
          </cell>
          <cell r="AD581" t="str">
            <v>ハローワークインターネットサービスで求人票を確認ください。</v>
          </cell>
          <cell r="AE581" t="str">
            <v>確認中</v>
          </cell>
          <cell r="AF581" t="str">
            <v>時給</v>
          </cell>
          <cell r="AG581" t="str">
            <v>確認中</v>
          </cell>
          <cell r="AH581" t="str">
            <v>確認中</v>
          </cell>
          <cell r="AI581" t="str">
            <v>確認中</v>
          </cell>
          <cell r="AJ581" t="str">
            <v>確認中</v>
          </cell>
          <cell r="AK581" t="str">
            <v>確認中</v>
          </cell>
          <cell r="AL581" t="str">
            <v>確認中</v>
          </cell>
          <cell r="AM581" t="str">
            <v>確認中</v>
          </cell>
          <cell r="AN581" t="str">
            <v>確認中</v>
          </cell>
          <cell r="AO581" t="str">
            <v>確認中</v>
          </cell>
          <cell r="AP581" t="str">
            <v>ハローワークインターネットサービスで求人票を確認ください。</v>
          </cell>
          <cell r="AQ581" t="str">
            <v>ハローワークインターネットサービスで求人票を確認ください。</v>
          </cell>
          <cell r="AR581" t="str">
            <v>ハローワークインターネットサービスで求人票を確認ください。</v>
          </cell>
          <cell r="AS581" t="str">
            <v>ハローワークインターネットサービスで求人票を確認ください。</v>
          </cell>
          <cell r="AT581" t="str">
            <v>ハローワークインターネットサービスで求人票を確認ください。</v>
          </cell>
          <cell r="AU581" t="str">
            <v>ショートステイ</v>
          </cell>
          <cell r="AZ581" t="str">
            <v>確認中</v>
          </cell>
          <cell r="BA581" t="str">
            <v>確認中</v>
          </cell>
          <cell r="BB581" t="str">
            <v>確認中</v>
          </cell>
          <cell r="BC581" t="str">
            <v>確認中</v>
          </cell>
        </row>
        <row r="582">
          <cell r="C582" t="str">
            <v>13190-02820421</v>
          </cell>
          <cell r="D582">
            <v>44642</v>
          </cell>
          <cell r="E582" t="str">
            <v>社会福祉法人　七五三会</v>
          </cell>
          <cell r="F582" t="str">
            <v>しゃかいふくしほうじん　なごみかい</v>
          </cell>
          <cell r="N582" t="str">
            <v>https://www.753kai.or.jp/</v>
          </cell>
          <cell r="O582" t="str">
            <v>子供や高齢者が住み慣れた地域で、家庭同様な生活を継続して行な
いながら福祉サービスが利用できる「地域生活者としての施設利用
者」の視点に立ち、地域に根ざしたサービスを提供します。</v>
          </cell>
          <cell r="P582" t="str">
            <v>送迎ドライバー（デイサービス木曽）</v>
          </cell>
          <cell r="Q582" t="str">
            <v>確認中</v>
          </cell>
          <cell r="R582" t="str">
            <v>在宅利用者の送迎です。
おもにハイエースで町田市内を運転します。
定員：一般５０名
水日定休
５０～６０代の方も活躍中！</v>
          </cell>
          <cell r="S582" t="str">
            <v>デイサービス木曽</v>
          </cell>
          <cell r="T582" t="str">
            <v>確認中</v>
          </cell>
          <cell r="U582" t="str">
            <v>非常勤パート</v>
          </cell>
          <cell r="V582" t="str">
            <v>東京都町田市木曽西３－２３－７</v>
          </cell>
          <cell r="W582" t="str">
            <v>ハローワークインターネットサービスで求人票を確認ください。</v>
          </cell>
          <cell r="X582" t="str">
            <v>1,200円〜1,200円</v>
          </cell>
          <cell r="Y582" t="str">
            <v>確認中</v>
          </cell>
          <cell r="Z582" t="str">
            <v>ハローワークインターネットサービスで求人票を確認ください。</v>
          </cell>
          <cell r="AB582" t="str">
            <v>確認中</v>
          </cell>
          <cell r="AC582" t="str">
            <v>確認中</v>
          </cell>
          <cell r="AD582" t="str">
            <v>ハローワークインターネットサービスで求人票を確認ください。</v>
          </cell>
          <cell r="AE582" t="str">
            <v>確認中</v>
          </cell>
          <cell r="AF582" t="str">
            <v>時給</v>
          </cell>
          <cell r="AG582" t="str">
            <v>確認中</v>
          </cell>
          <cell r="AH582" t="str">
            <v>確認中</v>
          </cell>
          <cell r="AI582" t="str">
            <v>確認中</v>
          </cell>
          <cell r="AJ582" t="str">
            <v>確認中</v>
          </cell>
          <cell r="AK582" t="str">
            <v>確認中</v>
          </cell>
          <cell r="AL582" t="str">
            <v>確認中</v>
          </cell>
          <cell r="AM582" t="str">
            <v>確認中</v>
          </cell>
          <cell r="AN582" t="str">
            <v>確認中</v>
          </cell>
          <cell r="AO582" t="str">
            <v>確認中</v>
          </cell>
          <cell r="AP582" t="str">
            <v>ハローワークインターネットサービスで求人票を確認ください。</v>
          </cell>
          <cell r="AQ582" t="str">
            <v>ハローワークインターネットサービスで求人票を確認ください。</v>
          </cell>
          <cell r="AR582" t="str">
            <v>ハローワークインターネットサービスで求人票を確認ください。</v>
          </cell>
          <cell r="AS582" t="str">
            <v>ハローワークインターネットサービスで求人票を確認ください。</v>
          </cell>
          <cell r="AT582" t="str">
            <v>ハローワークインターネットサービスで求人票を確認ください。</v>
          </cell>
          <cell r="AU582" t="str">
            <v>通所介護（デイサービス）</v>
          </cell>
          <cell r="AZ582" t="str">
            <v>確認中</v>
          </cell>
          <cell r="BA582" t="str">
            <v>確認中</v>
          </cell>
          <cell r="BB582" t="str">
            <v>確認中</v>
          </cell>
          <cell r="BC582" t="str">
            <v>確認中</v>
          </cell>
        </row>
        <row r="583">
          <cell r="C583" t="str">
            <v>13190-02821321</v>
          </cell>
          <cell r="D583">
            <v>44642</v>
          </cell>
          <cell r="E583" t="str">
            <v>株式会社　エクセレントケアシステム　エクセレント町田</v>
          </cell>
          <cell r="F583" t="str">
            <v>かぶしきがいしゃ　エクセレントケアシステム　エクセレントまちだ</v>
          </cell>
          <cell r="N583" t="str">
            <v>https://www.excare.co.jp/</v>
          </cell>
          <cell r="O583" t="str">
            <v>感動を創造するエクセレントケアグループは全国７都府県に事業所を展開し、東京・神奈川には１０介護事業所（開設予定含む）、　　　　　　　　　　　　　　　　　　　　　　　　　　　　　　　　　　　　　　　　　　　　　　　　　　　　　　　　　　　　　　　　　　　　　　３保育事業所（開設予定含む）あり多くの人材が活躍中です。
全ての業務にオンラインシステムを利用した研修を導入し、充実した研修環境を整備しています。
【主な福利厚生】昼食１００円、サークル活動費支給（最大１万円／月）、資格取得費全額補助、リフレッシュ休暇（入社半年後に　　　　　　　　　　　　　　　　　　　　　　　　　　　　　　　　　　　　　　　　　　　　　　　　　　　　　　　　　　　　　　１日付与／年）、インフルエンザ予防接種無料、ご家族がグループ施設利用時家賃半額制度　他
私たちの取り組みはホームページのコラムで紹介していますので是非ご覧ください。ｈｔｔｐ：／／ｗｗｗ．ｅｘｃａｒｅ－ｒｅｃｒｕｉｔ．ｊｐ
これまでの経験を活かし「人のくらしと地域を支える仕事」に取り組みませんか？</v>
          </cell>
          <cell r="P583" t="str">
            <v>有料老人ホーム　介護スタッフ</v>
          </cell>
          <cell r="Q583" t="str">
            <v>確認中</v>
          </cell>
          <cell r="R583" t="str">
            <v>介護付き有料老人ホーム「エクセレント町田」に入居されている方へ以下の介護業務全般をおこなっていただきます
・食事、入浴、排せつの介助
・日常生活の支援と記録の作成
・見守りやアクティビティの提供
・通院などの外出のお手伝い
・委員会、全体会議、社内研修などへの参加
全ての業務にオンラインシステムを利用した研修があるので、未経験の方やブランクのある人も安心して働くことができます</v>
          </cell>
          <cell r="S583" t="str">
            <v>介護付き有料老人ホーム「エクセレント町田」</v>
          </cell>
          <cell r="T583" t="str">
            <v>確認中</v>
          </cell>
          <cell r="U583" t="str">
            <v>正社員</v>
          </cell>
          <cell r="V583" t="str">
            <v>東京都町田市常盤町２９５５－１</v>
          </cell>
          <cell r="W583" t="str">
            <v>ハローワークインターネットサービスで求人票を確認ください。</v>
          </cell>
          <cell r="X583" t="str">
            <v>215,960円〜230,960円</v>
          </cell>
          <cell r="Y583" t="str">
            <v>確認中</v>
          </cell>
          <cell r="Z583" t="str">
            <v>ハローワークインターネットサービスで求人票を確認ください。</v>
          </cell>
          <cell r="AB583" t="str">
            <v>確認中</v>
          </cell>
          <cell r="AC583" t="str">
            <v>確認中</v>
          </cell>
          <cell r="AD583" t="str">
            <v>ハローワークインターネットサービスで求人票を確認ください。</v>
          </cell>
          <cell r="AE583" t="str">
            <v>確認中</v>
          </cell>
          <cell r="AF583" t="str">
            <v>月給（手当等確認ください）</v>
          </cell>
          <cell r="AG583" t="str">
            <v>確認中</v>
          </cell>
          <cell r="AH583" t="str">
            <v>確認中</v>
          </cell>
          <cell r="AI583" t="str">
            <v>確認中</v>
          </cell>
          <cell r="AJ583" t="str">
            <v>確認中</v>
          </cell>
          <cell r="AK583" t="str">
            <v>確認中</v>
          </cell>
          <cell r="AL583" t="str">
            <v>確認中</v>
          </cell>
          <cell r="AM583" t="str">
            <v>確認中</v>
          </cell>
          <cell r="AN583" t="str">
            <v>確認中</v>
          </cell>
          <cell r="AO583" t="str">
            <v>確認中</v>
          </cell>
          <cell r="AP583" t="str">
            <v>ハローワークインターネットサービスで求人票を確認ください。</v>
          </cell>
          <cell r="AQ583" t="str">
            <v>ハローワークインターネットサービスで求人票を確認ください。</v>
          </cell>
          <cell r="AR583" t="str">
            <v>ハローワークインターネットサービスで求人票を確認ください。</v>
          </cell>
          <cell r="AS583" t="str">
            <v>ハローワークインターネットサービスで求人票を確認ください。</v>
          </cell>
          <cell r="AT583" t="str">
            <v>ハローワークインターネットサービスで求人票を確認ください。</v>
          </cell>
          <cell r="AU583" t="str">
            <v>介護付有料老人ホーム</v>
          </cell>
          <cell r="AZ583" t="str">
            <v>確認中</v>
          </cell>
          <cell r="BA583" t="str">
            <v>確認中</v>
          </cell>
          <cell r="BB583" t="str">
            <v>確認中</v>
          </cell>
          <cell r="BC583" t="str">
            <v>確認中</v>
          </cell>
        </row>
        <row r="584">
          <cell r="C584" t="str">
            <v>13190-02822621</v>
          </cell>
          <cell r="D584">
            <v>44642</v>
          </cell>
          <cell r="E584" t="str">
            <v>株式会社　エクセレントケアシステム　エクセレント町田</v>
          </cell>
          <cell r="F584" t="str">
            <v>かぶしきがいしゃ　エクセレントケアシステム　エクセレントまちだ</v>
          </cell>
          <cell r="N584" t="str">
            <v>https://www.excare.co.jp/</v>
          </cell>
          <cell r="O584" t="str">
            <v>感動を創造するエクセレントケアグループは全国７都府県に事業所を展開し、東京・神奈川には１０介護事業所（開設予定含む）、　　　　　　　　　　　　　　　　　　　　　　　　　　　　　　　　　　　　　　　　　　　　　　　　　　　　　　　　　　　　　　　　　　　　　　３保育事業所（開設予定含む）あり多くの人材が活躍中です。
全ての業務にオンラインシステムを利用した研修を導入し、充実した研修環境を整備しています。
【主な福利厚生】昼食１００円、サークル活動費支給（最大１万円／月）、資格取得費全額補助、リフレッシュ休暇（入社半年後に　　　　　　　　　　　　　　　　　　　　　　　　　　　　　　　　　　　　　　　　　　　　　　　　　　　　　　　　　　　　　　１日付与／年）、インフルエンザ予防接種無料、ご家族がグループ施設利用時家賃半額制度　他
私たちの取り組みはホームページのコラムで紹介していますので是非ご覧ください。ｈｔｔｐ：／／ｗｗｗ．ｅｘｃａｒｅ－ｒｅｃｒｕｉｔ．ｊｐ
これまでの経験を活かし「人のくらしと地域を支える仕事」に取り組みませんか？</v>
          </cell>
          <cell r="P584" t="str">
            <v>介護付き有料老人ホーム　介護スタッフ</v>
          </cell>
          <cell r="Q584" t="str">
            <v>確認中</v>
          </cell>
          <cell r="R584" t="str">
            <v>介護付き有料老人ホーム「エクセレント町田」に入居されている方へ以下の介護業務全般をおこなっていただきます
・食事、入浴、排せつの介助
・日常生活の支援と記録の作成
・見守りやアクティビティの提供
・通院などの外出のお手伝い
・委員会、全体会議、社内研修などへの参加
全ての業務にオンラインシステムを利用した研修があるので、未経験の方やブランクのある人も安心して働くことができます</v>
          </cell>
          <cell r="S584" t="str">
            <v>介護付き有料老人ホーム「エクセレント町田」</v>
          </cell>
          <cell r="T584" t="str">
            <v>確認中</v>
          </cell>
          <cell r="U584" t="str">
            <v>非常勤パート</v>
          </cell>
          <cell r="V584" t="str">
            <v>東京都町田市常盤町２９５５－１</v>
          </cell>
          <cell r="W584" t="str">
            <v>ハローワークインターネットサービスで求人票を確認ください。</v>
          </cell>
          <cell r="X584" t="str">
            <v>1,195円〜1,395円</v>
          </cell>
          <cell r="Y584" t="str">
            <v>確認中</v>
          </cell>
          <cell r="Z584" t="str">
            <v>ハローワークインターネットサービスで求人票を確認ください。</v>
          </cell>
          <cell r="AB584" t="str">
            <v>確認中</v>
          </cell>
          <cell r="AC584" t="str">
            <v>確認中</v>
          </cell>
          <cell r="AD584" t="str">
            <v>ハローワークインターネットサービスで求人票を確認ください。</v>
          </cell>
          <cell r="AE584" t="str">
            <v>確認中</v>
          </cell>
          <cell r="AF584" t="str">
            <v>時給</v>
          </cell>
          <cell r="AG584" t="str">
            <v>確認中</v>
          </cell>
          <cell r="AH584" t="str">
            <v>確認中</v>
          </cell>
          <cell r="AI584" t="str">
            <v>確認中</v>
          </cell>
          <cell r="AJ584" t="str">
            <v>確認中</v>
          </cell>
          <cell r="AK584" t="str">
            <v>確認中</v>
          </cell>
          <cell r="AL584" t="str">
            <v>確認中</v>
          </cell>
          <cell r="AM584" t="str">
            <v>確認中</v>
          </cell>
          <cell r="AN584" t="str">
            <v>確認中</v>
          </cell>
          <cell r="AO584" t="str">
            <v>確認中</v>
          </cell>
          <cell r="AP584" t="str">
            <v>ハローワークインターネットサービスで求人票を確認ください。</v>
          </cell>
          <cell r="AQ584" t="str">
            <v>ハローワークインターネットサービスで求人票を確認ください。</v>
          </cell>
          <cell r="AR584" t="str">
            <v>ハローワークインターネットサービスで求人票を確認ください。</v>
          </cell>
          <cell r="AS584" t="str">
            <v>ハローワークインターネットサービスで求人票を確認ください。</v>
          </cell>
          <cell r="AT584" t="str">
            <v>ハローワークインターネットサービスで求人票を確認ください。</v>
          </cell>
          <cell r="AU584" t="str">
            <v>介護付有料老人ホーム</v>
          </cell>
          <cell r="AZ584" t="str">
            <v>確認中</v>
          </cell>
          <cell r="BA584" t="str">
            <v>確認中</v>
          </cell>
          <cell r="BB584" t="str">
            <v>確認中</v>
          </cell>
          <cell r="BC584" t="str">
            <v>確認中</v>
          </cell>
        </row>
        <row r="585">
          <cell r="C585" t="str">
            <v>13190-02823921</v>
          </cell>
          <cell r="D585">
            <v>44642</v>
          </cell>
          <cell r="E585" t="str">
            <v>株式会社　エクセレントケアシステム　エクセレント町田</v>
          </cell>
          <cell r="F585" t="str">
            <v>かぶしきがいしゃ　エクセレントケアシステム　エクセレントまちだ</v>
          </cell>
          <cell r="N585" t="str">
            <v>https://www.excare.co.jp/</v>
          </cell>
          <cell r="O585" t="str">
            <v>感動を創造するエクセレントケアグループは全国７都府県に事業所を展開し、東京・神奈川には１０介護事業所（開設予定含む）、　　　　　　　　　　　　　　　　　　　　　　　　　　　　　　　　　　　　　　　　　　　　　　　　　　　　　　　　　　　　　　　　　　　　　　３保育事業所（開設予定含む）あり多くの人材が活躍中です。
全ての業務にオンラインシステムを利用した研修を導入し、充実した研修環境を整備しています。
【主な福利厚生】昼食１００円、サークル活動費支給（最大１万円／月）、資格取得費全額補助、リフレッシュ休暇（入社半年後に　　　　　　　　　　　　　　　　　　　　　　　　　　　　　　　　　　　　　　　　　　　　　　　　　　　　　　　　　　　　　　１日付与／年）、インフルエンザ予防接種無料、ご家族がグループ施設利用時家賃半額制度　他
私たちの取り組みはホームページのコラムで紹介していますので是非ご覧ください。ｈｔｔｐ：／／ｗｗｗ．ｅｘｃａｒｅ－ｒｅｃｒｕｉｔ．ｊｐ
これまでの経験を活かし「人のくらしと地域を支える仕事」に取り組みませんか？</v>
          </cell>
          <cell r="P585" t="str">
            <v>介護付き有料老人ホーム　看護師</v>
          </cell>
          <cell r="Q585" t="str">
            <v>確認中</v>
          </cell>
          <cell r="R585" t="str">
            <v>介護付き有料老人ホーム「エクセレント町田」に入居されている方へ以下の業務全般をおこなっていただきます
・日常的な処置
・薬剤管理
・通院対応、緊急時対応
・カンファレンスへの参加
・記録　など</v>
          </cell>
          <cell r="S585" t="str">
            <v>介護付き有料老人ホーム「エクセレント町田」</v>
          </cell>
          <cell r="T585" t="str">
            <v>確認中</v>
          </cell>
          <cell r="U585" t="str">
            <v>正社員</v>
          </cell>
          <cell r="V585" t="str">
            <v>東京都町田市常盤町２９５５－１</v>
          </cell>
          <cell r="W585" t="str">
            <v>ハローワークインターネットサービスで求人票を確認ください。</v>
          </cell>
          <cell r="X585" t="str">
            <v>278,360円〜288,360円</v>
          </cell>
          <cell r="Y585" t="str">
            <v>確認中</v>
          </cell>
          <cell r="Z585" t="str">
            <v>ハローワークインターネットサービスで求人票を確認ください。</v>
          </cell>
          <cell r="AB585" t="str">
            <v>確認中</v>
          </cell>
          <cell r="AC585" t="str">
            <v>確認中</v>
          </cell>
          <cell r="AD585" t="str">
            <v>ハローワークインターネットサービスで求人票を確認ください。</v>
          </cell>
          <cell r="AE585" t="str">
            <v>確認中</v>
          </cell>
          <cell r="AF585" t="str">
            <v>月給（手当等確認ください）</v>
          </cell>
          <cell r="AG585" t="str">
            <v>確認中</v>
          </cell>
          <cell r="AH585" t="str">
            <v>確認中</v>
          </cell>
          <cell r="AI585" t="str">
            <v>確認中</v>
          </cell>
          <cell r="AJ585" t="str">
            <v>確認中</v>
          </cell>
          <cell r="AK585" t="str">
            <v>確認中</v>
          </cell>
          <cell r="AL585" t="str">
            <v>確認中</v>
          </cell>
          <cell r="AM585" t="str">
            <v>確認中</v>
          </cell>
          <cell r="AN585" t="str">
            <v>確認中</v>
          </cell>
          <cell r="AO585" t="str">
            <v>確認中</v>
          </cell>
          <cell r="AP585" t="str">
            <v>ハローワークインターネットサービスで求人票を確認ください。</v>
          </cell>
          <cell r="AQ585" t="str">
            <v>ハローワークインターネットサービスで求人票を確認ください。</v>
          </cell>
          <cell r="AR585" t="str">
            <v>ハローワークインターネットサービスで求人票を確認ください。</v>
          </cell>
          <cell r="AS585" t="str">
            <v>ハローワークインターネットサービスで求人票を確認ください。</v>
          </cell>
          <cell r="AT585" t="str">
            <v>ハローワークインターネットサービスで求人票を確認ください。</v>
          </cell>
          <cell r="AU585" t="str">
            <v>介護付有料老人ホーム</v>
          </cell>
          <cell r="AZ585" t="str">
            <v>確認中</v>
          </cell>
          <cell r="BA585" t="str">
            <v>確認中</v>
          </cell>
          <cell r="BB585" t="str">
            <v>確認中</v>
          </cell>
          <cell r="BC585" t="str">
            <v>確認中</v>
          </cell>
        </row>
        <row r="586">
          <cell r="C586" t="str">
            <v>13190-02828221</v>
          </cell>
          <cell r="D586">
            <v>44642</v>
          </cell>
          <cell r="E586" t="str">
            <v>株式会社　エクセレントケアシステム　エクセレント町田</v>
          </cell>
          <cell r="F586" t="str">
            <v>かぶしきがいしゃ　エクセレントケアシステム　エクセレントまちだ</v>
          </cell>
          <cell r="N586" t="str">
            <v>https://www.excare.co.jp/</v>
          </cell>
          <cell r="O586" t="str">
            <v>感動を創造するエクセレントケアグループは全国７都府県に事業所を展開し、東京・神奈川には１０介護事業所（開設予定含む）、　　　　　　　　　　　　　　　　　　　　　　　　　　　　　　　　　　　　　　　　　　　　　　　　　　　　　　　　　　　　　　　　　　　　　　３保育事業所（開設予定含む）あり多くの人材が活躍中です。
全ての業務にオンラインシステムを利用した研修を導入し、充実した研修環境を整備しています。
【主な福利厚生】昼食１００円、サークル活動費支給（最大１万円／月）、資格取得費全額補助、リフレッシュ休暇（入社半年後に　　　　　　　　　　　　　　　　　　　　　　　　　　　　　　　　　　　　　　　　　　　　　　　　　　　　　　　　　　　　　　１日付与／年）、インフルエンザ予防接種無料、ご家族がグループ施設利用時家賃半額制度　他
私たちの取り組みはホームページのコラムで紹介していますので是非ご覧ください。ｈｔｔｐ：／／ｗｗｗ．ｅｘｃａｒｅ－ｒｅｃｒｕｉｔ．ｊｐ
これまでの経験を活かし「人のくらしと地域を支える仕事」に取り組みませんか？</v>
          </cell>
          <cell r="P586" t="str">
            <v>有料老人ホーム　看護師</v>
          </cell>
          <cell r="Q586" t="str">
            <v>確認中</v>
          </cell>
          <cell r="R586" t="str">
            <v>介護付き有料老人ホーム「エクセレント町田」に入居されている方へ以下の業務全般をおこなっていただきます
・日常的な処置
・薬剤管理
・通院対応、緊急時対応
・カンファレンスへの参加
・記録　など</v>
          </cell>
          <cell r="S586" t="str">
            <v>介護付き有料老人ホーム「エクセレント町田」</v>
          </cell>
          <cell r="T586" t="str">
            <v>確認中</v>
          </cell>
          <cell r="U586" t="str">
            <v>非常勤パート</v>
          </cell>
          <cell r="V586" t="str">
            <v>東京都町田市常盤町２９５５－１</v>
          </cell>
          <cell r="W586" t="str">
            <v>ハローワークインターネットサービスで求人票を確認ください。</v>
          </cell>
          <cell r="X586" t="str">
            <v>2,020円〜2,020円</v>
          </cell>
          <cell r="Y586" t="str">
            <v>確認中</v>
          </cell>
          <cell r="Z586" t="str">
            <v>ハローワークインターネットサービスで求人票を確認ください。</v>
          </cell>
          <cell r="AB586" t="str">
            <v>確認中</v>
          </cell>
          <cell r="AC586" t="str">
            <v>確認中</v>
          </cell>
          <cell r="AD586" t="str">
            <v>ハローワークインターネットサービスで求人票を確認ください。</v>
          </cell>
          <cell r="AE586" t="str">
            <v>確認中</v>
          </cell>
          <cell r="AF586" t="str">
            <v>時給</v>
          </cell>
          <cell r="AG586" t="str">
            <v>確認中</v>
          </cell>
          <cell r="AH586" t="str">
            <v>確認中</v>
          </cell>
          <cell r="AI586" t="str">
            <v>確認中</v>
          </cell>
          <cell r="AJ586" t="str">
            <v>確認中</v>
          </cell>
          <cell r="AK586" t="str">
            <v>確認中</v>
          </cell>
          <cell r="AL586" t="str">
            <v>確認中</v>
          </cell>
          <cell r="AM586" t="str">
            <v>確認中</v>
          </cell>
          <cell r="AN586" t="str">
            <v>確認中</v>
          </cell>
          <cell r="AO586" t="str">
            <v>確認中</v>
          </cell>
          <cell r="AP586" t="str">
            <v>ハローワークインターネットサービスで求人票を確認ください。</v>
          </cell>
          <cell r="AQ586" t="str">
            <v>ハローワークインターネットサービスで求人票を確認ください。</v>
          </cell>
          <cell r="AR586" t="str">
            <v>ハローワークインターネットサービスで求人票を確認ください。</v>
          </cell>
          <cell r="AS586" t="str">
            <v>ハローワークインターネットサービスで求人票を確認ください。</v>
          </cell>
          <cell r="AT586" t="str">
            <v>ハローワークインターネットサービスで求人票を確認ください。</v>
          </cell>
          <cell r="AU586" t="str">
            <v>介護付有料老人ホーム</v>
          </cell>
          <cell r="AZ586" t="str">
            <v>確認中</v>
          </cell>
          <cell r="BA586" t="str">
            <v>確認中</v>
          </cell>
          <cell r="BB586" t="str">
            <v>確認中</v>
          </cell>
          <cell r="BC586" t="str">
            <v>確認中</v>
          </cell>
        </row>
        <row r="587">
          <cell r="C587" t="str">
            <v>13190-02836821</v>
          </cell>
          <cell r="D587">
            <v>44642</v>
          </cell>
          <cell r="E587" t="str">
            <v>グッドタイムリビング株式会社　グッドタイムリビング町田中町</v>
          </cell>
          <cell r="F587" t="str">
            <v>グッドタイムリビングかぶしきがいしゃ　グッドタイムリビングまちだなかちょう</v>
          </cell>
          <cell r="N587" t="str">
            <v>https://www.gtl-daiwa.co.jp/guesthouse/gtl/machida-nakamachi/</v>
          </cell>
          <cell r="O587" t="str">
            <v>「あなたとチームで”よくする介護”へ」グッドタイムリビングではご入居者を「ゲスト」、介護スタッフを
「ケアアテンダント」と呼び、介護のプロとしてゲストのよりよい暮らしを支えています。　　　　　　　　　　　　　　　　　　　　　　　　　　　　　　　　　　　　　　　　　　　　　　　　　　　　　　　　　　　　　　　　　　　　　　　　　　　　　　　　　　　　私たちと一緒に「よくする介護」を実践していきませんか？
・２０代～６０代まで幅広いスタッフが和気あいあいと、メリハリをもって働いています。
・ゲストが召し上がる施設内のレストランの食事をスタッフも昼食として注文できます。
・介護技術の習得、スキルアップのための研修や、資格取得にあたっての支援制度があります（条件あり）
・介護の仕事が好きな方はもちろん、人と関わることが好きな方、「ありがとう」にやりがいを感じる方、チームで仕事をしたい
　方、ぜひご応募ください。</v>
          </cell>
          <cell r="P587" t="str">
            <v>介護職員（パート）／有料老人ホーム</v>
          </cell>
          <cell r="Q587" t="str">
            <v>確認中</v>
          </cell>
          <cell r="R587" t="str">
            <v>介護業務全般（食事・排泄・入浴等の介助など）を通して、ご入居者の「よくする介護」を私たちと一緒に実践していただける方を募集しています。
・モーニングケアから食事・排泄・入浴等の介助、ナイトケアまで、日常生活をサポートしながら、チームでご入居者の自立を支援します。
・介護記録はスマートフォンを使用（専用アプリ「ケアカルテ」への入力）、情報共有や業務の効率化を図っています。
・スタッフの腰痛予防や身体的負担を軽減するため、介護リフトを導入しています。
・アクティビティはサービススタッフが行うため、専門性の高い介護が行えます。</v>
          </cell>
          <cell r="S587" t="str">
            <v>グッドタイムリビング町田中町</v>
          </cell>
          <cell r="T587" t="str">
            <v>確認中</v>
          </cell>
          <cell r="U587" t="str">
            <v>非常勤パート</v>
          </cell>
          <cell r="V587" t="str">
            <v>東京都町田市中町１丁目２１－２０</v>
          </cell>
          <cell r="W587" t="str">
            <v>ハローワークインターネットサービスで求人票を確認ください。</v>
          </cell>
          <cell r="X587" t="str">
            <v>1,100円〜1,100円</v>
          </cell>
          <cell r="Y587" t="str">
            <v>確認中</v>
          </cell>
          <cell r="Z587" t="str">
            <v>ハローワークインターネットサービスで求人票を確認ください。</v>
          </cell>
          <cell r="AB587" t="str">
            <v>確認中</v>
          </cell>
          <cell r="AC587" t="str">
            <v>確認中</v>
          </cell>
          <cell r="AD587" t="str">
            <v>ハローワークインターネットサービスで求人票を確認ください。</v>
          </cell>
          <cell r="AE587" t="str">
            <v>確認中</v>
          </cell>
          <cell r="AF587" t="str">
            <v>時給</v>
          </cell>
          <cell r="AG587" t="str">
            <v>確認中</v>
          </cell>
          <cell r="AH587" t="str">
            <v>確認中</v>
          </cell>
          <cell r="AI587" t="str">
            <v>確認中</v>
          </cell>
          <cell r="AJ587" t="str">
            <v>確認中</v>
          </cell>
          <cell r="AK587" t="str">
            <v>確認中</v>
          </cell>
          <cell r="AL587" t="str">
            <v>確認中</v>
          </cell>
          <cell r="AM587" t="str">
            <v>確認中</v>
          </cell>
          <cell r="AN587" t="str">
            <v>確認中</v>
          </cell>
          <cell r="AO587" t="str">
            <v>確認中</v>
          </cell>
          <cell r="AP587" t="str">
            <v>ハローワークインターネットサービスで求人票を確認ください。</v>
          </cell>
          <cell r="AQ587" t="str">
            <v>ハローワークインターネットサービスで求人票を確認ください。</v>
          </cell>
          <cell r="AR587" t="str">
            <v>ハローワークインターネットサービスで求人票を確認ください。</v>
          </cell>
          <cell r="AS587" t="str">
            <v>ハローワークインターネットサービスで求人票を確認ください。</v>
          </cell>
          <cell r="AT587" t="str">
            <v>ハローワークインターネットサービスで求人票を確認ください。</v>
          </cell>
          <cell r="AU587" t="str">
            <v>住宅型有料老人ホーム</v>
          </cell>
          <cell r="AZ587" t="str">
            <v>確認中</v>
          </cell>
          <cell r="BA587" t="str">
            <v>確認中</v>
          </cell>
          <cell r="BB587" t="str">
            <v>確認中</v>
          </cell>
          <cell r="BC587" t="str">
            <v>確認中</v>
          </cell>
        </row>
        <row r="588">
          <cell r="C588" t="str">
            <v>13190-02837221</v>
          </cell>
          <cell r="D588">
            <v>44642</v>
          </cell>
          <cell r="E588" t="str">
            <v>グッドタイムリビング株式会社　グッドタイムリビング町田中町</v>
          </cell>
          <cell r="F588" t="str">
            <v>グッドタイムリビングかぶしきがいしゃ　グッドタイムリビングまちだなかちょう</v>
          </cell>
          <cell r="N588" t="str">
            <v>https://www.gtl-daiwa.co.jp/guesthouse/gtl/machida-nakamachi/</v>
          </cell>
          <cell r="O588" t="str">
            <v>「あなたとチームで”よくする介護”へ」グッドタイムリビングではご入居者を「ゲスト」、介護スタッフを
「ケアアテンダント」と呼び、介護のプロとしてゲストのよりよい暮らしを支えています。　　　　　　　　　　　　　　　　　　　　　　　　　　　　　　　　　　　　　　　　　　　　　　　　　　　　　　　　　　　　　　　　　　　　　　　　　　　　　　　　　　　　私たちと一緒に「よくする介護」を実践していきませんか？
・２０代～６０代まで幅広いスタッフが和気あいあいと、メリハリをもって働いています。
・ゲストが召し上がる施設内のレストランの食事をスタッフも昼食として注文できます。
・介護技術の習得、スキルアップのための研修や、資格取得にあたっての支援制度があります（条件あり）
・介護の仕事が好きな方はもちろん、人と関わることが好きな方、「ありがとう」にやりがいを感じる方、チームで仕事をしたい
　方、ぜひご応募ください。</v>
          </cell>
          <cell r="P588" t="str">
            <v>介護職員（正社員）住宅型有料老人ホーム</v>
          </cell>
          <cell r="Q588" t="str">
            <v>確認中</v>
          </cell>
          <cell r="R588" t="str">
            <v>介護業務全般（食事・排泄・入浴等の介助など）を通して、ご入居者の「よくする介護」を私たちと一緒に実践していただける方を募集しています。
■モーニングケアから食事・排泄・入浴等の介助、ナイトケアまで、日常生活をサポートしながら、チームでご入居者の自立を支援
　します。
■介護記録はスマートフォンを使用（専用アプリ「ケアカルテ」への入力）、情報共有や業務の効率化を図っています。
■スタッフの腰痛予防や身体的負担を軽減するため、介護リフトを導入しています。
■清掃やアクティビティは専門のスタッフが行うため、介護職に専念できる環境です。</v>
          </cell>
          <cell r="S588" t="str">
            <v>グッドタイムリビング町田中町</v>
          </cell>
          <cell r="T588" t="str">
            <v>確認中</v>
          </cell>
          <cell r="U588" t="str">
            <v>正社員</v>
          </cell>
          <cell r="V588" t="str">
            <v>東京都町田市中町１丁目２１－２０</v>
          </cell>
          <cell r="W588" t="str">
            <v>ハローワークインターネットサービスで求人票を確認ください。</v>
          </cell>
          <cell r="X588" t="str">
            <v>193,000円〜249,000円</v>
          </cell>
          <cell r="Y588" t="str">
            <v>確認中</v>
          </cell>
          <cell r="Z588" t="str">
            <v>ハローワークインターネットサービスで求人票を確認ください。</v>
          </cell>
          <cell r="AB588" t="str">
            <v>確認中</v>
          </cell>
          <cell r="AC588" t="str">
            <v>確認中</v>
          </cell>
          <cell r="AD588" t="str">
            <v>ハローワークインターネットサービスで求人票を確認ください。</v>
          </cell>
          <cell r="AE588" t="str">
            <v>確認中</v>
          </cell>
          <cell r="AF588" t="str">
            <v>月給（手当等確認ください）</v>
          </cell>
          <cell r="AG588" t="str">
            <v>確認中</v>
          </cell>
          <cell r="AH588" t="str">
            <v>確認中</v>
          </cell>
          <cell r="AI588" t="str">
            <v>確認中</v>
          </cell>
          <cell r="AJ588" t="str">
            <v>確認中</v>
          </cell>
          <cell r="AK588" t="str">
            <v>確認中</v>
          </cell>
          <cell r="AL588" t="str">
            <v>確認中</v>
          </cell>
          <cell r="AM588" t="str">
            <v>確認中</v>
          </cell>
          <cell r="AN588" t="str">
            <v>確認中</v>
          </cell>
          <cell r="AO588" t="str">
            <v>確認中</v>
          </cell>
          <cell r="AP588" t="str">
            <v>ハローワークインターネットサービスで求人票を確認ください。</v>
          </cell>
          <cell r="AQ588" t="str">
            <v>ハローワークインターネットサービスで求人票を確認ください。</v>
          </cell>
          <cell r="AR588" t="str">
            <v>ハローワークインターネットサービスで求人票を確認ください。</v>
          </cell>
          <cell r="AS588" t="str">
            <v>ハローワークインターネットサービスで求人票を確認ください。</v>
          </cell>
          <cell r="AT588" t="str">
            <v>ハローワークインターネットサービスで求人票を確認ください。</v>
          </cell>
          <cell r="AU588" t="str">
            <v>住宅型有料老人ホーム</v>
          </cell>
          <cell r="AZ588" t="str">
            <v>確認中</v>
          </cell>
          <cell r="BA588" t="str">
            <v>確認中</v>
          </cell>
          <cell r="BB588" t="str">
            <v>確認中</v>
          </cell>
          <cell r="BC588" t="str">
            <v>確認中</v>
          </cell>
        </row>
        <row r="589">
          <cell r="C589" t="str">
            <v>13190-02838521</v>
          </cell>
          <cell r="D589">
            <v>44642</v>
          </cell>
          <cell r="E589" t="str">
            <v>グッドタイムリビング株式会社　グッドタイムリビング町田中町</v>
          </cell>
          <cell r="F589" t="str">
            <v>グッドタイムリビングかぶしきがいしゃ　グッドタイムリビングまちだなかちょう</v>
          </cell>
          <cell r="N589" t="str">
            <v>https://www.gtl-daiwa.co.jp/guesthouse/gtl/machida-nakamachi/</v>
          </cell>
          <cell r="O589" t="str">
            <v>「あなたとチームで”よくする介護”へ」グッドタイムリビングではご入居者を「ゲスト」、介護スタッフを
「ケアアテンダント」と呼び、介護のプロとしてゲストのよりよい暮らしを支えています。　　　　　　　　　　　　　　　　　　　　　　　　　　　　　　　　　　　　　　　　　　　　　　　　　　　　　　　　　　　　　　　　　　　　　　　　　　　　　　　　　　　　私たちと一緒に「よくする介護」を実践していきませんか？
・２０代～６０代まで幅広いスタッフが和気あいあいと、メリハリをもって働いています。
・ゲストが召し上がる施設内のレストランの食事をスタッフも昼食として注文できます。
・介護技術の習得、スキルアップのための研修や、資格取得にあたっての支援制度があります（条件あり）
・介護の仕事が好きな方はもちろん、人と関わることが好きな方、「ありがとう」にやりがいを感じる方、チームで仕事をしたい
　方、ぜひご応募ください。</v>
          </cell>
          <cell r="P589" t="str">
            <v>有料老人ホーム内レストランスタッフ</v>
          </cell>
          <cell r="Q589" t="str">
            <v>確認中</v>
          </cell>
          <cell r="R589" t="str">
            <v>有料老人ホーム内レストランでのホールスタッフ業務。
・オープン前の準備（テーブルセッティングや開店準備等）
・ゲスト（ご入居者）を笑顔でお出迎え、お席までご案内
・食事・飲み物の配膳
・食後の下膳
・薬を飲まれる方に水を提供
・閉店後の簡易清掃
※会計等の現金を扱う業務はございません。</v>
          </cell>
          <cell r="S589" t="str">
            <v>グッドタイムリビング町田中町</v>
          </cell>
          <cell r="T589" t="str">
            <v>確認中</v>
          </cell>
          <cell r="U589" t="str">
            <v>非常勤パート</v>
          </cell>
          <cell r="V589" t="str">
            <v>東京都町田市中町１丁目２１－２０</v>
          </cell>
          <cell r="W589" t="str">
            <v>ハローワークインターネットサービスで求人票を確認ください。</v>
          </cell>
          <cell r="X589" t="str">
            <v>1,050円〜1,050円</v>
          </cell>
          <cell r="Y589" t="str">
            <v>確認中</v>
          </cell>
          <cell r="Z589" t="str">
            <v>ハローワークインターネットサービスで求人票を確認ください。</v>
          </cell>
          <cell r="AB589" t="str">
            <v>確認中</v>
          </cell>
          <cell r="AC589" t="str">
            <v>確認中</v>
          </cell>
          <cell r="AD589" t="str">
            <v>ハローワークインターネットサービスで求人票を確認ください。</v>
          </cell>
          <cell r="AE589" t="str">
            <v>確認中</v>
          </cell>
          <cell r="AF589" t="str">
            <v>時給</v>
          </cell>
          <cell r="AG589" t="str">
            <v>確認中</v>
          </cell>
          <cell r="AH589" t="str">
            <v>確認中</v>
          </cell>
          <cell r="AI589" t="str">
            <v>確認中</v>
          </cell>
          <cell r="AJ589" t="str">
            <v>確認中</v>
          </cell>
          <cell r="AK589" t="str">
            <v>確認中</v>
          </cell>
          <cell r="AL589" t="str">
            <v>確認中</v>
          </cell>
          <cell r="AM589" t="str">
            <v>確認中</v>
          </cell>
          <cell r="AN589" t="str">
            <v>確認中</v>
          </cell>
          <cell r="AO589" t="str">
            <v>確認中</v>
          </cell>
          <cell r="AP589" t="str">
            <v>ハローワークインターネットサービスで求人票を確認ください。</v>
          </cell>
          <cell r="AQ589" t="str">
            <v>ハローワークインターネットサービスで求人票を確認ください。</v>
          </cell>
          <cell r="AR589" t="str">
            <v>ハローワークインターネットサービスで求人票を確認ください。</v>
          </cell>
          <cell r="AS589" t="str">
            <v>ハローワークインターネットサービスで求人票を確認ください。</v>
          </cell>
          <cell r="AT589" t="str">
            <v>ハローワークインターネットサービスで求人票を確認ください。</v>
          </cell>
          <cell r="AU589" t="str">
            <v>住宅型有料老人ホーム</v>
          </cell>
          <cell r="AZ589" t="str">
            <v>確認中</v>
          </cell>
          <cell r="BA589" t="str">
            <v>確認中</v>
          </cell>
          <cell r="BB589" t="str">
            <v>確認中</v>
          </cell>
          <cell r="BC589" t="str">
            <v>確認中</v>
          </cell>
        </row>
        <row r="590">
          <cell r="C590" t="str">
            <v>13190-02839421</v>
          </cell>
          <cell r="D590">
            <v>44642</v>
          </cell>
          <cell r="E590" t="str">
            <v>グッドタイムリビング株式会社　グッドタイムリビング町田中町</v>
          </cell>
          <cell r="F590" t="str">
            <v>グッドタイムリビングかぶしきがいしゃ　グッドタイムリビングまちだなかちょう</v>
          </cell>
          <cell r="N590" t="str">
            <v>https://www.gtl-daiwa.co.jp/guesthouse/gtl/machida-nakamachi/</v>
          </cell>
          <cell r="O590" t="str">
            <v>「あなたとチームで”よくする介護”へ」グッドタイムリビングではご入居者を「ゲスト」、介護スタッフを
「ケアアテンダント」と呼び、介護のプロとしてゲストのよりよい暮らしを支えています。　　　　　　　　　　　　　　　　　　　　　　　　　　　　　　　　　　　　　　　　　　　　　　　　　　　　　　　　　　　　　　　　　　　　　　　　　　　　　　　　　　　　私たちと一緒に「よくする介護」を実践していきませんか？
・２０代～６０代まで幅広いスタッフが和気あいあいと、メリハリをもって働いています。
・ゲストが召し上がる施設内のレストランの食事をスタッフも昼食として注文できます。
・介護技術の習得、スキルアップのための研修や、資格取得にあたっての支援制度があります（条件あり）
・介護の仕事が好きな方はもちろん、人と関わることが好きな方、「ありがとう」にやりがいを感じる方、チームで仕事をしたい
　方、ぜひご応募ください。</v>
          </cell>
          <cell r="P590" t="str">
            <v>有料老人ホーム内クリーンスタッフ</v>
          </cell>
          <cell r="Q590" t="str">
            <v>確認中</v>
          </cell>
          <cell r="R590" t="str">
            <v>有料老人ホーム館内共用部分の清掃を中心とする仕事です。
・ゲスト（ご入居者）が利用される館内共有部の清掃・整理整頓
・スタッフが利用するバックヤードの清掃・整理整頓</v>
          </cell>
          <cell r="S590" t="str">
            <v>グッドタイムリビング町田中町</v>
          </cell>
          <cell r="T590" t="str">
            <v>確認中</v>
          </cell>
          <cell r="U590" t="str">
            <v>非常勤パート</v>
          </cell>
          <cell r="V590" t="str">
            <v>東京都町田市中町１丁目２１－２０</v>
          </cell>
          <cell r="W590" t="str">
            <v>ハローワークインターネットサービスで求人票を確認ください。</v>
          </cell>
          <cell r="X590" t="str">
            <v>1,050円〜1,050円</v>
          </cell>
          <cell r="Y590" t="str">
            <v>確認中</v>
          </cell>
          <cell r="Z590" t="str">
            <v>ハローワークインターネットサービスで求人票を確認ください。</v>
          </cell>
          <cell r="AB590" t="str">
            <v>確認中</v>
          </cell>
          <cell r="AC590" t="str">
            <v>確認中</v>
          </cell>
          <cell r="AD590" t="str">
            <v>ハローワークインターネットサービスで求人票を確認ください。</v>
          </cell>
          <cell r="AE590" t="str">
            <v>確認中</v>
          </cell>
          <cell r="AF590" t="str">
            <v>時給</v>
          </cell>
          <cell r="AG590" t="str">
            <v>確認中</v>
          </cell>
          <cell r="AH590" t="str">
            <v>確認中</v>
          </cell>
          <cell r="AI590" t="str">
            <v>確認中</v>
          </cell>
          <cell r="AJ590" t="str">
            <v>確認中</v>
          </cell>
          <cell r="AK590" t="str">
            <v>確認中</v>
          </cell>
          <cell r="AL590" t="str">
            <v>確認中</v>
          </cell>
          <cell r="AM590" t="str">
            <v>確認中</v>
          </cell>
          <cell r="AN590" t="str">
            <v>確認中</v>
          </cell>
          <cell r="AO590" t="str">
            <v>確認中</v>
          </cell>
          <cell r="AP590" t="str">
            <v>ハローワークインターネットサービスで求人票を確認ください。</v>
          </cell>
          <cell r="AQ590" t="str">
            <v>ハローワークインターネットサービスで求人票を確認ください。</v>
          </cell>
          <cell r="AR590" t="str">
            <v>ハローワークインターネットサービスで求人票を確認ください。</v>
          </cell>
          <cell r="AS590" t="str">
            <v>ハローワークインターネットサービスで求人票を確認ください。</v>
          </cell>
          <cell r="AT590" t="str">
            <v>ハローワークインターネットサービスで求人票を確認ください。</v>
          </cell>
          <cell r="AU590" t="str">
            <v>住宅型有料老人ホーム</v>
          </cell>
          <cell r="AZ590" t="str">
            <v>確認中</v>
          </cell>
          <cell r="BA590" t="str">
            <v>確認中</v>
          </cell>
          <cell r="BB590" t="str">
            <v>確認中</v>
          </cell>
          <cell r="BC590" t="str">
            <v>確認中</v>
          </cell>
        </row>
        <row r="591">
          <cell r="C591" t="str">
            <v>13190-02894221</v>
          </cell>
          <cell r="D591">
            <v>44644</v>
          </cell>
          <cell r="E591" t="str">
            <v>医療法人財団　明理会　鶴川サナトリウム病院</v>
          </cell>
          <cell r="F591" t="str">
            <v>いりょうほうじんざいだん　めいりかい　つるかわサナトリウムびょういん</v>
          </cell>
          <cell r="N591" t="str">
            <v>https://www.tsurusana.com/</v>
          </cell>
          <cell r="O591" t="str">
            <v>鶴川サナトリウム病院併設の介護保険施設　通所リハビリテーションです。
当通所リハビリテーションには、看護師・リハビリスタッフが在中しており院内多職種で連携し安心安全な介護サービスの提供を　　　　　　　　　　　　　　　　　　　　　　　　　　　　　　　　　　　　　　　　　　　　　　　　　　　　　　　　　　　　　　　　　　　　　　目指しています。リハビリを通して利用者様の身体的・精神的な変化を間近で感じられ、その方らしく生活が送れるように、　　　　　　　　　　　　　　　　　　　　　　　　　　　　　　　　　　　　　　　　　　　　　　　　　　　　　　　　　　　　　　　　　　　　　　　ご本人様・ご家族様の支援をしています。
季節ごとのイベントの企画、手作業による作品作成のサポート、趣味活動のサポート、毎月の誕生会等を通じご利用者様と一緒に　　　　　　　　　　　　　　　　　　　　　　　　　　　　　　　　　　　　　　　　　　　　　　　　　　　　　　　　　　　　　　　　　　　　楽しく活動をしています。病院勤務をご経験されている方は、当施設で介護業務としてのやりがいを感じていただけると思います。
未経験で自信がない方や経験が少なく介護に不安がある方、または経験を重ねられた方もお一人お一人に合わせた教育サポートを　　　　　　　　　　　　　　　　　　　　　　　　　　　　　　　　　　　　　　　　　　　　　　　　　　　　　　　　　　　　　　　　　　　　行いますのでご安心下さい。
スタッフの個性を発揮できる温かみのある職場です。是非、一緒に働きませんか。</v>
          </cell>
          <cell r="P591" t="str">
            <v>介護福祉士（通所リハビリテーション）</v>
          </cell>
          <cell r="Q591" t="str">
            <v>確認中</v>
          </cell>
          <cell r="R591" t="str">
            <v>介護認定を受けられた方が通われる施設です。
在宅でリハビリを必要とされている方が通われています。
１利用者様の送迎　車に同乗し送迎の介助をします（専属ドライバーがいますが、運転出来れば尚可）。
２日常生活の援助（トイレ介助、食事介助等）
３機能訓練（集団体操、脳活性トレーニング指導等）
４リハビリ補助（リハビリ機器を用いた自主トレーニングの補助等）
５手作業や行事の準備・片付け　等</v>
          </cell>
          <cell r="S591" t="str">
            <v>鶴川サナトリウム病院</v>
          </cell>
          <cell r="T591" t="str">
            <v>確認中</v>
          </cell>
          <cell r="U591" t="str">
            <v>正社員</v>
          </cell>
          <cell r="V591" t="str">
            <v>東京都町田市真光寺町１９７</v>
          </cell>
          <cell r="W591" t="str">
            <v>ハローワークインターネットサービスで求人票を確認ください。</v>
          </cell>
          <cell r="X591" t="str">
            <v>182,000円〜206,500円</v>
          </cell>
          <cell r="Y591" t="str">
            <v>確認中</v>
          </cell>
          <cell r="Z591" t="str">
            <v>ハローワークインターネットサービスで求人票を確認ください。</v>
          </cell>
          <cell r="AB591" t="str">
            <v>確認中</v>
          </cell>
          <cell r="AC591" t="str">
            <v>確認中</v>
          </cell>
          <cell r="AD591" t="str">
            <v>ハローワークインターネットサービスで求人票を確認ください。</v>
          </cell>
          <cell r="AE591" t="str">
            <v>確認中</v>
          </cell>
          <cell r="AF591" t="str">
            <v>月給（手当等確認ください）</v>
          </cell>
          <cell r="AG591" t="str">
            <v>確認中</v>
          </cell>
          <cell r="AH591" t="str">
            <v>確認中</v>
          </cell>
          <cell r="AI591" t="str">
            <v>確認中</v>
          </cell>
          <cell r="AJ591" t="str">
            <v>確認中</v>
          </cell>
          <cell r="AK591" t="str">
            <v>確認中</v>
          </cell>
          <cell r="AL591" t="str">
            <v>確認中</v>
          </cell>
          <cell r="AM591" t="str">
            <v>確認中</v>
          </cell>
          <cell r="AN591" t="str">
            <v>確認中</v>
          </cell>
          <cell r="AO591" t="str">
            <v>確認中</v>
          </cell>
          <cell r="AP591" t="str">
            <v>ハローワークインターネットサービスで求人票を確認ください。</v>
          </cell>
          <cell r="AQ591" t="str">
            <v>ハローワークインターネットサービスで求人票を確認ください。</v>
          </cell>
          <cell r="AR591" t="str">
            <v>ハローワークインターネットサービスで求人票を確認ください。</v>
          </cell>
          <cell r="AS591" t="str">
            <v>ハローワークインターネットサービスで求人票を確認ください。</v>
          </cell>
          <cell r="AT591" t="str">
            <v>ハローワークインターネットサービスで求人票を確認ください。</v>
          </cell>
          <cell r="AU591" t="str">
            <v>通所リハビリテーション（デイケア）</v>
          </cell>
          <cell r="AZ591" t="str">
            <v>確認中</v>
          </cell>
          <cell r="BA591" t="str">
            <v>確認中</v>
          </cell>
          <cell r="BB591" t="str">
            <v>確認中</v>
          </cell>
          <cell r="BC591" t="str">
            <v>確認中</v>
          </cell>
        </row>
        <row r="592">
          <cell r="C592" t="str">
            <v>13190-02895521</v>
          </cell>
          <cell r="D592">
            <v>44644</v>
          </cell>
          <cell r="E592" t="str">
            <v>医療法人財団　明理会　鶴川サナトリウム病院</v>
          </cell>
          <cell r="F592" t="str">
            <v>いりょうほうじんざいだん　めいりかい　つるかわサナトリウムびょういん</v>
          </cell>
          <cell r="N592" t="str">
            <v>https://www.tsurusana.com/</v>
          </cell>
          <cell r="O592" t="str">
            <v>鶴川サナトリウム病院併設の介護保険施設　通所リハビリテーションです。
当通所リハビリテーションには、看護師・リハビリスタッフが在中しており院内多職種で連携し安心安全な介護サービスの提供を　　　　　　　　　　　　　　　　　　　　　　　　　　　　　　　　　　　　　　　　　　　　　　　　　　　　　　　　　　　　　　　　　　　　　　目指しています。リハビリを通して利用者様の身体的・精神的な変化を間近で感じられ、その方らしく生活が送れるように、　　　　　　　　　　　　　　　　　　　　　　　　　　　　　　　　　　　　　　　　　　　　　　　　　　　　　　　　　　　　　　　　　　　　　　　ご本人様・ご家族様の支援をしています。
季節ごとのイベントの企画、手作業による作品作成のサポート、趣味活動のサポート、毎月の誕生会等を通じご利用者様と一緒に　　　　　　　　　　　　　　　　　　　　　　　　　　　　　　　　　　　　　　　　　　　　　　　　　　　　　　　　　　　　　　　　　　　　楽しく活動をしています。病院勤務をご経験されている方は、当施設で介護業務としてのやりがいを感じていただけると思います。
未経験で自信がない方や経験が少なく介護に不安がある方、または経験を重ねられた方もお一人お一人に合わせた教育サポートを　　　　　　　　　　　　　　　　　　　　　　　　　　　　　　　　　　　　　　　　　　　　　　　　　　　　　　　　　　　　　　　　　　　　行いますのでご安心下さい。
スタッフの個性を発揮できる温かみのある職場です。是非、一緒に働きませんか。</v>
          </cell>
          <cell r="P592" t="str">
            <v>介護補助者（通所リハビリテーション）</v>
          </cell>
          <cell r="Q592" t="str">
            <v>確認中</v>
          </cell>
          <cell r="R592" t="str">
            <v>介護認定を受けられた方が通われる施設です。
在宅でリハビリを必要とされている方が通われています。
１利用者様の送迎　車に同乗し送迎の介助をします（専属ドライバーがいますが、運転出来れば尚可）。
２日常生活の援助（トイレ介助、食事介助等）
３機能訓練（集団体操、脳活性トレーニング指導等）
４リハビリ補助（リハビリ機器を用いた自主トレーニングの補助等）
５手作業や行事の準備・片付け　等</v>
          </cell>
          <cell r="S592" t="str">
            <v>鶴川サナトリウム病院</v>
          </cell>
          <cell r="T592" t="str">
            <v>確認中</v>
          </cell>
          <cell r="U592" t="str">
            <v>非常勤パート</v>
          </cell>
          <cell r="V592" t="str">
            <v>東京都町田市真光寺町１９７</v>
          </cell>
          <cell r="W592" t="str">
            <v>ハローワークインターネットサービスで求人票を確認ください。</v>
          </cell>
          <cell r="X592" t="str">
            <v>1,041円〜1,041円</v>
          </cell>
          <cell r="Y592" t="str">
            <v>確認中</v>
          </cell>
          <cell r="Z592" t="str">
            <v>ハローワークインターネットサービスで求人票を確認ください。</v>
          </cell>
          <cell r="AB592" t="str">
            <v>確認中</v>
          </cell>
          <cell r="AC592" t="str">
            <v>確認中</v>
          </cell>
          <cell r="AD592" t="str">
            <v>ハローワークインターネットサービスで求人票を確認ください。</v>
          </cell>
          <cell r="AE592" t="str">
            <v>確認中</v>
          </cell>
          <cell r="AF592" t="str">
            <v>時給</v>
          </cell>
          <cell r="AG592" t="str">
            <v>確認中</v>
          </cell>
          <cell r="AH592" t="str">
            <v>確認中</v>
          </cell>
          <cell r="AI592" t="str">
            <v>確認中</v>
          </cell>
          <cell r="AJ592" t="str">
            <v>確認中</v>
          </cell>
          <cell r="AK592" t="str">
            <v>確認中</v>
          </cell>
          <cell r="AL592" t="str">
            <v>確認中</v>
          </cell>
          <cell r="AM592" t="str">
            <v>確認中</v>
          </cell>
          <cell r="AN592" t="str">
            <v>確認中</v>
          </cell>
          <cell r="AO592" t="str">
            <v>確認中</v>
          </cell>
          <cell r="AP592" t="str">
            <v>ハローワークインターネットサービスで求人票を確認ください。</v>
          </cell>
          <cell r="AQ592" t="str">
            <v>ハローワークインターネットサービスで求人票を確認ください。</v>
          </cell>
          <cell r="AR592" t="str">
            <v>ハローワークインターネットサービスで求人票を確認ください。</v>
          </cell>
          <cell r="AS592" t="str">
            <v>ハローワークインターネットサービスで求人票を確認ください。</v>
          </cell>
          <cell r="AT592" t="str">
            <v>ハローワークインターネットサービスで求人票を確認ください。</v>
          </cell>
          <cell r="AU592" t="str">
            <v>通所リハビリテーション（デイケア）</v>
          </cell>
          <cell r="AZ592" t="str">
            <v>確認中</v>
          </cell>
          <cell r="BA592" t="str">
            <v>確認中</v>
          </cell>
          <cell r="BB592" t="str">
            <v>確認中</v>
          </cell>
          <cell r="BC592" t="str">
            <v>確認中</v>
          </cell>
        </row>
        <row r="593">
          <cell r="C593" t="str">
            <v>13190-02961921</v>
          </cell>
          <cell r="D593">
            <v>44649</v>
          </cell>
          <cell r="E593" t="str">
            <v>医療法人社団　幸隆会</v>
          </cell>
          <cell r="F593" t="str">
            <v>イリョウホウジンシャダン　コウリュウカイ</v>
          </cell>
          <cell r="N593" t="str">
            <v>https://www.tamakyuryo.or.jp/hospital/</v>
          </cell>
          <cell r="O593" t="str">
            <v>一般病院（内科、外科、整形外科、眼科、脳外科、泌尿器科、婦人科、リハビリ科、歯科、人間ドック）。訪問看護（わかば訪問看護ステーション）は病院と一体実施。クリニックの運営。</v>
          </cell>
          <cell r="P593" t="str">
            <v>医療ソーシャルワーカー</v>
          </cell>
          <cell r="Q593" t="str">
            <v>確認中</v>
          </cell>
          <cell r="R593" t="str">
            <v>・相談支援業務
・退院支援業務
・入院相談　他
・現在同職８名にて対応しています。</v>
          </cell>
          <cell r="S593" t="str">
            <v>多摩丘陵病院</v>
          </cell>
          <cell r="T593" t="str">
            <v>確認中</v>
          </cell>
          <cell r="U593" t="str">
            <v>正社員</v>
          </cell>
          <cell r="V593" t="str">
            <v>東京都町田市下小山田町１４９１</v>
          </cell>
          <cell r="W593" t="str">
            <v>ハローワークインターネットサービスで求人票を確認ください。</v>
          </cell>
          <cell r="X593" t="str">
            <v>202,600円〜202,600円</v>
          </cell>
          <cell r="Y593" t="str">
            <v>確認中</v>
          </cell>
          <cell r="Z593" t="str">
            <v>ハローワークインターネットサービスで求人票を確認ください。</v>
          </cell>
          <cell r="AB593" t="str">
            <v>確認中</v>
          </cell>
          <cell r="AC593" t="str">
            <v>確認中</v>
          </cell>
          <cell r="AD593" t="str">
            <v>ハローワークインターネットサービスで求人票を確認ください。</v>
          </cell>
          <cell r="AE593" t="str">
            <v>確認中</v>
          </cell>
          <cell r="AF593" t="str">
            <v>月給（手当等確認ください）</v>
          </cell>
          <cell r="AG593" t="str">
            <v>確認中</v>
          </cell>
          <cell r="AH593" t="str">
            <v>確認中</v>
          </cell>
          <cell r="AI593" t="str">
            <v>確認中</v>
          </cell>
          <cell r="AJ593" t="str">
            <v>確認中</v>
          </cell>
          <cell r="AK593" t="str">
            <v>確認中</v>
          </cell>
          <cell r="AL593" t="str">
            <v>確認中</v>
          </cell>
          <cell r="AM593" t="str">
            <v>確認中</v>
          </cell>
          <cell r="AN593" t="str">
            <v>確認中</v>
          </cell>
          <cell r="AO593" t="str">
            <v>確認中</v>
          </cell>
          <cell r="AP593" t="str">
            <v>ハローワークインターネットサービスで求人票を確認ください。</v>
          </cell>
          <cell r="AQ593" t="str">
            <v>ハローワークインターネットサービスで求人票を確認ください。</v>
          </cell>
          <cell r="AR593" t="str">
            <v>ハローワークインターネットサービスで求人票を確認ください。</v>
          </cell>
          <cell r="AS593" t="str">
            <v>ハローワークインターネットサービスで求人票を確認ください。</v>
          </cell>
          <cell r="AT593" t="str">
            <v>ハローワークインターネットサービスで求人票を確認ください。</v>
          </cell>
          <cell r="AU593" t="str">
            <v>その他</v>
          </cell>
          <cell r="AZ593" t="str">
            <v>確認中</v>
          </cell>
          <cell r="BA593" t="str">
            <v>確認中</v>
          </cell>
          <cell r="BB593" t="str">
            <v>確認中</v>
          </cell>
          <cell r="BC593" t="str">
            <v>確認中</v>
          </cell>
        </row>
        <row r="594">
          <cell r="C594" t="str">
            <v>70-0435</v>
          </cell>
          <cell r="D594">
            <v>44657</v>
          </cell>
          <cell r="E594" t="str">
            <v>社会福祉法人　永寿会</v>
          </cell>
          <cell r="F594" t="str">
            <v>しゃかいふくしほうじん　えいじゅかい</v>
          </cell>
          <cell r="G594" t="str">
            <v>事務課</v>
          </cell>
          <cell r="H594" t="str">
            <v>関　孝是</v>
          </cell>
          <cell r="J594" t="str">
            <v>042-792-1771</v>
          </cell>
          <cell r="K594" t="str">
            <v>042-792-1772</v>
          </cell>
          <cell r="M594" t="str">
            <v>ty-machida@karin.or.jp</v>
          </cell>
          <cell r="N594" t="str">
            <v>https://www.eijyukai-karin.com/</v>
          </cell>
          <cell r="O594" t="str">
            <v xml:space="preserve">曜日不問、月に10回程度の勤務が可能な方歓迎_x000D_
</v>
          </cell>
          <cell r="P594" t="str">
            <v>事務当直</v>
          </cell>
          <cell r="Q594" t="str">
            <v>確認中</v>
          </cell>
          <cell r="R594" t="str">
            <v>特別養護老人ホーム内の宿直業務_x000D_
・夜間電話対応_x000D_
・緊急時電話連絡_x000D_
・施設内外の見廻り及び施錠確認_x000D_    　　　　　　　　　　　　　　　　　　　　　　　　　　　　　　　　　　　　　　　　　　　　　　　　　　　　　　　　　　　　　　　　　　　　　　　　　　　　　　　　　　　　　　　　　　　　　　　　　　　　　　　　　　　　　　　　　　　　・面会者受付　等　　　　　　　　　　　　　　　　　　　　　　　　　　　　　　　　　　　　　　　　　　　　　　　　　　　　　　　　　　　　　　　　　　　　　　　　　　　　　　　　　　　　　　　　　　　　　　　　　　　　　　　　　　　　　　　　　　　※『最低賃金法第７条による最低賃金の減額の特例許可取得済』最低賃金の減額の特例許可の対象となる断続的労働とは、常態として作業が間欠的に行われるもので、作業時間が長く継続することなく中断し、しばらくして再び同じような態様の作業が行われ、また中断する、というように繰り返されるもののことで、実作業時間と手待ち時間とが繰り返されて一体として成り立っている労働形態です。</v>
          </cell>
          <cell r="S594" t="str">
            <v>特別養護老人ホーム　かりん・町田</v>
          </cell>
          <cell r="T594" t="str">
            <v>確認中</v>
          </cell>
          <cell r="U594" t="str">
            <v>非常勤パート</v>
          </cell>
          <cell r="V594" t="str">
            <v>東京都町田市忠生1-2-7</v>
          </cell>
          <cell r="W594" t="str">
            <v>町田駅よりバス１５分（車通勤可）</v>
          </cell>
          <cell r="X594" t="str">
            <v>１勤務　11,421円『最低賃金法第７条による最低賃金の減額の特例許可取得済』</v>
          </cell>
          <cell r="Y594" t="str">
            <v>-</v>
          </cell>
          <cell r="Z594" t="str">
            <v>なし</v>
          </cell>
          <cell r="AA594" t="str">
            <v>日額　上限1,000円まで支給</v>
          </cell>
          <cell r="AB594" t="str">
            <v>無し</v>
          </cell>
          <cell r="AC594" t="str">
            <v>無し</v>
          </cell>
          <cell r="AD594" t="str">
            <v>無し</v>
          </cell>
          <cell r="AE594" t="str">
            <v>無し</v>
          </cell>
          <cell r="AF594" t="str">
            <v>日給</v>
          </cell>
          <cell r="AG594" t="str">
            <v>有期</v>
          </cell>
          <cell r="AH594" t="str">
            <v>１年ごとの更新</v>
          </cell>
          <cell r="AI594" t="str">
            <v>確認中</v>
          </cell>
          <cell r="AJ594" t="str">
            <v>可</v>
          </cell>
          <cell r="AK594" t="str">
            <v>有り</v>
          </cell>
          <cell r="AL594" t="str">
            <v>3ヵ月</v>
          </cell>
          <cell r="AM594" t="str">
            <v>無し</v>
          </cell>
          <cell r="AN594" t="str">
            <v>無</v>
          </cell>
          <cell r="AO594" t="str">
            <v>夜勤</v>
          </cell>
          <cell r="AP594" t="str">
            <v>18：00～翌9：00</v>
          </cell>
          <cell r="AQ594" t="str">
            <v>週２回～３回のシフト制</v>
          </cell>
          <cell r="AR594" t="str">
            <v>不問</v>
          </cell>
          <cell r="AS594" t="str">
            <v>労働保険・労働条件による</v>
          </cell>
          <cell r="AT594" t="str">
            <v>1～2</v>
          </cell>
          <cell r="AU594" t="str">
            <v>特別養護老人ホーム（特養）</v>
          </cell>
          <cell r="AZ594" t="str">
            <v>120分</v>
          </cell>
          <cell r="BA594" t="str">
            <v>シフト</v>
          </cell>
          <cell r="BB594" t="str">
            <v>有（屋内「原則禁煙」）</v>
          </cell>
          <cell r="BC594" t="str">
            <v>屋内禁煙（屋外に喫煙所設置）</v>
          </cell>
        </row>
        <row r="595">
          <cell r="C595" t="str">
            <v>70-0436</v>
          </cell>
          <cell r="D595">
            <v>44672</v>
          </cell>
          <cell r="E595" t="str">
            <v>クリエーティブカミヤ株式会社</v>
          </cell>
          <cell r="F595" t="str">
            <v>クリエーティブカミヤかぶしきがいしゃ</v>
          </cell>
          <cell r="G595" t="str">
            <v>介護ショップカミヤ</v>
          </cell>
          <cell r="H595" t="str">
            <v>福田　大輔</v>
          </cell>
          <cell r="J595" t="str">
            <v>042-710-8833</v>
          </cell>
          <cell r="K595" t="str">
            <v>042-732-8881</v>
          </cell>
          <cell r="L595" t="str">
            <v>042-721-3388</v>
          </cell>
          <cell r="M595" t="str">
            <v>fukuda@c-kamiya.co.jp</v>
          </cell>
          <cell r="N595" t="str">
            <v>https://www.c-kamiya.co.jp/?msclkid=86b8880fbd1f11ec975ff4e59c7370a5</v>
          </cell>
          <cell r="O595" t="str">
            <v>福祉用具貸与事業所の他に町田には、訪問看護・居宅介護支援事業所・施設販売部門があり、各専門職に相談できる環境で、お客様に対しより良いサービスがご提供できます。</v>
          </cell>
          <cell r="P595" t="str">
            <v>福祉用具の貸与・販売営業</v>
          </cell>
          <cell r="Q595" t="str">
            <v>確認中</v>
          </cell>
          <cell r="R595" t="str">
            <v>施設・在宅介護のお客様に福祉用具貸与・販売や住宅改修工事の相談、提案業務。_x000D_
施設：消耗品や福祉用具の提案・納品業務。_x000D_
在宅介護：ケアマネージャー様や個人様よりご依頼頂いたお客様宅に訪問し福祉用具の相談・提案・納品等の業務</v>
          </cell>
          <cell r="S595" t="str">
            <v>介護ショップカミヤ</v>
          </cell>
          <cell r="T595" t="str">
            <v>確認中</v>
          </cell>
          <cell r="U595" t="str">
            <v>正社員</v>
          </cell>
          <cell r="V595" t="str">
            <v>東京都町田市南成瀬4-2-8</v>
          </cell>
          <cell r="W595" t="str">
            <v>JR横浜線・成瀬駅より徒歩5分</v>
          </cell>
          <cell r="X595" t="str">
            <v>基本給+固定費240,000円～260,000円</v>
          </cell>
          <cell r="Y595" t="str">
            <v>・役職手当（主任／1.5万円、係長／3万円、課長／7万円）、扶養手当、インセンティブ</v>
          </cell>
          <cell r="Z595" t="str">
            <v>扶養手当、役職手当等あり</v>
          </cell>
          <cell r="AA595" t="str">
            <v>実費（上限なし）</v>
          </cell>
          <cell r="AB595" t="str">
            <v>有り</v>
          </cell>
          <cell r="AC595" t="str">
            <v>1回/年</v>
          </cell>
          <cell r="AD595" t="str">
            <v>有り</v>
          </cell>
          <cell r="AE595" t="str">
            <v>2回/年</v>
          </cell>
          <cell r="AF595" t="str">
            <v>月給（手当等確認ください）</v>
          </cell>
          <cell r="AG595" t="str">
            <v>無期</v>
          </cell>
          <cell r="AH595" t="str">
            <v>無期</v>
          </cell>
          <cell r="AI595" t="str">
            <v>確認中</v>
          </cell>
          <cell r="AJ595" t="str">
            <v>不可</v>
          </cell>
          <cell r="AK595" t="str">
            <v>有り</v>
          </cell>
          <cell r="AL595" t="str">
            <v>入社3ヵ月間</v>
          </cell>
          <cell r="AM595" t="str">
            <v>有り</v>
          </cell>
          <cell r="AN595" t="str">
            <v>平均12時間/月程</v>
          </cell>
          <cell r="AO595" t="str">
            <v>週休二日制（土曜日は、月1回～2回程度有ローテーション）</v>
          </cell>
          <cell r="AP595" t="str">
            <v>8：45～17：45</v>
          </cell>
          <cell r="AQ595" t="str">
            <v>5日/週</v>
          </cell>
          <cell r="AR595" t="str">
            <v>福祉用具専門相談員資格有れば尚可</v>
          </cell>
          <cell r="AS595" t="str">
            <v>雇用保険・健康保険・厚生年金・労災保険</v>
          </cell>
          <cell r="AT595">
            <v>1</v>
          </cell>
          <cell r="AU595" t="str">
            <v>福祉用具貸与</v>
          </cell>
          <cell r="AZ595" t="str">
            <v>法定通り</v>
          </cell>
          <cell r="BA595" t="str">
            <v>土、日、祝他</v>
          </cell>
          <cell r="BB595" t="str">
            <v>有（屋内「原則禁煙」）</v>
          </cell>
          <cell r="BC595" t="str">
            <v>屋内禁煙（屋外に喫煙所設置）</v>
          </cell>
        </row>
        <row r="596">
          <cell r="C596" t="str">
            <v>13190-03849021</v>
          </cell>
          <cell r="D596">
            <v>44672</v>
          </cell>
          <cell r="E596" t="str">
            <v>株式会社ライフサポートめぐみ</v>
          </cell>
          <cell r="F596" t="str">
            <v>かぶしきがいしゃライフサポートめぐみ</v>
          </cell>
          <cell r="N596" t="str">
            <v>https://www.megumi-net.gr.jp/</v>
          </cell>
          <cell r="O596" t="str">
            <v>昭和３８年に家政婦紹介所を創業の叔母が立ち上げ、一環して働く人の適材適所を考えながら、お客様の在宅生活を支え続けています。平成５年にいち早く介護ヘルパー事業を立ち上げ、現在に至っております。在宅サービスでは、初心者の方にも安心して取り掛かりやすい研修制度を実施し、更に先輩ヘルパーの丁寧な指導によって不安がないように心掛けています。</v>
          </cell>
          <cell r="P596" t="str">
            <v>ヘルパー／５月１８日面接会</v>
          </cell>
          <cell r="Q596" t="str">
            <v>確認中</v>
          </cell>
          <cell r="R596" t="str">
            <v>・ご利用者様のご自宅を訪問し介護サービスを提供します。 身体に直接触れて行う身体介護と掃除や洗濯・調理・買い物等身 の回りのお世話などを行う生活介護があります。</v>
          </cell>
          <cell r="S596" t="str">
            <v>ライフサポートめぐみ</v>
          </cell>
          <cell r="T596" t="str">
            <v>確認中</v>
          </cell>
          <cell r="U596" t="str">
            <v>非常勤パート</v>
          </cell>
          <cell r="V596" t="str">
            <v>東京都町田市原町田５－８－９</v>
          </cell>
          <cell r="W596" t="str">
            <v>ハローワークインターネットサービスで求人票を確認ください。</v>
          </cell>
          <cell r="X596" t="str">
            <v>1,400円〜1,500円</v>
          </cell>
          <cell r="Y596" t="str">
            <v>確認中</v>
          </cell>
          <cell r="Z596" t="str">
            <v>ハローワークインターネットサービスで求人票を確認ください。</v>
          </cell>
          <cell r="AB596" t="str">
            <v>確認中</v>
          </cell>
          <cell r="AC596" t="str">
            <v>確認中</v>
          </cell>
          <cell r="AD596" t="str">
            <v>ハローワークインターネットサービスで求人票を確認ください。</v>
          </cell>
          <cell r="AE596" t="str">
            <v>確認中</v>
          </cell>
          <cell r="AF596" t="str">
            <v>時給</v>
          </cell>
          <cell r="AG596" t="str">
            <v>確認中</v>
          </cell>
          <cell r="AH596" t="str">
            <v>確認中</v>
          </cell>
          <cell r="AI596" t="str">
            <v>確認中</v>
          </cell>
          <cell r="AJ596" t="str">
            <v>確認中</v>
          </cell>
          <cell r="AK596" t="str">
            <v>確認中</v>
          </cell>
          <cell r="AL596" t="str">
            <v>確認中</v>
          </cell>
          <cell r="AM596" t="str">
            <v>確認中</v>
          </cell>
          <cell r="AN596" t="str">
            <v>確認中</v>
          </cell>
          <cell r="AO596" t="str">
            <v>確認中</v>
          </cell>
          <cell r="AP596" t="str">
            <v>ハローワークインターネットサービスで求人票を確認ください。</v>
          </cell>
          <cell r="AQ596" t="str">
            <v>ハローワークインターネットサービスで求人票を確認ください。</v>
          </cell>
          <cell r="AR596" t="str">
            <v>ハローワークインターネットサービスで求人票を確認ください。</v>
          </cell>
          <cell r="AS596" t="str">
            <v>ハローワークインターネットサービスで求人票を確認ください。</v>
          </cell>
          <cell r="AT596" t="str">
            <v>ハローワークインターネットサービスで求人票を確認ください。</v>
          </cell>
          <cell r="AU596" t="str">
            <v>訪問介護（ホームヘルプサービス）</v>
          </cell>
          <cell r="AZ596" t="str">
            <v>確認中</v>
          </cell>
          <cell r="BA596" t="str">
            <v>確認中</v>
          </cell>
          <cell r="BB596" t="str">
            <v>確認中</v>
          </cell>
          <cell r="BC596" t="str">
            <v>確認中</v>
          </cell>
        </row>
        <row r="597">
          <cell r="C597" t="str">
            <v>13190-03850221</v>
          </cell>
          <cell r="D597">
            <v>44672</v>
          </cell>
          <cell r="E597" t="str">
            <v>株式会社ライフサポートめぐみ</v>
          </cell>
          <cell r="F597" t="str">
            <v>かぶしきがいしゃライフサポートめぐみ</v>
          </cell>
          <cell r="N597" t="str">
            <v>https://www.megumi-net.gr.jp/</v>
          </cell>
          <cell r="O597" t="str">
            <v>昭和３８年に家政婦紹介所を創業の叔母が立ち上げ、一環して働く人の適材適所を考えながら、お客様の在宅生活を支え続けています。平成５年にいち早く介護ヘルパー事業を立ち上げ、現在に至っております。在宅サービスでは、初心者の方にも安心して取り掛かりやすい研修制度を実施し、更に先輩ヘルパーの丁寧な指導によって不安がないように心掛けています。</v>
          </cell>
          <cell r="P597" t="str">
            <v>家庭生活支援サービス／５月１８日面接会</v>
          </cell>
          <cell r="Q597" t="str">
            <v>確認中</v>
          </cell>
          <cell r="R597" t="str">
            <v>高齢者や共働き、仕事が多忙で日常生活の快適な維持が難しい方など、生活の質を保つためにサポートを致します。コーディネーターが訪問し、お仕事の内容を整理して働く方にお伝えしますので安心して活動できます。</v>
          </cell>
          <cell r="S597" t="str">
            <v>ライフサポートめぐみ</v>
          </cell>
          <cell r="T597" t="str">
            <v>確認中</v>
          </cell>
          <cell r="U597" t="str">
            <v>常勤パート（フルタイム）</v>
          </cell>
          <cell r="V597" t="str">
            <v>東京都町田市原町田５－８－９</v>
          </cell>
          <cell r="W597" t="str">
            <v>ハローワークインターネットサービスで求人票を確認ください。</v>
          </cell>
          <cell r="X597" t="str">
            <v>1,500円〜1,800円</v>
          </cell>
          <cell r="Y597" t="str">
            <v>確認中</v>
          </cell>
          <cell r="Z597" t="str">
            <v>ハローワークインターネットサービスで求人票を確認ください。</v>
          </cell>
          <cell r="AB597" t="str">
            <v>確認中</v>
          </cell>
          <cell r="AC597" t="str">
            <v>確認中</v>
          </cell>
          <cell r="AD597" t="str">
            <v>ハローワークインターネットサービスで求人票を確認ください。</v>
          </cell>
          <cell r="AE597" t="str">
            <v>確認中</v>
          </cell>
          <cell r="AF597" t="str">
            <v>時給</v>
          </cell>
          <cell r="AG597" t="str">
            <v>確認中</v>
          </cell>
          <cell r="AH597" t="str">
            <v>確認中</v>
          </cell>
          <cell r="AI597" t="str">
            <v>確認中</v>
          </cell>
          <cell r="AJ597" t="str">
            <v>確認中</v>
          </cell>
          <cell r="AK597" t="str">
            <v>確認中</v>
          </cell>
          <cell r="AL597" t="str">
            <v>確認中</v>
          </cell>
          <cell r="AM597" t="str">
            <v>確認中</v>
          </cell>
          <cell r="AN597" t="str">
            <v>確認中</v>
          </cell>
          <cell r="AO597" t="str">
            <v>確認中</v>
          </cell>
          <cell r="AP597" t="str">
            <v>ハローワークインターネットサービスで求人票を確認ください。</v>
          </cell>
          <cell r="AQ597" t="str">
            <v>ハローワークインターネットサービスで求人票を確認ください。</v>
          </cell>
          <cell r="AR597" t="str">
            <v>ハローワークインターネットサービスで求人票を確認ください。</v>
          </cell>
          <cell r="AS597" t="str">
            <v>ハローワークインターネットサービスで求人票を確認ください。</v>
          </cell>
          <cell r="AT597" t="str">
            <v>ハローワークインターネットサービスで求人票を確認ください。</v>
          </cell>
          <cell r="AU597" t="str">
            <v>訪問介護（ホームヘルプサービス）</v>
          </cell>
          <cell r="AZ597" t="str">
            <v>確認中</v>
          </cell>
          <cell r="BA597" t="str">
            <v>確認中</v>
          </cell>
          <cell r="BB597" t="str">
            <v>確認中</v>
          </cell>
          <cell r="BC597" t="str">
            <v>確認中</v>
          </cell>
        </row>
        <row r="598">
          <cell r="C598" t="str">
            <v>13190-03851521</v>
          </cell>
          <cell r="D598">
            <v>44672</v>
          </cell>
          <cell r="E598" t="str">
            <v>株式会社ライフサポートめぐみ</v>
          </cell>
          <cell r="F598" t="str">
            <v>かぶしきがいしゃライフサポートめぐみ</v>
          </cell>
          <cell r="N598" t="str">
            <v>https://www.megumi-net.gr.jp/</v>
          </cell>
          <cell r="O598" t="str">
            <v>昭和３８年に家政婦紹介所を創業の叔母が立ち上げ、一環して働く人の適材適所を考えながら、お客様の在宅生活を支え続けています。平成５年にいち早く介護ヘルパー事業を立ち上げ、現在に至っております。在宅サービスでは、初心者の方にも安心して取り掛かりやすい研修制度を実施し、更に先輩ヘルパーの丁寧な指導によって不安がないように心掛けています。</v>
          </cell>
          <cell r="P598" t="str">
            <v>コーディネーター／介護サービス提供責任者 ５／１８面接会</v>
          </cell>
          <cell r="Q598" t="str">
            <v>確認中</v>
          </cell>
          <cell r="R598" t="str">
            <v>コーディネーター（介護サービス提供責任者）・ホームヘルプの調整及び代行・ホームヘルパーのサービス（介護・家事援助）指導・訪問介護計画書の作成・付随する事務業務・パソコンの入力作業</v>
          </cell>
          <cell r="S598" t="str">
            <v>ライフサポートめぐみ</v>
          </cell>
          <cell r="T598" t="str">
            <v>確認中</v>
          </cell>
          <cell r="U598" t="str">
            <v>正社員</v>
          </cell>
          <cell r="V598" t="str">
            <v>東京都町田市原町田５－８－９</v>
          </cell>
          <cell r="W598" t="str">
            <v>ハローワークインターネットサービスで求人票を確認ください。</v>
          </cell>
          <cell r="X598" t="str">
            <v>205,000円〜280,000円</v>
          </cell>
          <cell r="Y598" t="str">
            <v>確認中</v>
          </cell>
          <cell r="Z598" t="str">
            <v>ハローワークインターネットサービスで求人票を確認ください。</v>
          </cell>
          <cell r="AB598" t="str">
            <v>確認中</v>
          </cell>
          <cell r="AC598" t="str">
            <v>確認中</v>
          </cell>
          <cell r="AD598" t="str">
            <v>ハローワークインターネットサービスで求人票を確認ください。</v>
          </cell>
          <cell r="AE598" t="str">
            <v>確認中</v>
          </cell>
          <cell r="AF598" t="str">
            <v>月給（手当等確認ください）</v>
          </cell>
          <cell r="AG598" t="str">
            <v>確認中</v>
          </cell>
          <cell r="AH598" t="str">
            <v>確認中</v>
          </cell>
          <cell r="AI598" t="str">
            <v>確認中</v>
          </cell>
          <cell r="AJ598" t="str">
            <v>確認中</v>
          </cell>
          <cell r="AK598" t="str">
            <v>確認中</v>
          </cell>
          <cell r="AL598" t="str">
            <v>確認中</v>
          </cell>
          <cell r="AM598" t="str">
            <v>確認中</v>
          </cell>
          <cell r="AN598" t="str">
            <v>確認中</v>
          </cell>
          <cell r="AO598" t="str">
            <v>確認中</v>
          </cell>
          <cell r="AP598" t="str">
            <v>ハローワークインターネットサービスで求人票を確認ください。</v>
          </cell>
          <cell r="AQ598" t="str">
            <v>ハローワークインターネットサービスで求人票を確認ください。</v>
          </cell>
          <cell r="AR598" t="str">
            <v>ハローワークインターネットサービスで求人票を確認ください。</v>
          </cell>
          <cell r="AS598" t="str">
            <v>ハローワークインターネットサービスで求人票を確認ください。</v>
          </cell>
          <cell r="AT598" t="str">
            <v>ハローワークインターネットサービスで求人票を確認ください。</v>
          </cell>
          <cell r="AU598" t="str">
            <v>訪問介護（ホームヘルプサービス）</v>
          </cell>
          <cell r="AZ598" t="str">
            <v>確認中</v>
          </cell>
          <cell r="BA598" t="str">
            <v>確認中</v>
          </cell>
          <cell r="BB598" t="str">
            <v>確認中</v>
          </cell>
          <cell r="BC598" t="str">
            <v>確認中</v>
          </cell>
        </row>
        <row r="599">
          <cell r="C599" t="str">
            <v>13190-03852421</v>
          </cell>
          <cell r="D599">
            <v>44672</v>
          </cell>
          <cell r="E599" t="str">
            <v xml:space="preserve">社会福祉法人創和会 </v>
          </cell>
          <cell r="F599" t="str">
            <v>しゃかいふくしほうじん　そうわかい</v>
          </cell>
          <cell r="N599" t="str">
            <v xml:space="preserve">http://ccnaruse.com/ </v>
          </cell>
          <cell r="O599" t="str">
            <v>地域密着型特別養護老人ホーム・デイサービス・ヘルパーステーション・ケアマネジメントセンター・グループホーム５つの事業を行っています。住民活動により設立された社会福祉法人で「共に支え合い、共に生きる」という理念の下、５つの事業を通じ地域の福祉に貢献しています。</v>
          </cell>
          <cell r="P599" t="str">
            <v>小規模特養ホーム介護職員／５月１８日面接会</v>
          </cell>
          <cell r="Q599" t="str">
            <v>確認中</v>
          </cell>
          <cell r="R599" t="str">
            <v>＊ユニット型小規模特養（定員２０名）の介護業務・入居者の生活支援や介護サービス業務全般・サービス担当者会議への参加・各種委員会活動への参加</v>
          </cell>
          <cell r="S599" t="str">
            <v>ケアセンター成瀬</v>
          </cell>
          <cell r="T599" t="str">
            <v>確認中</v>
          </cell>
          <cell r="U599" t="str">
            <v>契約社員</v>
          </cell>
          <cell r="V599" t="str">
            <v>東京都町田市成瀬台３－２４－１</v>
          </cell>
          <cell r="W599" t="str">
            <v>ハローワークインターネットサービスで求人票を確認ください。</v>
          </cell>
          <cell r="X599" t="str">
            <v>200,000円〜210,000円</v>
          </cell>
          <cell r="Y599" t="str">
            <v>確認中</v>
          </cell>
          <cell r="Z599" t="str">
            <v>ハローワークインターネットサービスで求人票を確認ください。</v>
          </cell>
          <cell r="AB599" t="str">
            <v>確認中</v>
          </cell>
          <cell r="AC599" t="str">
            <v>確認中</v>
          </cell>
          <cell r="AD599" t="str">
            <v>ハローワークインターネットサービスで求人票を確認ください。</v>
          </cell>
          <cell r="AE599" t="str">
            <v>確認中</v>
          </cell>
          <cell r="AF599" t="str">
            <v>月給（手当等確認ください）</v>
          </cell>
          <cell r="AG599" t="str">
            <v>確認中</v>
          </cell>
          <cell r="AH599" t="str">
            <v>確認中</v>
          </cell>
          <cell r="AI599" t="str">
            <v>確認中</v>
          </cell>
          <cell r="AJ599" t="str">
            <v>確認中</v>
          </cell>
          <cell r="AK599" t="str">
            <v>確認中</v>
          </cell>
          <cell r="AL599" t="str">
            <v>確認中</v>
          </cell>
          <cell r="AM599" t="str">
            <v>確認中</v>
          </cell>
          <cell r="AN599" t="str">
            <v>確認中</v>
          </cell>
          <cell r="AO599" t="str">
            <v>確認中</v>
          </cell>
          <cell r="AP599" t="str">
            <v>ハローワークインターネットサービスで求人票を確認ください。</v>
          </cell>
          <cell r="AQ599" t="str">
            <v>ハローワークインターネットサービスで求人票を確認ください。</v>
          </cell>
          <cell r="AR599" t="str">
            <v>ハローワークインターネットサービスで求人票を確認ください。</v>
          </cell>
          <cell r="AS599" t="str">
            <v>ハローワークインターネットサービスで求人票を確認ください。</v>
          </cell>
          <cell r="AT599" t="str">
            <v>ハローワークインターネットサービスで求人票を確認ください。</v>
          </cell>
          <cell r="AU599" t="str">
            <v>特別養護老人ホーム（特養）</v>
          </cell>
          <cell r="AZ599" t="str">
            <v>確認中</v>
          </cell>
          <cell r="BA599" t="str">
            <v>確認中</v>
          </cell>
          <cell r="BB599" t="str">
            <v>確認中</v>
          </cell>
          <cell r="BC599" t="str">
            <v>確認中</v>
          </cell>
        </row>
        <row r="600">
          <cell r="C600" t="str">
            <v>13190-03853321</v>
          </cell>
          <cell r="D600">
            <v>44672</v>
          </cell>
          <cell r="E600" t="str">
            <v xml:space="preserve">社会福祉法人創和会 </v>
          </cell>
          <cell r="F600" t="str">
            <v>しゃかいふくしほうじん　そうわかい</v>
          </cell>
          <cell r="N600" t="str">
            <v xml:space="preserve">http://ccnaruse.com/ </v>
          </cell>
          <cell r="O600" t="str">
            <v>地域密着型特別養護老人ホーム・デイサービス・ヘルパーステーション・ケアマネジメントセンター・グループホーム５つの事業を行っています。住民活動により設立された社会福祉法人で「共に支え合い、共に生きる」という理念の下、５つの事業を通じ地域の福祉に貢献しています。</v>
          </cell>
          <cell r="P600" t="str">
            <v>訪問介護／５月１８日面接会</v>
          </cell>
          <cell r="Q600" t="str">
            <v>確認中</v>
          </cell>
          <cell r="R600" t="str">
            <v>・利用者宅を訪問しての身体介護／生活援助全般</v>
          </cell>
          <cell r="S600" t="str">
            <v>ケアセンター成瀬</v>
          </cell>
          <cell r="T600" t="str">
            <v>確認中</v>
          </cell>
          <cell r="U600" t="str">
            <v>非常勤パート</v>
          </cell>
          <cell r="V600" t="str">
            <v>東京都町田市成瀬台３－２４－１</v>
          </cell>
          <cell r="W600" t="str">
            <v>ハローワークインターネットサービスで求人票を確認ください。</v>
          </cell>
          <cell r="X600" t="str">
            <v>1,200円〜1,545円</v>
          </cell>
          <cell r="Y600" t="str">
            <v>確認中</v>
          </cell>
          <cell r="Z600" t="str">
            <v>ハローワークインターネットサービスで求人票を確認ください。</v>
          </cell>
          <cell r="AB600" t="str">
            <v>確認中</v>
          </cell>
          <cell r="AC600" t="str">
            <v>確認中</v>
          </cell>
          <cell r="AD600" t="str">
            <v>ハローワークインターネットサービスで求人票を確認ください。</v>
          </cell>
          <cell r="AE600" t="str">
            <v>確認中</v>
          </cell>
          <cell r="AF600" t="str">
            <v>時給</v>
          </cell>
          <cell r="AG600" t="str">
            <v>確認中</v>
          </cell>
          <cell r="AH600" t="str">
            <v>確認中</v>
          </cell>
          <cell r="AI600" t="str">
            <v>確認中</v>
          </cell>
          <cell r="AJ600" t="str">
            <v>確認中</v>
          </cell>
          <cell r="AK600" t="str">
            <v>確認中</v>
          </cell>
          <cell r="AL600" t="str">
            <v>確認中</v>
          </cell>
          <cell r="AM600" t="str">
            <v>確認中</v>
          </cell>
          <cell r="AN600" t="str">
            <v>確認中</v>
          </cell>
          <cell r="AO600" t="str">
            <v>確認中</v>
          </cell>
          <cell r="AP600" t="str">
            <v>ハローワークインターネットサービスで求人票を確認ください。</v>
          </cell>
          <cell r="AQ600" t="str">
            <v>ハローワークインターネットサービスで求人票を確認ください。</v>
          </cell>
          <cell r="AR600" t="str">
            <v>ハローワークインターネットサービスで求人票を確認ください。</v>
          </cell>
          <cell r="AS600" t="str">
            <v>ハローワークインターネットサービスで求人票を確認ください。</v>
          </cell>
          <cell r="AT600" t="str">
            <v>ハローワークインターネットサービスで求人票を確認ください。</v>
          </cell>
          <cell r="AU600" t="str">
            <v>訪問介護（ホームヘルプサービス）</v>
          </cell>
          <cell r="AZ600" t="str">
            <v>確認中</v>
          </cell>
          <cell r="BA600" t="str">
            <v>確認中</v>
          </cell>
          <cell r="BB600" t="str">
            <v>確認中</v>
          </cell>
          <cell r="BC600" t="str">
            <v>確認中</v>
          </cell>
        </row>
        <row r="601">
          <cell r="C601" t="str">
            <v>13190-03854621</v>
          </cell>
          <cell r="D601">
            <v>44672</v>
          </cell>
          <cell r="E601" t="str">
            <v xml:space="preserve">社会福祉法人創和会 </v>
          </cell>
          <cell r="F601" t="str">
            <v>しゃかいふくしほうじん　そうわかい</v>
          </cell>
          <cell r="N601" t="str">
            <v xml:space="preserve">http://ccnaruse.com/ </v>
          </cell>
          <cell r="O601" t="str">
            <v>地域密着型特別養護老人ホーム・デイサービス・ヘルパーステーション・ケアマネジメントセンター・グループホーム５つの事業を行っています。住民活動により設立された社会福祉法人で「共に支え合い、共に生きる」という理念の下、５つの事業を通じ地域の福祉に貢献しています。</v>
          </cell>
          <cell r="P601" t="str">
            <v>デイ介護・契約職員／５月１８日面接会</v>
          </cell>
          <cell r="Q601" t="str">
            <v>確認中</v>
          </cell>
          <cell r="R601" t="str">
            <v>・デイサービスにおける介護業務全般・レクリエーション活動支援・ワゴン車による利用者送迎業務（添乗）</v>
          </cell>
          <cell r="S601" t="str">
            <v>ケアセンター成瀬</v>
          </cell>
          <cell r="T601" t="str">
            <v>確認中</v>
          </cell>
          <cell r="U601" t="str">
            <v>契約社員</v>
          </cell>
          <cell r="V601" t="str">
            <v>東京都町田市成瀬台３－２４－１</v>
          </cell>
          <cell r="W601" t="str">
            <v>ハローワークインターネットサービスで求人票を確認ください。</v>
          </cell>
          <cell r="X601" t="str">
            <v>190,000円〜210,000円</v>
          </cell>
          <cell r="Y601" t="str">
            <v>確認中</v>
          </cell>
          <cell r="Z601" t="str">
            <v>ハローワークインターネットサービスで求人票を確認ください。</v>
          </cell>
          <cell r="AB601" t="str">
            <v>確認中</v>
          </cell>
          <cell r="AC601" t="str">
            <v>確認中</v>
          </cell>
          <cell r="AD601" t="str">
            <v>ハローワークインターネットサービスで求人票を確認ください。</v>
          </cell>
          <cell r="AE601" t="str">
            <v>確認中</v>
          </cell>
          <cell r="AF601" t="str">
            <v>月給（手当等確認ください）</v>
          </cell>
          <cell r="AG601" t="str">
            <v>確認中</v>
          </cell>
          <cell r="AH601" t="str">
            <v>確認中</v>
          </cell>
          <cell r="AI601" t="str">
            <v>確認中</v>
          </cell>
          <cell r="AJ601" t="str">
            <v>確認中</v>
          </cell>
          <cell r="AK601" t="str">
            <v>確認中</v>
          </cell>
          <cell r="AL601" t="str">
            <v>確認中</v>
          </cell>
          <cell r="AM601" t="str">
            <v>確認中</v>
          </cell>
          <cell r="AN601" t="str">
            <v>確認中</v>
          </cell>
          <cell r="AO601" t="str">
            <v>確認中</v>
          </cell>
          <cell r="AP601" t="str">
            <v>ハローワークインターネットサービスで求人票を確認ください。</v>
          </cell>
          <cell r="AQ601" t="str">
            <v>ハローワークインターネットサービスで求人票を確認ください。</v>
          </cell>
          <cell r="AR601" t="str">
            <v>ハローワークインターネットサービスで求人票を確認ください。</v>
          </cell>
          <cell r="AS601" t="str">
            <v>ハローワークインターネットサービスで求人票を確認ください。</v>
          </cell>
          <cell r="AT601" t="str">
            <v>ハローワークインターネットサービスで求人票を確認ください。</v>
          </cell>
          <cell r="AU601" t="str">
            <v>認知症対応型デイサービス</v>
          </cell>
          <cell r="AZ601" t="str">
            <v>確認中</v>
          </cell>
          <cell r="BA601" t="str">
            <v>確認中</v>
          </cell>
          <cell r="BB601" t="str">
            <v>確認中</v>
          </cell>
          <cell r="BC601" t="str">
            <v>確認中</v>
          </cell>
        </row>
        <row r="602">
          <cell r="C602" t="str">
            <v>13190-03855921</v>
          </cell>
          <cell r="D602">
            <v>44672</v>
          </cell>
          <cell r="E602" t="str">
            <v xml:space="preserve">社会福祉法人創和会 </v>
          </cell>
          <cell r="F602" t="str">
            <v>しゃかいふくしほうじん　そうわかい</v>
          </cell>
          <cell r="N602" t="str">
            <v xml:space="preserve">http://ccnaruse.com/ </v>
          </cell>
          <cell r="O602" t="str">
            <v>地域密着型特別養護老人ホーム・デイサービス・ヘルパーステーション・ケアマネジメントセンター・グループホーム５つの事業を行っています。住民活動により設立された社会福祉法人で「共に支え合い、共に生きる」という理念の下、５つの事業を通じ地域の福祉に貢献しています。</v>
          </cell>
          <cell r="P602" t="str">
            <v>グループホーム介護職員／５月１８日面接会</v>
          </cell>
          <cell r="Q602" t="str">
            <v>確認中</v>
          </cell>
          <cell r="R602" t="str">
            <v>・グループホームにおける介護業務全般・入居者に対する日常生活の介助やサポート・サービス担当者会議の参加・通院時等の付き添い業務・各種委員会活動の参加</v>
          </cell>
          <cell r="S602" t="str">
            <v>木曽東グループホーム圓まどか</v>
          </cell>
          <cell r="T602" t="str">
            <v>確認中</v>
          </cell>
          <cell r="U602" t="str">
            <v>契約社員</v>
          </cell>
          <cell r="V602" t="str">
            <v>東京都町田市木曽東１－３７－３６</v>
          </cell>
          <cell r="W602" t="str">
            <v>ハローワークインターネットサービスで求人票を確認ください。</v>
          </cell>
          <cell r="X602" t="str">
            <v>190,000円〜210,000円</v>
          </cell>
          <cell r="Y602" t="str">
            <v>確認中</v>
          </cell>
          <cell r="Z602" t="str">
            <v>ハローワークインターネットサービスで求人票を確認ください。</v>
          </cell>
          <cell r="AB602" t="str">
            <v>確認中</v>
          </cell>
          <cell r="AC602" t="str">
            <v>確認中</v>
          </cell>
          <cell r="AD602" t="str">
            <v>ハローワークインターネットサービスで求人票を確認ください。</v>
          </cell>
          <cell r="AE602" t="str">
            <v>確認中</v>
          </cell>
          <cell r="AF602" t="str">
            <v>月給（手当等確認ください）</v>
          </cell>
          <cell r="AG602" t="str">
            <v>確認中</v>
          </cell>
          <cell r="AH602" t="str">
            <v>確認中</v>
          </cell>
          <cell r="AI602" t="str">
            <v>確認中</v>
          </cell>
          <cell r="AJ602" t="str">
            <v>確認中</v>
          </cell>
          <cell r="AK602" t="str">
            <v>確認中</v>
          </cell>
          <cell r="AL602" t="str">
            <v>確認中</v>
          </cell>
          <cell r="AM602" t="str">
            <v>確認中</v>
          </cell>
          <cell r="AN602" t="str">
            <v>確認中</v>
          </cell>
          <cell r="AO602" t="str">
            <v>確認中</v>
          </cell>
          <cell r="AP602" t="str">
            <v>ハローワークインターネットサービスで求人票を確認ください。</v>
          </cell>
          <cell r="AQ602" t="str">
            <v>ハローワークインターネットサービスで求人票を確認ください。</v>
          </cell>
          <cell r="AR602" t="str">
            <v>ハローワークインターネットサービスで求人票を確認ください。</v>
          </cell>
          <cell r="AS602" t="str">
            <v>ハローワークインターネットサービスで求人票を確認ください。</v>
          </cell>
          <cell r="AT602" t="str">
            <v>ハローワークインターネットサービスで求人票を確認ください。</v>
          </cell>
          <cell r="AU602" t="str">
            <v>認知症対応型共同生活介護（グループホーム）</v>
          </cell>
          <cell r="AZ602" t="str">
            <v>確認中</v>
          </cell>
          <cell r="BA602" t="str">
            <v>確認中</v>
          </cell>
          <cell r="BB602" t="str">
            <v>確認中</v>
          </cell>
          <cell r="BC602" t="str">
            <v>確認中</v>
          </cell>
        </row>
        <row r="603">
          <cell r="C603" t="str">
            <v>13190-03856121</v>
          </cell>
          <cell r="D603">
            <v>44672</v>
          </cell>
          <cell r="E603" t="str">
            <v xml:space="preserve">社会福祉法人創和会 </v>
          </cell>
          <cell r="F603" t="str">
            <v>しゃかいふくしほうじん　そうわかい</v>
          </cell>
          <cell r="N603" t="str">
            <v xml:space="preserve">http://ccnaruse.com/ </v>
          </cell>
          <cell r="O603" t="str">
            <v>地域密着型特別養護老人ホーム・デイサービス・ヘルパーステーション・ケアマネジメントセンター・グループホーム５つの事業を行っています。住民活動により設立された社会福祉法人で「共に支え合い、共に生きる」という理念の下、５つの事業を通じ地域の福祉に貢献しています。</v>
          </cell>
          <cell r="P603" t="str">
            <v>小規模特養ホーム介護職員（パート）／５月１８日面接会</v>
          </cell>
          <cell r="Q603" t="str">
            <v>確認中</v>
          </cell>
          <cell r="R603" t="str">
            <v>＊ユニット型小規模特養（定員２０名）の介護業務・入居者の生活支援や介護サービス業務全般・サービス担当者会議への参加</v>
          </cell>
          <cell r="S603" t="str">
            <v>ケアセンター成瀬</v>
          </cell>
          <cell r="T603" t="str">
            <v>確認中</v>
          </cell>
          <cell r="U603" t="str">
            <v>非常勤パート</v>
          </cell>
          <cell r="V603" t="str">
            <v>東京都町田市成瀬台３－２４－１</v>
          </cell>
          <cell r="W603" t="str">
            <v>ハローワークインターネットサービスで求人票を確認ください。</v>
          </cell>
          <cell r="X603" t="str">
            <v>1,041円〜1,100円</v>
          </cell>
          <cell r="Y603" t="str">
            <v>確認中</v>
          </cell>
          <cell r="Z603" t="str">
            <v>ハローワークインターネットサービスで求人票を確認ください。</v>
          </cell>
          <cell r="AB603" t="str">
            <v>確認中</v>
          </cell>
          <cell r="AC603" t="str">
            <v>確認中</v>
          </cell>
          <cell r="AD603" t="str">
            <v>ハローワークインターネットサービスで求人票を確認ください。</v>
          </cell>
          <cell r="AE603" t="str">
            <v>確認中</v>
          </cell>
          <cell r="AF603" t="str">
            <v>時給</v>
          </cell>
          <cell r="AG603" t="str">
            <v>確認中</v>
          </cell>
          <cell r="AH603" t="str">
            <v>確認中</v>
          </cell>
          <cell r="AI603" t="str">
            <v>確認中</v>
          </cell>
          <cell r="AJ603" t="str">
            <v>確認中</v>
          </cell>
          <cell r="AK603" t="str">
            <v>確認中</v>
          </cell>
          <cell r="AL603" t="str">
            <v>確認中</v>
          </cell>
          <cell r="AM603" t="str">
            <v>確認中</v>
          </cell>
          <cell r="AN603" t="str">
            <v>確認中</v>
          </cell>
          <cell r="AO603" t="str">
            <v>確認中</v>
          </cell>
          <cell r="AP603" t="str">
            <v>ハローワークインターネットサービスで求人票を確認ください。</v>
          </cell>
          <cell r="AQ603" t="str">
            <v>ハローワークインターネットサービスで求人票を確認ください。</v>
          </cell>
          <cell r="AR603" t="str">
            <v>ハローワークインターネットサービスで求人票を確認ください。</v>
          </cell>
          <cell r="AS603" t="str">
            <v>ハローワークインターネットサービスで求人票を確認ください。</v>
          </cell>
          <cell r="AT603" t="str">
            <v>ハローワークインターネットサービスで求人票を確認ください。</v>
          </cell>
          <cell r="AU603" t="str">
            <v>特別養護老人ホーム（特養）</v>
          </cell>
          <cell r="AZ603" t="str">
            <v>確認中</v>
          </cell>
          <cell r="BA603" t="str">
            <v>確認中</v>
          </cell>
          <cell r="BB603" t="str">
            <v>確認中</v>
          </cell>
          <cell r="BC603" t="str">
            <v>確認中</v>
          </cell>
        </row>
        <row r="604">
          <cell r="C604" t="str">
            <v>13190-03858721</v>
          </cell>
          <cell r="D604">
            <v>44672</v>
          </cell>
          <cell r="E604" t="str">
            <v>医療法人社団芙蓉会 ふよう病院</v>
          </cell>
          <cell r="F604" t="str">
            <v>いりょうほうじんしゃだんふようかい ふようびょういん</v>
          </cell>
          <cell r="N604" t="str">
            <v xml:space="preserve">https://www.fuyou.or.jp/ </v>
          </cell>
          <cell r="O604" t="str">
            <v>「老人は国の宝」を標語に掲げ、高齢者医療、介護保険事業を運営する医療法人です。ご利用者に「ここに居て良かった」と思って頂けるサービスを目指しています。</v>
          </cell>
          <cell r="P604" t="str">
            <v>ケアワーカー（グループホームあおぞら）／５月１８日面接会</v>
          </cell>
          <cell r="Q604" t="str">
            <v>確認中</v>
          </cell>
          <cell r="R604" t="str">
            <v>＊認知症の高齢者グループホームにおける介護業務。 入浴介助・食事介助・排泄介助含む＊日勤時は、食事（昼食・夕食）作りの専門スタッフが おりますから安心です。</v>
          </cell>
          <cell r="S604" t="str">
            <v>グループホームあおぞら</v>
          </cell>
          <cell r="T604" t="str">
            <v>確認中</v>
          </cell>
          <cell r="U604" t="str">
            <v>正社員</v>
          </cell>
          <cell r="V604" t="str">
            <v>東京都町田市南町田３－４３－１</v>
          </cell>
          <cell r="W604" t="str">
            <v>ハローワークインターネットサービスで求人票を確認ください。</v>
          </cell>
          <cell r="X604" t="str">
            <v>170,000円〜175,000円</v>
          </cell>
          <cell r="Y604" t="str">
            <v>確認中</v>
          </cell>
          <cell r="Z604" t="str">
            <v>ハローワークインターネットサービスで求人票を確認ください。</v>
          </cell>
          <cell r="AB604" t="str">
            <v>確認中</v>
          </cell>
          <cell r="AC604" t="str">
            <v>確認中</v>
          </cell>
          <cell r="AD604" t="str">
            <v>ハローワークインターネットサービスで求人票を確認ください。</v>
          </cell>
          <cell r="AE604" t="str">
            <v>確認中</v>
          </cell>
          <cell r="AF604" t="str">
            <v>月給（手当等確認ください）</v>
          </cell>
          <cell r="AG604" t="str">
            <v>確認中</v>
          </cell>
          <cell r="AH604" t="str">
            <v>確認中</v>
          </cell>
          <cell r="AI604" t="str">
            <v>確認中</v>
          </cell>
          <cell r="AJ604" t="str">
            <v>確認中</v>
          </cell>
          <cell r="AK604" t="str">
            <v>確認中</v>
          </cell>
          <cell r="AL604" t="str">
            <v>確認中</v>
          </cell>
          <cell r="AM604" t="str">
            <v>確認中</v>
          </cell>
          <cell r="AN604" t="str">
            <v>確認中</v>
          </cell>
          <cell r="AO604" t="str">
            <v>確認中</v>
          </cell>
          <cell r="AP604" t="str">
            <v>ハローワークインターネットサービスで求人票を確認ください。</v>
          </cell>
          <cell r="AQ604" t="str">
            <v>ハローワークインターネットサービスで求人票を確認ください。</v>
          </cell>
          <cell r="AR604" t="str">
            <v>ハローワークインターネットサービスで求人票を確認ください。</v>
          </cell>
          <cell r="AS604" t="str">
            <v>ハローワークインターネットサービスで求人票を確認ください。</v>
          </cell>
          <cell r="AT604" t="str">
            <v>ハローワークインターネットサービスで求人票を確認ください。</v>
          </cell>
          <cell r="AU604" t="str">
            <v>認知症対応型共同生活介護（グループホーム）</v>
          </cell>
          <cell r="AZ604" t="str">
            <v>確認中</v>
          </cell>
          <cell r="BA604" t="str">
            <v>確認中</v>
          </cell>
          <cell r="BB604" t="str">
            <v>確認中</v>
          </cell>
          <cell r="BC604" t="str">
            <v>確認中</v>
          </cell>
        </row>
        <row r="605">
          <cell r="C605" t="str">
            <v>13190-03859821</v>
          </cell>
          <cell r="D605">
            <v>44672</v>
          </cell>
          <cell r="E605" t="str">
            <v>医療法人社団芙蓉会 ふよう病院</v>
          </cell>
          <cell r="F605" t="str">
            <v>いりょうほうじんしゃだんふようかい ふようびょういん</v>
          </cell>
          <cell r="N605" t="str">
            <v xml:space="preserve">https://www.fuyou.or.jp/ </v>
          </cell>
          <cell r="O605" t="str">
            <v>「老人は国の宝」を標語に掲げ、高齢者医療、介護保険事業を運営する医療法人です。ご利用者に「ここに居て良かった」と思って頂けるサービスを目指しています。</v>
          </cell>
          <cell r="P605" t="str">
            <v>介護職（ケアワーカー）／５月１８日面接会</v>
          </cell>
          <cell r="Q605" t="str">
            <v>確認中</v>
          </cell>
          <cell r="R605" t="str">
            <v>＊デイサービスにおける介護業務を担当して頂きます。・生活リハビリを中心に日常生活に必要なことを自分でできるようにサポート。</v>
          </cell>
          <cell r="S605" t="str">
            <v>ディサービスふれあいルーム</v>
          </cell>
          <cell r="T605" t="str">
            <v>確認中</v>
          </cell>
          <cell r="U605" t="str">
            <v>正社員</v>
          </cell>
          <cell r="V605" t="str">
            <v>東京都町田市南町田３－４３－１</v>
          </cell>
          <cell r="W605" t="str">
            <v>ハローワークインターネットサービスで求人票を確認ください。</v>
          </cell>
          <cell r="X605" t="str">
            <v>170,000円〜175,000円</v>
          </cell>
          <cell r="Y605" t="str">
            <v>確認中</v>
          </cell>
          <cell r="Z605" t="str">
            <v>ハローワークインターネットサービスで求人票を確認ください。</v>
          </cell>
          <cell r="AB605" t="str">
            <v>確認中</v>
          </cell>
          <cell r="AC605" t="str">
            <v>確認中</v>
          </cell>
          <cell r="AD605" t="str">
            <v>ハローワークインターネットサービスで求人票を確認ください。</v>
          </cell>
          <cell r="AE605" t="str">
            <v>確認中</v>
          </cell>
          <cell r="AF605" t="str">
            <v>月給（手当等確認ください）</v>
          </cell>
          <cell r="AG605" t="str">
            <v>確認中</v>
          </cell>
          <cell r="AH605" t="str">
            <v>確認中</v>
          </cell>
          <cell r="AI605" t="str">
            <v>確認中</v>
          </cell>
          <cell r="AJ605" t="str">
            <v>確認中</v>
          </cell>
          <cell r="AK605" t="str">
            <v>確認中</v>
          </cell>
          <cell r="AL605" t="str">
            <v>確認中</v>
          </cell>
          <cell r="AM605" t="str">
            <v>確認中</v>
          </cell>
          <cell r="AN605" t="str">
            <v>確認中</v>
          </cell>
          <cell r="AO605" t="str">
            <v>確認中</v>
          </cell>
          <cell r="AP605" t="str">
            <v>ハローワークインターネットサービスで求人票を確認ください。</v>
          </cell>
          <cell r="AQ605" t="str">
            <v>ハローワークインターネットサービスで求人票を確認ください。</v>
          </cell>
          <cell r="AR605" t="str">
            <v>ハローワークインターネットサービスで求人票を確認ください。</v>
          </cell>
          <cell r="AS605" t="str">
            <v>ハローワークインターネットサービスで求人票を確認ください。</v>
          </cell>
          <cell r="AT605" t="str">
            <v>ハローワークインターネットサービスで求人票を確認ください。</v>
          </cell>
          <cell r="AU605" t="str">
            <v>認知症対応型デイサービス</v>
          </cell>
          <cell r="AZ605" t="str">
            <v>確認中</v>
          </cell>
          <cell r="BA605" t="str">
            <v>確認中</v>
          </cell>
          <cell r="BB605" t="str">
            <v>確認中</v>
          </cell>
          <cell r="BC605" t="str">
            <v>確認中</v>
          </cell>
        </row>
        <row r="606">
          <cell r="C606" t="str">
            <v>13190-03860421</v>
          </cell>
          <cell r="D606">
            <v>44672</v>
          </cell>
          <cell r="E606" t="str">
            <v>医療法人社団芙蓉会 ふよう病院</v>
          </cell>
          <cell r="F606" t="str">
            <v>いりょうほうじんしゃだんふようかい ふようびょういん</v>
          </cell>
          <cell r="N606" t="str">
            <v xml:space="preserve">https://www.fuyou.or.jp/ </v>
          </cell>
          <cell r="O606" t="str">
            <v>「老人は国の宝」を標語に掲げ、高齢者医療、介護保険事業を運営する医療法人です。ご利用者に「ここに居て良かった」と思って頂けるサービスを目指しています。</v>
          </cell>
          <cell r="P606" t="str">
            <v>准看護師（パート）／５月１８日面接会</v>
          </cell>
          <cell r="Q606" t="str">
            <v>確認中</v>
          </cell>
          <cell r="R606" t="str">
            <v>＊ディサービスにおける看護業務を担当していただきます。（バイタル計測等）＊生活リハビリを中心に日常生活に必要な事を自分が出来るように サポートします。</v>
          </cell>
          <cell r="S606" t="str">
            <v>ディサービスふれあいホーム</v>
          </cell>
          <cell r="T606" t="str">
            <v>確認中</v>
          </cell>
          <cell r="U606" t="str">
            <v>非常勤パート</v>
          </cell>
          <cell r="V606" t="str">
            <v>東京都町田市南町田３－４３－１</v>
          </cell>
          <cell r="W606" t="str">
            <v>ハローワークインターネットサービスで求人票を確認ください。</v>
          </cell>
          <cell r="X606" t="str">
            <v>1,750円〜1,750円</v>
          </cell>
          <cell r="Y606" t="str">
            <v>確認中</v>
          </cell>
          <cell r="Z606" t="str">
            <v>ハローワークインターネットサービスで求人票を確認ください。</v>
          </cell>
          <cell r="AB606" t="str">
            <v>確認中</v>
          </cell>
          <cell r="AC606" t="str">
            <v>確認中</v>
          </cell>
          <cell r="AD606" t="str">
            <v>ハローワークインターネットサービスで求人票を確認ください。</v>
          </cell>
          <cell r="AE606" t="str">
            <v>確認中</v>
          </cell>
          <cell r="AF606" t="str">
            <v>時給</v>
          </cell>
          <cell r="AG606" t="str">
            <v>確認中</v>
          </cell>
          <cell r="AH606" t="str">
            <v>確認中</v>
          </cell>
          <cell r="AI606" t="str">
            <v>確認中</v>
          </cell>
          <cell r="AJ606" t="str">
            <v>確認中</v>
          </cell>
          <cell r="AK606" t="str">
            <v>確認中</v>
          </cell>
          <cell r="AL606" t="str">
            <v>確認中</v>
          </cell>
          <cell r="AM606" t="str">
            <v>確認中</v>
          </cell>
          <cell r="AN606" t="str">
            <v>確認中</v>
          </cell>
          <cell r="AO606" t="str">
            <v>確認中</v>
          </cell>
          <cell r="AP606" t="str">
            <v>ハローワークインターネットサービスで求人票を確認ください。</v>
          </cell>
          <cell r="AQ606" t="str">
            <v>ハローワークインターネットサービスで求人票を確認ください。</v>
          </cell>
          <cell r="AR606" t="str">
            <v>ハローワークインターネットサービスで求人票を確認ください。</v>
          </cell>
          <cell r="AS606" t="str">
            <v>ハローワークインターネットサービスで求人票を確認ください。</v>
          </cell>
          <cell r="AT606" t="str">
            <v>ハローワークインターネットサービスで求人票を確認ください。</v>
          </cell>
          <cell r="AU606" t="str">
            <v>認知症対応型デイサービス</v>
          </cell>
          <cell r="AZ606" t="str">
            <v>確認中</v>
          </cell>
          <cell r="BA606" t="str">
            <v>確認中</v>
          </cell>
          <cell r="BB606" t="str">
            <v>確認中</v>
          </cell>
          <cell r="BC606" t="str">
            <v>確認中</v>
          </cell>
        </row>
        <row r="607">
          <cell r="C607" t="str">
            <v>13190-03861321</v>
          </cell>
          <cell r="D607">
            <v>44672</v>
          </cell>
          <cell r="E607" t="str">
            <v xml:space="preserve">社会福祉法人友愛十字会 </v>
          </cell>
          <cell r="F607" t="str">
            <v xml:space="preserve">しゃかいふくしほうじん　ゆうあいじゅうじかい </v>
          </cell>
          <cell r="N607" t="str">
            <v xml:space="preserve">http://www.yuai.or.jp </v>
          </cell>
          <cell r="O607" t="str">
            <v>創立７０年と福祉業界では歴史のある法人です。現在は、世田谷区、港区、千代田区、板橋区、町田市で１９の施設を運営しています。　　　　　　　　　　　　　　　　　　　　　　　　　　　　　　　　　　　　　　　　　　　　　　　　　　　　　　　　　　　　　　　　障害福祉、児童福祉、高齢福祉のサービスを提供しています。　　　　　　　　　　　　　　　　　　　　　　　　　　　　　　　　　　　　　　　　　　　　　　　　　　　　　　　　　　　　　　　　　　　　　　　　　　　　　　　　　　　　　　　　　　　　　　　　　共に生きるを理念とし、ご利用者、ご家族、地域の皆様にとって信頼される施設であり続けられるよう職員一同仕事に励んでいます。</v>
          </cell>
          <cell r="P607" t="str">
            <v>生活相談員／年間休日１２３日以上／５月１８日面接会</v>
          </cell>
          <cell r="Q607" t="str">
            <v>確認中</v>
          </cell>
          <cell r="R607" t="str">
            <v>◎賞与４．４ヵ月◎年間休日１２３日◎令和３年６月に移転オープン（小田急線町田駅徒歩１７分）　　　　　　　　　　　　　　　　　　　　　　　　　　　　　　　　　　　　　　　　　　　　　　　　　　　　　　　　　　　　　　　　　　　　　　　　　　　　　　ユニット型個室６０床、ユニット型個室ショート１０床、従来型多床室４０床の合計１１０床の併設型施設です。　　　　　　　　　　　　　　　　　　　　　　　　　　　　　　　　　　　　　　　　　　　　　　　　　　　　　　　　　　　　　　　　　　　　　　　【仕事内容】◎ケアマネジャーとの連携◎入所希望者の相談受付施設の入所・退所手続き　　　　　　　　　　　　　　　　　　　　　　　　　　　　　　　　　　　　　　　　　　　　　　　　　　　　　　　　　　　　　　　　　　　　　　　　　　　　　　　　　　　　◎地域との連携・調整◎地域のボランティア活動参加 など　　　　　　　　　　　　　　　　　　　　　　　　　　　　　　　　　　　　　　　　　　　　　　　　　　　　　　　　　　　　　　　　　　　　　　　　　　　　　　　　　　　　　　　　　　　　　　　　　　　　　　　　★入職後は先輩職員が丁寧に業務内容をお伝えします　　　　　　　　　　　　　　　　　　　　　　　　　　　　　　　　　　　　　　　　　　　　　　　　　　　　　　　　　　　　　　　　　　　　　　　　　　　　　　　　　　　　　　　　　　　　　　　　　　　　　　　　　　子育てや介護をする方、ライフステージが変化しても活躍できるよう、法人全体がサポートします。　　　　　　　　　　　　　　　　　　　　　　　　　　　　　　　　　　　　　　　　　　　　　　　　　　　　　　　　　　　　　　　　　　　　　　　　　　　　　　　　　　　　　＊休日交替勤務 約１～２回／月（土又は日、又は祝）　</v>
          </cell>
          <cell r="S607" t="str">
            <v>友愛荘</v>
          </cell>
          <cell r="T607" t="str">
            <v>確認中</v>
          </cell>
          <cell r="U607" t="str">
            <v>正社員</v>
          </cell>
          <cell r="V607" t="str">
            <v>東京都町田市南大谷１６５１－１</v>
          </cell>
          <cell r="W607" t="str">
            <v>ハローワークインターネットサービスで求人票を確認ください。</v>
          </cell>
          <cell r="X607" t="str">
            <v>185,300円〜258,000円</v>
          </cell>
          <cell r="Y607" t="str">
            <v>確認中</v>
          </cell>
          <cell r="Z607" t="str">
            <v>ハローワークインターネットサービスで求人票を確認ください。</v>
          </cell>
          <cell r="AB607" t="str">
            <v>確認中</v>
          </cell>
          <cell r="AC607" t="str">
            <v>確認中</v>
          </cell>
          <cell r="AD607" t="str">
            <v>ハローワークインターネットサービスで求人票を確認ください。</v>
          </cell>
          <cell r="AE607" t="str">
            <v>確認中</v>
          </cell>
          <cell r="AF607" t="str">
            <v>月給（手当等確認ください）</v>
          </cell>
          <cell r="AG607" t="str">
            <v>確認中</v>
          </cell>
          <cell r="AH607" t="str">
            <v>確認中</v>
          </cell>
          <cell r="AI607" t="str">
            <v>確認中</v>
          </cell>
          <cell r="AJ607" t="str">
            <v>確認中</v>
          </cell>
          <cell r="AK607" t="str">
            <v>確認中</v>
          </cell>
          <cell r="AL607" t="str">
            <v>確認中</v>
          </cell>
          <cell r="AM607" t="str">
            <v>確認中</v>
          </cell>
          <cell r="AN607" t="str">
            <v>確認中</v>
          </cell>
          <cell r="AO607" t="str">
            <v>確認中</v>
          </cell>
          <cell r="AP607" t="str">
            <v>ハローワークインターネットサービスで求人票を確認ください。</v>
          </cell>
          <cell r="AQ607" t="str">
            <v>ハローワークインターネットサービスで求人票を確認ください。</v>
          </cell>
          <cell r="AR607" t="str">
            <v>ハローワークインターネットサービスで求人票を確認ください。</v>
          </cell>
          <cell r="AS607" t="str">
            <v>ハローワークインターネットサービスで求人票を確認ください。</v>
          </cell>
          <cell r="AT607" t="str">
            <v>ハローワークインターネットサービスで求人票を確認ください。</v>
          </cell>
          <cell r="AU607" t="str">
            <v>特別養護老人ホーム（特養）</v>
          </cell>
          <cell r="AZ607" t="str">
            <v>確認中</v>
          </cell>
          <cell r="BA607" t="str">
            <v>確認中</v>
          </cell>
          <cell r="BB607" t="str">
            <v>確認中</v>
          </cell>
          <cell r="BC607" t="str">
            <v>確認中</v>
          </cell>
        </row>
        <row r="608">
          <cell r="C608" t="str">
            <v>13190-03862621</v>
          </cell>
          <cell r="D608">
            <v>44672</v>
          </cell>
          <cell r="E608" t="str">
            <v xml:space="preserve">社会福祉法人友愛十字会 </v>
          </cell>
          <cell r="F608" t="str">
            <v xml:space="preserve">しゃかいふくしほうじん　ゆうあいじゅうじかい </v>
          </cell>
          <cell r="N608" t="str">
            <v xml:space="preserve">http://www.yuai.or.jp </v>
          </cell>
          <cell r="O608" t="str">
            <v>創立７０年と福祉業界では歴史のある法人です。現在は、世田谷区、港区、千代田区、板橋区、町田市で１９の施設を運営しています。　　　　　　　　　　　　　　　　　　　　　　　　　　　　　　　　　　　　　　　　　　　　　　　　　　　　　　　　　　　　　　　　障害福祉、児童福祉、高齢福祉のサービスを提供しています。　　　　　　　　　　　　　　　　　　　　　　　　　　　　　　　　　　　　　　　　　　　　　　　　　　　　　　　　　　　　　　　　　　　　　　　　　　　　　　　　　　　　　　　　　　　　　　　　　共に生きるを理念とし、ご利用者、ご家族、地域の皆様にとって信頼される施設であり続けられるよう職員一同仕事に励んでいます。</v>
          </cell>
          <cell r="P608" t="str">
            <v>介護職員／移転オープン施設／５月１８日面接会</v>
          </cell>
          <cell r="Q608" t="str">
            <v>確認中</v>
          </cell>
          <cell r="R608" t="str">
            <v>◎賞与４．４ヵ月◎年間休日１２３以上◎令和３年６月に移転オープン（小田急線町田駅徒歩１７分）　　　　　　　　　　　　　　　　　　　　　　　　　　　　　　　　　　　　　　　　　　　　　　　　　　　　　　　　　　　　　　　　　　　　　　　　　　　　【仕事内容】　　　　　　　　　　　　　　　　　　　　　　　　　　　　　　　　　　　　　　　　　　　　　　　　　　　　　　　　　　　　　　　　　　　　　　　　　　　　　　　　　　　　　　　　　　　　　　　　　　　　　　　　　　　　　　　　　　　　　　　　◎介護が必要な方の日常生活のサポートのお仕事です。　　　　　　　　　　　　　　　　　　　　　　　　　　　　　　　　　　　　　　　　　　　　　　　　　　　　　　　　　　　　　　　　　　　　　　　　　　　　　　　　　　　　　　　　　　　　　　　　　　◎ご利用者の健康管理や身体機能の維持により、その人らしい生き方が実現できるよう、食事、排泄、入浴などの支援をします。　　　　　　　　　　　　　　　　　　　　　　　　　　　　　　　　　　　　　　　　　　　　　　　　　　　　　　　　　　　　　　　　　★入職後は先輩職員が丁寧に、業務内容をお伝えします。　　　　　　　　　　　　　　　　　　　　　　　　　　　　　　　　　　　　　　　　　　　　　　　　　　　　　　　　　　　　　　　　　　　　　　　　　　　　　　　　　　　　　　　　　　　　　　　　　　子育てや介護をする方、ライフステージが変化しても活躍できるよう、法人全体がサポートします。ご応募お待ちしてます。　　　　　　　　　　　　　　　　　　　　　　　　　　　　　　　　　　　　　　　　　　　　　　　　　　　　　　　　　　　　　　　　　　　　　★ＷＥＢ施設説明会随時実施中！！　</v>
          </cell>
          <cell r="S608" t="str">
            <v>友愛荘</v>
          </cell>
          <cell r="T608" t="str">
            <v>確認中</v>
          </cell>
          <cell r="U608" t="str">
            <v>正社員</v>
          </cell>
          <cell r="V608" t="str">
            <v>東京都町田市南大谷１６５１－１</v>
          </cell>
          <cell r="W608" t="str">
            <v>ハローワークインターネットサービスで求人票を確認ください。</v>
          </cell>
          <cell r="X608" t="str">
            <v>218,900円〜257,600円</v>
          </cell>
          <cell r="Y608" t="str">
            <v>確認中</v>
          </cell>
          <cell r="Z608" t="str">
            <v>ハローワークインターネットサービスで求人票を確認ください。</v>
          </cell>
          <cell r="AB608" t="str">
            <v>確認中</v>
          </cell>
          <cell r="AC608" t="str">
            <v>確認中</v>
          </cell>
          <cell r="AD608" t="str">
            <v>ハローワークインターネットサービスで求人票を確認ください。</v>
          </cell>
          <cell r="AE608" t="str">
            <v>確認中</v>
          </cell>
          <cell r="AF608" t="str">
            <v>月給（手当等確認ください）</v>
          </cell>
          <cell r="AG608" t="str">
            <v>確認中</v>
          </cell>
          <cell r="AH608" t="str">
            <v>確認中</v>
          </cell>
          <cell r="AI608" t="str">
            <v>確認中</v>
          </cell>
          <cell r="AJ608" t="str">
            <v>確認中</v>
          </cell>
          <cell r="AK608" t="str">
            <v>確認中</v>
          </cell>
          <cell r="AL608" t="str">
            <v>確認中</v>
          </cell>
          <cell r="AM608" t="str">
            <v>確認中</v>
          </cell>
          <cell r="AN608" t="str">
            <v>確認中</v>
          </cell>
          <cell r="AO608" t="str">
            <v>確認中</v>
          </cell>
          <cell r="AP608" t="str">
            <v>ハローワークインターネットサービスで求人票を確認ください。</v>
          </cell>
          <cell r="AQ608" t="str">
            <v>ハローワークインターネットサービスで求人票を確認ください。</v>
          </cell>
          <cell r="AR608" t="str">
            <v>ハローワークインターネットサービスで求人票を確認ください。</v>
          </cell>
          <cell r="AS608" t="str">
            <v>ハローワークインターネットサービスで求人票を確認ください。</v>
          </cell>
          <cell r="AT608" t="str">
            <v>ハローワークインターネットサービスで求人票を確認ください。</v>
          </cell>
          <cell r="AU608" t="str">
            <v>特別養護老人ホーム（特養）</v>
          </cell>
          <cell r="AZ608" t="str">
            <v>確認中</v>
          </cell>
          <cell r="BA608" t="str">
            <v>確認中</v>
          </cell>
          <cell r="BB608" t="str">
            <v>確認中</v>
          </cell>
          <cell r="BC608" t="str">
            <v>確認中</v>
          </cell>
        </row>
        <row r="609">
          <cell r="C609" t="str">
            <v>13190-03863921</v>
          </cell>
          <cell r="D609">
            <v>44672</v>
          </cell>
          <cell r="E609" t="str">
            <v xml:space="preserve">社会福祉法人友愛十字会 </v>
          </cell>
          <cell r="F609" t="str">
            <v xml:space="preserve">しゃかいふくしほうじん　ゆうあいじゅうじかい </v>
          </cell>
          <cell r="N609" t="str">
            <v xml:space="preserve">http://www.yuai.or.jp </v>
          </cell>
          <cell r="O609" t="str">
            <v>創立７０年と福祉業界では歴史のある法人です。現在は、世田谷区、港区、千代田区、板橋区、町田市で１９の施設を運営しています。　　　　　　　　　　　　　　　　　　　　　　　　　　　　　　　　　　　　　　　　　　　　　　　　　　　　　　　　　　　　　　　　障害福祉、児童福祉、高齢福祉のサービスを提供しています。　　　　　　　　　　　　　　　　　　　　　　　　　　　　　　　　　　　　　　　　　　　　　　　　　　　　　　　　　　　　　　　　　　　　　　　　　　　　　　　　　　　　　　　　　　　　　　　　　共に生きるを理念とし、ご利用者、ご家族、地域の皆様にとって信頼される施設であり続けられるよう職員一同仕事に励んでいます。</v>
          </cell>
          <cell r="P609" t="str">
            <v>盛り付け調理スタッフ／５月１８日面接会</v>
          </cell>
          <cell r="Q609" t="str">
            <v>確認中</v>
          </cell>
          <cell r="R609" t="str">
            <v>ピカピカの施設でのお仕事　　　　　　　　　　　　　　　　　　　　　　　　　　　　　　　　　　　　　　　　　　　　　　　　　　　　　　　　　　　　　　　　　　　　　　　　　　　　　　　　　　　　　　　　　　　　　　　　　　　　　　　　　　　　　　　　　◎令和３年６月に移転オープンした福祉施設で、調理補助をして頂きます。　　　　　　　　　　　　　　　　　　　　　　　　　　　　　　　　　　　　　　　　　　　　　　　　　　　　　　　　　　　　　　　　　　　　　　　　　　　　　　　　　　　　　　　　　　　◎パックの料理を温めたり、食事の配膳・下膳と食器の洗浄作業をお願いします。　　　　　　　　　　　　　　　　　　　　　　　　　　　　　　　　　　　　　　　　　　　　　　　　　　　　　　　　　　　　　　　　　　　　　　　　　　　　　　　　　　　　　　　　◎経験・スキルは問いません！未経験者大歓迎。　　　　　　　　　　　　　　　　　　　　　　　　　　　　　　　　　　　　　　　　　　　　　　　　　　　　　　　　　　　　　　　　　　　　　　　　　　　　　　　　　　　　　　　　　　　　　　　　　　　　　◎町田駅周辺で一番新しいピカピカの施設です　　　　　　　　　　　　　　　　　　　　　　　　　　　　　　　　　　　　　　　　　　　　　　　　　　　　　　　　　　　　　　　　　　　　　　　　　　　　　　　　　　　　　　　　　　　　　　　　　　　　　　　　◎短時間勤務・時間帯応相談　　　　　　　　　　　　　　　　　　　　　　　　　　　　　　　　　　　　　　　　　　　　　　　　　　　　　　　　　　　　　　　　　　　　　　　　　　　　　　　　　　　　　　　　　　　　　　　　　　　　　　　　　　　　　　　　　ご応募おまちしております！　　　　</v>
          </cell>
          <cell r="S609" t="str">
            <v>友愛荘</v>
          </cell>
          <cell r="T609" t="str">
            <v>確認中</v>
          </cell>
          <cell r="U609" t="str">
            <v>非常勤パート</v>
          </cell>
          <cell r="V609" t="str">
            <v>東京都町田市南大谷１６５１－１</v>
          </cell>
          <cell r="W609" t="str">
            <v>ハローワークインターネットサービスで求人票を確認ください。</v>
          </cell>
          <cell r="X609" t="str">
            <v>1,041円〜1,041円</v>
          </cell>
          <cell r="Y609" t="str">
            <v>確認中</v>
          </cell>
          <cell r="Z609" t="str">
            <v>ハローワークインターネットサービスで求人票を確認ください。</v>
          </cell>
          <cell r="AB609" t="str">
            <v>確認中</v>
          </cell>
          <cell r="AC609" t="str">
            <v>確認中</v>
          </cell>
          <cell r="AD609" t="str">
            <v>ハローワークインターネットサービスで求人票を確認ください。</v>
          </cell>
          <cell r="AE609" t="str">
            <v>確認中</v>
          </cell>
          <cell r="AF609" t="str">
            <v>時給</v>
          </cell>
          <cell r="AG609" t="str">
            <v>確認中</v>
          </cell>
          <cell r="AH609" t="str">
            <v>確認中</v>
          </cell>
          <cell r="AI609" t="str">
            <v>確認中</v>
          </cell>
          <cell r="AJ609" t="str">
            <v>確認中</v>
          </cell>
          <cell r="AK609" t="str">
            <v>確認中</v>
          </cell>
          <cell r="AL609" t="str">
            <v>確認中</v>
          </cell>
          <cell r="AM609" t="str">
            <v>確認中</v>
          </cell>
          <cell r="AN609" t="str">
            <v>確認中</v>
          </cell>
          <cell r="AO609" t="str">
            <v>確認中</v>
          </cell>
          <cell r="AP609" t="str">
            <v>ハローワークインターネットサービスで求人票を確認ください。</v>
          </cell>
          <cell r="AQ609" t="str">
            <v>ハローワークインターネットサービスで求人票を確認ください。</v>
          </cell>
          <cell r="AR609" t="str">
            <v>ハローワークインターネットサービスで求人票を確認ください。</v>
          </cell>
          <cell r="AS609" t="str">
            <v>ハローワークインターネットサービスで求人票を確認ください。</v>
          </cell>
          <cell r="AT609" t="str">
            <v>ハローワークインターネットサービスで求人票を確認ください。</v>
          </cell>
          <cell r="AU609" t="str">
            <v>特別養護老人ホーム（特養）</v>
          </cell>
          <cell r="AZ609" t="str">
            <v>確認中</v>
          </cell>
          <cell r="BA609" t="str">
            <v>確認中</v>
          </cell>
          <cell r="BB609" t="str">
            <v>確認中</v>
          </cell>
          <cell r="BC609" t="str">
            <v>確認中</v>
          </cell>
        </row>
        <row r="610">
          <cell r="C610" t="str">
            <v>13190-03864121</v>
          </cell>
          <cell r="D610">
            <v>44672</v>
          </cell>
          <cell r="E610" t="str">
            <v>社会福祉法人 嘉祥会</v>
          </cell>
          <cell r="F610" t="str">
            <v>しゃかいふくしほうじん かしょうかい</v>
          </cell>
          <cell r="N610" t="str">
            <v xml:space="preserve">http://www.kashokai.com </v>
          </cell>
          <cell r="O610" t="str">
            <v>少人数の生活空間で、ゆっくりとした時間を過ごしています。地域の中での役割があり、住民の一員として参加するコミュニティがあります。地域にひらかれた若いスタッフも多い活気のある法人です</v>
          </cell>
          <cell r="P610" t="str">
            <v>介護職員（グループホーム）／５月１８日面接会</v>
          </cell>
          <cell r="Q610" t="str">
            <v>確認中</v>
          </cell>
          <cell r="R610" t="str">
            <v>【１フロア９名様に対しての自立支援です】人間としての「尊厳」を重視し個人の「意思」を尊重した生活の場の提供＊日常生活の支援 掃除・洗濯・食事・個別ニーズに対するアプローチ・余暇活動・入浴・排泄介助等＊ホームでの役割・地域での役割 ご入居者の自己実現へ向け施設内でのケアとして「できることを大切に」役割をもっていただけるような関わり。施設外でも地域の一員として「社会でのつながりと役割」「楽しみ」がある生活が送れるように支援＊人と人とのつながり関わりを重視したい方。ご入居者主体のパーソナルな自立支援に向き合ってみたい方がマッチすると思います。新人教育担当がいるので安心してステップアップ。</v>
          </cell>
          <cell r="S610" t="str">
            <v>グループホーム ぬくもりの園</v>
          </cell>
          <cell r="T610" t="str">
            <v>確認中</v>
          </cell>
          <cell r="U610" t="str">
            <v>正社員</v>
          </cell>
          <cell r="V610" t="str">
            <v>東京都町田市下小山田町２７２９－２</v>
          </cell>
          <cell r="W610" t="str">
            <v>ハローワークインターネットサービスで求人票を確認ください。</v>
          </cell>
          <cell r="X610" t="str">
            <v>190,500円〜263,000円</v>
          </cell>
          <cell r="Y610" t="str">
            <v>確認中</v>
          </cell>
          <cell r="Z610" t="str">
            <v>ハローワークインターネットサービスで求人票を確認ください。</v>
          </cell>
          <cell r="AB610" t="str">
            <v>確認中</v>
          </cell>
          <cell r="AC610" t="str">
            <v>確認中</v>
          </cell>
          <cell r="AD610" t="str">
            <v>ハローワークインターネットサービスで求人票を確認ください。</v>
          </cell>
          <cell r="AE610" t="str">
            <v>確認中</v>
          </cell>
          <cell r="AF610" t="str">
            <v>月給（手当等確認ください）</v>
          </cell>
          <cell r="AG610" t="str">
            <v>確認中</v>
          </cell>
          <cell r="AH610" t="str">
            <v>確認中</v>
          </cell>
          <cell r="AI610" t="str">
            <v>確認中</v>
          </cell>
          <cell r="AJ610" t="str">
            <v>確認中</v>
          </cell>
          <cell r="AK610" t="str">
            <v>確認中</v>
          </cell>
          <cell r="AL610" t="str">
            <v>確認中</v>
          </cell>
          <cell r="AM610" t="str">
            <v>確認中</v>
          </cell>
          <cell r="AN610" t="str">
            <v>確認中</v>
          </cell>
          <cell r="AO610" t="str">
            <v>確認中</v>
          </cell>
          <cell r="AP610" t="str">
            <v>ハローワークインターネットサービスで求人票を確認ください。</v>
          </cell>
          <cell r="AQ610" t="str">
            <v>ハローワークインターネットサービスで求人票を確認ください。</v>
          </cell>
          <cell r="AR610" t="str">
            <v>ハローワークインターネットサービスで求人票を確認ください。</v>
          </cell>
          <cell r="AS610" t="str">
            <v>ハローワークインターネットサービスで求人票を確認ください。</v>
          </cell>
          <cell r="AT610" t="str">
            <v>ハローワークインターネットサービスで求人票を確認ください。</v>
          </cell>
          <cell r="AU610" t="str">
            <v>認知症対応型共同生活介護（グループホーム）</v>
          </cell>
          <cell r="AZ610" t="str">
            <v>確認中</v>
          </cell>
          <cell r="BA610" t="str">
            <v>確認中</v>
          </cell>
          <cell r="BB610" t="str">
            <v>確認中</v>
          </cell>
          <cell r="BC610" t="str">
            <v>確認中</v>
          </cell>
        </row>
        <row r="611">
          <cell r="C611" t="str">
            <v>13190-03865021</v>
          </cell>
          <cell r="D611">
            <v>44672</v>
          </cell>
          <cell r="E611" t="str">
            <v>社会福祉法人 嘉祥会</v>
          </cell>
          <cell r="F611" t="str">
            <v>しゃかいふくしほうじん かしょうかい</v>
          </cell>
          <cell r="N611" t="str">
            <v xml:space="preserve">http://www.kashokai.com </v>
          </cell>
          <cell r="O611" t="str">
            <v>少人数の生活空間で、ゆっくりとした時間を過ごしています。地域の中での役割があり、住民の一員として参加するコミュニティがあります。地域にひらかれた若いスタッフも多い活気のある法人です</v>
          </cell>
          <cell r="P611" t="str">
            <v>介護職員＜介護福祉士＞／５月１８日面接会</v>
          </cell>
          <cell r="Q611" t="str">
            <v>確認中</v>
          </cell>
          <cell r="R611" t="str">
            <v>（グループホーム）
【１フロア９名様に対しての自立支援です】人間としての「尊厳」を重視し個人の「意思」を尊重した生活の場の提供＊日常生活の支援 掃除・洗濯・食事・個別ニーズに対するアプローチ・余暇活動・入浴・排泄介助等＊ホームでの役割・地域での役割 ご入居者の自己実現へ向け施設内でのケアとして「できることを大切に」役割をもっていただけるような関わり。施設外でも地域の一員として「社会でのつながりと役割」「楽しみ」がある生活が送れるように支援＊人と人とのつながり関わりを重視したい方。ご入居者主体のパーソナルな自立支援に向き合ってみたい方がマッチすると思います。新人教育担当がいるので安心してステップアップ。</v>
          </cell>
          <cell r="S611" t="str">
            <v>グループホーム ぬくもりの園</v>
          </cell>
          <cell r="T611" t="str">
            <v>確認中</v>
          </cell>
          <cell r="U611" t="str">
            <v>正社員</v>
          </cell>
          <cell r="V611" t="str">
            <v>東京都町田市下小山田町２７２９－２</v>
          </cell>
          <cell r="W611" t="str">
            <v>ハローワークインターネットサービスで求人票を確認ください。</v>
          </cell>
          <cell r="X611" t="str">
            <v>195,500円〜268,000円</v>
          </cell>
          <cell r="Y611" t="str">
            <v>確認中</v>
          </cell>
          <cell r="Z611" t="str">
            <v>ハローワークインターネットサービスで求人票を確認ください。</v>
          </cell>
          <cell r="AB611" t="str">
            <v>確認中</v>
          </cell>
          <cell r="AC611" t="str">
            <v>確認中</v>
          </cell>
          <cell r="AD611" t="str">
            <v>ハローワークインターネットサービスで求人票を確認ください。</v>
          </cell>
          <cell r="AE611" t="str">
            <v>確認中</v>
          </cell>
          <cell r="AF611" t="str">
            <v>月給（手当等確認ください）</v>
          </cell>
          <cell r="AG611" t="str">
            <v>確認中</v>
          </cell>
          <cell r="AH611" t="str">
            <v>確認中</v>
          </cell>
          <cell r="AI611" t="str">
            <v>確認中</v>
          </cell>
          <cell r="AJ611" t="str">
            <v>確認中</v>
          </cell>
          <cell r="AK611" t="str">
            <v>確認中</v>
          </cell>
          <cell r="AL611" t="str">
            <v>確認中</v>
          </cell>
          <cell r="AM611" t="str">
            <v>確認中</v>
          </cell>
          <cell r="AN611" t="str">
            <v>確認中</v>
          </cell>
          <cell r="AO611" t="str">
            <v>確認中</v>
          </cell>
          <cell r="AP611" t="str">
            <v>ハローワークインターネットサービスで求人票を確認ください。</v>
          </cell>
          <cell r="AQ611" t="str">
            <v>ハローワークインターネットサービスで求人票を確認ください。</v>
          </cell>
          <cell r="AR611" t="str">
            <v>ハローワークインターネットサービスで求人票を確認ください。</v>
          </cell>
          <cell r="AS611" t="str">
            <v>ハローワークインターネットサービスで求人票を確認ください。</v>
          </cell>
          <cell r="AT611" t="str">
            <v>ハローワークインターネットサービスで求人票を確認ください。</v>
          </cell>
          <cell r="AU611" t="str">
            <v>認知症対応型共同生活介護（グループホーム）</v>
          </cell>
          <cell r="AZ611" t="str">
            <v>確認中</v>
          </cell>
          <cell r="BA611" t="str">
            <v>確認中</v>
          </cell>
          <cell r="BB611" t="str">
            <v>確認中</v>
          </cell>
          <cell r="BC611" t="str">
            <v>確認中</v>
          </cell>
        </row>
        <row r="612">
          <cell r="C612" t="str">
            <v>13190-03866721</v>
          </cell>
          <cell r="D612">
            <v>44672</v>
          </cell>
          <cell r="E612" t="str">
            <v>社会福祉法人 嘉祥会</v>
          </cell>
          <cell r="F612" t="str">
            <v>しゃかいふくしほうじん かしょうかい</v>
          </cell>
          <cell r="N612" t="str">
            <v xml:space="preserve">http://www.kashokai.com </v>
          </cell>
          <cell r="O612" t="str">
            <v>少人数の生活空間で、ゆっくりとした時間を過ごしています。地域の中での役割があり、住民の一員として参加するコミュニティがあります。地域にひらかれた若いスタッフも多い活気のある法人です</v>
          </cell>
          <cell r="P612" t="str">
            <v>夜間介護職員（グループホーム）／５月１８日面接会</v>
          </cell>
          <cell r="Q612" t="str">
            <v>確認中</v>
          </cell>
          <cell r="R612" t="str">
            <v>【１フロア９名様に対しての自立支援です】 個別ニーズに対するアプローチ・安否確認・排泄介助 等＊ホームでの役割・地域での役割ご入居者の自己実現へ向け、施設内でのケアとして、「できることを大切に」役割をもっていただけるような関わり、「楽しみ」がある生活が送れるように支援します。</v>
          </cell>
          <cell r="S612" t="str">
            <v>グループホーム ぬくもりの園</v>
          </cell>
          <cell r="T612" t="str">
            <v>確認中</v>
          </cell>
          <cell r="U612" t="str">
            <v>契約社員</v>
          </cell>
          <cell r="V612" t="str">
            <v>東京都町田市下小山田町２７２９－２</v>
          </cell>
          <cell r="W612" t="str">
            <v>ハローワークインターネットサービスで求人票を確認ください。</v>
          </cell>
          <cell r="X612" t="str">
            <v>240,000円〜240,000円</v>
          </cell>
          <cell r="Y612" t="str">
            <v>確認中</v>
          </cell>
          <cell r="Z612" t="str">
            <v>ハローワークインターネットサービスで求人票を確認ください。</v>
          </cell>
          <cell r="AB612" t="str">
            <v>確認中</v>
          </cell>
          <cell r="AC612" t="str">
            <v>確認中</v>
          </cell>
          <cell r="AD612" t="str">
            <v>ハローワークインターネットサービスで求人票を確認ください。</v>
          </cell>
          <cell r="AE612" t="str">
            <v>確認中</v>
          </cell>
          <cell r="AF612" t="str">
            <v>月給（手当等確認ください）</v>
          </cell>
          <cell r="AG612" t="str">
            <v>確認中</v>
          </cell>
          <cell r="AH612" t="str">
            <v>確認中</v>
          </cell>
          <cell r="AI612" t="str">
            <v>確認中</v>
          </cell>
          <cell r="AJ612" t="str">
            <v>確認中</v>
          </cell>
          <cell r="AK612" t="str">
            <v>確認中</v>
          </cell>
          <cell r="AL612" t="str">
            <v>確認中</v>
          </cell>
          <cell r="AM612" t="str">
            <v>確認中</v>
          </cell>
          <cell r="AN612" t="str">
            <v>確認中</v>
          </cell>
          <cell r="AO612" t="str">
            <v>確認中</v>
          </cell>
          <cell r="AP612" t="str">
            <v>ハローワークインターネットサービスで求人票を確認ください。</v>
          </cell>
          <cell r="AQ612" t="str">
            <v>ハローワークインターネットサービスで求人票を確認ください。</v>
          </cell>
          <cell r="AR612" t="str">
            <v>ハローワークインターネットサービスで求人票を確認ください。</v>
          </cell>
          <cell r="AS612" t="str">
            <v>ハローワークインターネットサービスで求人票を確認ください。</v>
          </cell>
          <cell r="AT612" t="str">
            <v>ハローワークインターネットサービスで求人票を確認ください。</v>
          </cell>
          <cell r="AU612" t="str">
            <v>認知症対応型共同生活介護（グループホーム）</v>
          </cell>
          <cell r="AZ612" t="str">
            <v>確認中</v>
          </cell>
          <cell r="BA612" t="str">
            <v>確認中</v>
          </cell>
          <cell r="BB612" t="str">
            <v>確認中</v>
          </cell>
          <cell r="BC612" t="str">
            <v>確認中</v>
          </cell>
        </row>
        <row r="613">
          <cell r="C613" t="str">
            <v>13190-03867821</v>
          </cell>
          <cell r="D613">
            <v>44672</v>
          </cell>
          <cell r="E613" t="str">
            <v>社会福祉法人 嘉祥会</v>
          </cell>
          <cell r="F613" t="str">
            <v>しゃかいふくしほうじん かしょうかい</v>
          </cell>
          <cell r="N613" t="str">
            <v xml:space="preserve">http://www.kashokai.com </v>
          </cell>
          <cell r="O613" t="str">
            <v>少人数の生活空間で、ゆっくりとした時間を過ごしています。地域の中での役割があり、住民の一員として参加するコミュニティがあります。地域にひらかれた若いスタッフも多い活気のある法人です</v>
          </cell>
          <cell r="P613" t="str">
            <v>ショートステイ介護職／５月１８日面接会</v>
          </cell>
          <cell r="Q613" t="str">
            <v>確認中</v>
          </cell>
          <cell r="R613" t="str">
            <v>【１フロア１０名様のショートステイ専門施設】人間としての「尊厳」を重視し個人の「意思」を尊重した生活の場の提供＊日常生活の支援 掃除・洗濯・食事・個別ニーズに対するアプローチ・余暇活動・入浴・排泄介助等＊ホームでの役割・地域での役割 ご入居者の自己実現へ向け施設内でのケアとして「できることを大切に」役割をもっていただけるような関わり。施設外でも地域の一員として「社会でのつながりと役割」「楽しみ」がある生活が送れるように支援＊人と人とのつながり関わりを重視したい方。ご入居者主体のパーソナルな自立支援に向き合ってみたい方がマッチすると思います。新人教育担当がいるので安心してステップアップ。</v>
          </cell>
          <cell r="S613" t="str">
            <v>ショートステイ ぬくもりの園</v>
          </cell>
          <cell r="T613" t="str">
            <v>確認中</v>
          </cell>
          <cell r="U613" t="str">
            <v>正社員</v>
          </cell>
          <cell r="V613" t="str">
            <v>東京都町田市下小山田町２７２９－１</v>
          </cell>
          <cell r="W613" t="str">
            <v>ハローワークインターネットサービスで求人票を確認ください。</v>
          </cell>
          <cell r="X613" t="str">
            <v>190,500円〜263,000円</v>
          </cell>
          <cell r="Y613" t="str">
            <v>確認中</v>
          </cell>
          <cell r="Z613" t="str">
            <v>ハローワークインターネットサービスで求人票を確認ください。</v>
          </cell>
          <cell r="AB613" t="str">
            <v>確認中</v>
          </cell>
          <cell r="AC613" t="str">
            <v>確認中</v>
          </cell>
          <cell r="AD613" t="str">
            <v>ハローワークインターネットサービスで求人票を確認ください。</v>
          </cell>
          <cell r="AE613" t="str">
            <v>確認中</v>
          </cell>
          <cell r="AF613" t="str">
            <v>月給（手当等確認ください）</v>
          </cell>
          <cell r="AG613" t="str">
            <v>確認中</v>
          </cell>
          <cell r="AH613" t="str">
            <v>確認中</v>
          </cell>
          <cell r="AI613" t="str">
            <v>確認中</v>
          </cell>
          <cell r="AJ613" t="str">
            <v>確認中</v>
          </cell>
          <cell r="AK613" t="str">
            <v>確認中</v>
          </cell>
          <cell r="AL613" t="str">
            <v>確認中</v>
          </cell>
          <cell r="AM613" t="str">
            <v>確認中</v>
          </cell>
          <cell r="AN613" t="str">
            <v>確認中</v>
          </cell>
          <cell r="AO613" t="str">
            <v>確認中</v>
          </cell>
          <cell r="AP613" t="str">
            <v>ハローワークインターネットサービスで求人票を確認ください。</v>
          </cell>
          <cell r="AQ613" t="str">
            <v>ハローワークインターネットサービスで求人票を確認ください。</v>
          </cell>
          <cell r="AR613" t="str">
            <v>ハローワークインターネットサービスで求人票を確認ください。</v>
          </cell>
          <cell r="AS613" t="str">
            <v>ハローワークインターネットサービスで求人票を確認ください。</v>
          </cell>
          <cell r="AT613" t="str">
            <v>ハローワークインターネットサービスで求人票を確認ください。</v>
          </cell>
          <cell r="AU613" t="str">
            <v>ショートステイ</v>
          </cell>
          <cell r="AZ613" t="str">
            <v>確認中</v>
          </cell>
          <cell r="BA613" t="str">
            <v>確認中</v>
          </cell>
          <cell r="BB613" t="str">
            <v>確認中</v>
          </cell>
          <cell r="BC613" t="str">
            <v>確認中</v>
          </cell>
        </row>
        <row r="614">
          <cell r="C614" t="str">
            <v>13190-03868221</v>
          </cell>
          <cell r="D614">
            <v>44672</v>
          </cell>
          <cell r="E614" t="str">
            <v>社会福祉法人 嘉祥会</v>
          </cell>
          <cell r="F614" t="str">
            <v>しゃかいふくしほうじん 　かしょうかい</v>
          </cell>
          <cell r="N614" t="str">
            <v xml:space="preserve">http://www.kashokai.com </v>
          </cell>
          <cell r="O614" t="str">
            <v>少人数の生活空間で、ゆっくりとした時間を過ごしています。地域の中での役割があり、住民の一員として参加するコミュニティがあります。地域にひらかれた若いスタッフも多い活気のある法人です</v>
          </cell>
          <cell r="P614" t="str">
            <v>ショートステイ介護職＜介護福祉士＞／５月１８日面接会</v>
          </cell>
          <cell r="Q614" t="str">
            <v>確認中</v>
          </cell>
          <cell r="R614" t="str">
            <v>【１フロア１０名様のショートステイ専門施設】人間としての「尊厳」を重視し個人の「意思」を尊重した生活の場の提供＊日常生活の支援 掃除・洗濯・食事・個別ニーズに対するアプローチ・余暇活動・入浴・排泄介助等＊ホームでの役割・地域での役割 ご入居者の自己実現へ向け施設内でのケアとして「できることを大切に」役割をもっていただけるような関わり。施設外でも地域の一員として「社会でのつながりと役割」「楽しみ」がある生活が送れるように支援＊人と人とのつながり関わりを重視したい方。ご入居者主体のパーソナルな自立支援に向き合ってみたい方がマッチすると思います。新人教育担当がいるので安心してステップアップ。</v>
          </cell>
          <cell r="S614" t="str">
            <v>ショートステイ ぬくもりの園</v>
          </cell>
          <cell r="T614" t="str">
            <v>確認中</v>
          </cell>
          <cell r="U614" t="str">
            <v>正社員</v>
          </cell>
          <cell r="V614" t="str">
            <v>東京都町田市下小山田町２７２９－１</v>
          </cell>
          <cell r="W614" t="str">
            <v>ハローワークインターネットサービスで求人票を確認ください。</v>
          </cell>
          <cell r="X614" t="str">
            <v>195,500円〜268,000円</v>
          </cell>
          <cell r="Y614" t="str">
            <v>確認中</v>
          </cell>
          <cell r="Z614" t="str">
            <v>ハローワークインターネットサービスで求人票を確認ください。</v>
          </cell>
          <cell r="AB614" t="str">
            <v>確認中</v>
          </cell>
          <cell r="AC614" t="str">
            <v>確認中</v>
          </cell>
          <cell r="AD614" t="str">
            <v>ハローワークインターネットサービスで求人票を確認ください。</v>
          </cell>
          <cell r="AE614" t="str">
            <v>確認中</v>
          </cell>
          <cell r="AF614" t="str">
            <v>月給（手当等確認ください）</v>
          </cell>
          <cell r="AG614" t="str">
            <v>確認中</v>
          </cell>
          <cell r="AH614" t="str">
            <v>確認中</v>
          </cell>
          <cell r="AI614" t="str">
            <v>確認中</v>
          </cell>
          <cell r="AJ614" t="str">
            <v>確認中</v>
          </cell>
          <cell r="AK614" t="str">
            <v>確認中</v>
          </cell>
          <cell r="AL614" t="str">
            <v>確認中</v>
          </cell>
          <cell r="AM614" t="str">
            <v>確認中</v>
          </cell>
          <cell r="AN614" t="str">
            <v>確認中</v>
          </cell>
          <cell r="AO614" t="str">
            <v>確認中</v>
          </cell>
          <cell r="AP614" t="str">
            <v>ハローワークインターネットサービスで求人票を確認ください。</v>
          </cell>
          <cell r="AQ614" t="str">
            <v>ハローワークインターネットサービスで求人票を確認ください。</v>
          </cell>
          <cell r="AR614" t="str">
            <v>ハローワークインターネットサービスで求人票を確認ください。</v>
          </cell>
          <cell r="AS614" t="str">
            <v>ハローワークインターネットサービスで求人票を確認ください。</v>
          </cell>
          <cell r="AT614" t="str">
            <v>ハローワークインターネットサービスで求人票を確認ください。</v>
          </cell>
          <cell r="AU614" t="str">
            <v>ショートステイ</v>
          </cell>
          <cell r="AZ614" t="str">
            <v>確認中</v>
          </cell>
          <cell r="BA614" t="str">
            <v>確認中</v>
          </cell>
          <cell r="BB614" t="str">
            <v>確認中</v>
          </cell>
          <cell r="BC614" t="str">
            <v>確認中</v>
          </cell>
        </row>
        <row r="615">
          <cell r="C615" t="str">
            <v>13190-03869521</v>
          </cell>
          <cell r="D615">
            <v>44672</v>
          </cell>
          <cell r="E615" t="str">
            <v xml:space="preserve">株式会社つくしんぼ </v>
          </cell>
          <cell r="F615" t="str">
            <v xml:space="preserve">かぶしきがいしゃつくしんぼ </v>
          </cell>
          <cell r="N615" t="str">
            <v xml:space="preserve">http://www.tsukushinbo.net </v>
          </cell>
          <cell r="O615" t="str">
            <v>ケアライフ金井では、スタッフの働きやすい職場を目指しています。東京都の働き方改革にも積極的に取り組み、キャリアパス制度の見直しや人事考課制度のブラッシュアップを常に行っています。処遇改善手当についても解りやすく説明します。残業もほぼ無しの働きやすい職場です。</v>
          </cell>
          <cell r="P615" t="str">
            <v>介護員／５月１８日面接会</v>
          </cell>
          <cell r="Q615" t="str">
            <v>確認中</v>
          </cell>
          <cell r="R615" t="str">
            <v>入居者様の身の回りのお世話、食事介助、入浴介助を主に行いますが、レクリエーションやお散歩の同行も業務内容となります。</v>
          </cell>
          <cell r="S615" t="str">
            <v>ケアライフ金井</v>
          </cell>
          <cell r="T615" t="str">
            <v>確認中</v>
          </cell>
          <cell r="U615" t="str">
            <v>正社員</v>
          </cell>
          <cell r="V615" t="str">
            <v>東京都町田市金井５丁目２０－１６</v>
          </cell>
          <cell r="W615" t="str">
            <v>ハローワークインターネットサービスで求人票を確認ください。</v>
          </cell>
          <cell r="X615" t="str">
            <v>220,000円〜255,000円</v>
          </cell>
          <cell r="Y615" t="str">
            <v>確認中</v>
          </cell>
          <cell r="Z615" t="str">
            <v>ハローワークインターネットサービスで求人票を確認ください。</v>
          </cell>
          <cell r="AB615" t="str">
            <v>確認中</v>
          </cell>
          <cell r="AC615" t="str">
            <v>確認中</v>
          </cell>
          <cell r="AD615" t="str">
            <v>ハローワークインターネットサービスで求人票を確認ください。</v>
          </cell>
          <cell r="AE615" t="str">
            <v>確認中</v>
          </cell>
          <cell r="AF615" t="str">
            <v>月給（手当等確認ください）</v>
          </cell>
          <cell r="AG615" t="str">
            <v>確認中</v>
          </cell>
          <cell r="AH615" t="str">
            <v>確認中</v>
          </cell>
          <cell r="AI615" t="str">
            <v>確認中</v>
          </cell>
          <cell r="AJ615" t="str">
            <v>確認中</v>
          </cell>
          <cell r="AK615" t="str">
            <v>確認中</v>
          </cell>
          <cell r="AL615" t="str">
            <v>確認中</v>
          </cell>
          <cell r="AM615" t="str">
            <v>確認中</v>
          </cell>
          <cell r="AN615" t="str">
            <v>確認中</v>
          </cell>
          <cell r="AO615" t="str">
            <v>確認中</v>
          </cell>
          <cell r="AP615" t="str">
            <v>ハローワークインターネットサービスで求人票を確認ください。</v>
          </cell>
          <cell r="AQ615" t="str">
            <v>ハローワークインターネットサービスで求人票を確認ください。</v>
          </cell>
          <cell r="AR615" t="str">
            <v>ハローワークインターネットサービスで求人票を確認ください。</v>
          </cell>
          <cell r="AS615" t="str">
            <v>ハローワークインターネットサービスで求人票を確認ください。</v>
          </cell>
          <cell r="AT615" t="str">
            <v>ハローワークインターネットサービスで求人票を確認ください。</v>
          </cell>
          <cell r="AU615" t="str">
            <v>介護付有料老人ホーム</v>
          </cell>
          <cell r="AZ615" t="str">
            <v>確認中</v>
          </cell>
          <cell r="BA615" t="str">
            <v>確認中</v>
          </cell>
          <cell r="BB615" t="str">
            <v>確認中</v>
          </cell>
          <cell r="BC615" t="str">
            <v>確認中</v>
          </cell>
        </row>
        <row r="616">
          <cell r="C616" t="str">
            <v>13190-03870321</v>
          </cell>
          <cell r="D616">
            <v>44672</v>
          </cell>
          <cell r="E616" t="str">
            <v xml:space="preserve">株式会社つくしんぼ </v>
          </cell>
          <cell r="F616" t="str">
            <v xml:space="preserve">かぶしきがいしゃつくしんぼ </v>
          </cell>
          <cell r="N616" t="str">
            <v xml:space="preserve">http://www.tsukushinbo.net </v>
          </cell>
          <cell r="O616" t="str">
            <v>ケアライフ金井では、スタッフの働きやすい職場を目指しています。東京都の働き方改革にも積極的に取り組み、キャリアパス制度の見直しや人事考課制度のブラッシュアップを常に行っています。処遇改善手当についても解りやすく説明します。残業もほぼ無しの働きやすい職場です。</v>
          </cell>
          <cell r="P616" t="str">
            <v>看護師／５月１８日面接会</v>
          </cell>
          <cell r="Q616" t="str">
            <v>確認中</v>
          </cell>
          <cell r="R616" t="str">
            <v>・入居者様の薬のセット、簡単な処置 入居者様の全身状態の確認　　　　　　　　　　　　　　　　　　　　　　　　　　　　　　　　　　　　　　　　　　　　　　　　　　　　　　　　　　　　　　　　　　　　　　　　　　　　　　　　　　　　　　　　　　　　　　　＊夜勤なし（経験に応じてオンコール対応をお願いする場合もあります）　　　　　　　　　　　　　　　　　　　　　　　　　　　　　　　　　　　　　　　　　　　　　　　　　　　　　　　　　　　　　　　　　　　　　　　　　　　　　　　　　　　　　　　　　　　　　＊併設のデイサービスの看護師を交替で担当します。</v>
          </cell>
          <cell r="S616" t="str">
            <v>ケアライフ金井</v>
          </cell>
          <cell r="T616" t="str">
            <v>確認中</v>
          </cell>
          <cell r="U616" t="str">
            <v>正社員</v>
          </cell>
          <cell r="V616" t="str">
            <v>東京都町田市金井５丁目２０－１６</v>
          </cell>
          <cell r="W616" t="str">
            <v>ハローワークインターネットサービスで求人票を確認ください。</v>
          </cell>
          <cell r="X616" t="str">
            <v>280,000円〜290,000円</v>
          </cell>
          <cell r="Y616" t="str">
            <v>確認中</v>
          </cell>
          <cell r="Z616" t="str">
            <v>ハローワークインターネットサービスで求人票を確認ください。</v>
          </cell>
          <cell r="AB616" t="str">
            <v>確認中</v>
          </cell>
          <cell r="AC616" t="str">
            <v>確認中</v>
          </cell>
          <cell r="AD616" t="str">
            <v>ハローワークインターネットサービスで求人票を確認ください。</v>
          </cell>
          <cell r="AE616" t="str">
            <v>確認中</v>
          </cell>
          <cell r="AF616" t="str">
            <v>月給（手当等確認ください）</v>
          </cell>
          <cell r="AG616" t="str">
            <v>確認中</v>
          </cell>
          <cell r="AH616" t="str">
            <v>確認中</v>
          </cell>
          <cell r="AI616" t="str">
            <v>確認中</v>
          </cell>
          <cell r="AJ616" t="str">
            <v>確認中</v>
          </cell>
          <cell r="AK616" t="str">
            <v>確認中</v>
          </cell>
          <cell r="AL616" t="str">
            <v>確認中</v>
          </cell>
          <cell r="AM616" t="str">
            <v>確認中</v>
          </cell>
          <cell r="AN616" t="str">
            <v>確認中</v>
          </cell>
          <cell r="AO616" t="str">
            <v>確認中</v>
          </cell>
          <cell r="AP616" t="str">
            <v>ハローワークインターネットサービスで求人票を確認ください。</v>
          </cell>
          <cell r="AQ616" t="str">
            <v>ハローワークインターネットサービスで求人票を確認ください。</v>
          </cell>
          <cell r="AR616" t="str">
            <v>ハローワークインターネットサービスで求人票を確認ください。</v>
          </cell>
          <cell r="AS616" t="str">
            <v>ハローワークインターネットサービスで求人票を確認ください。</v>
          </cell>
          <cell r="AT616" t="str">
            <v>ハローワークインターネットサービスで求人票を確認ください。</v>
          </cell>
          <cell r="AU616" t="str">
            <v>介護付有料老人ホーム</v>
          </cell>
          <cell r="AZ616" t="str">
            <v>確認中</v>
          </cell>
          <cell r="BA616" t="str">
            <v>確認中</v>
          </cell>
          <cell r="BB616" t="str">
            <v>確認中</v>
          </cell>
          <cell r="BC616" t="str">
            <v>確認中</v>
          </cell>
        </row>
        <row r="617">
          <cell r="C617" t="str">
            <v>13190-03907321</v>
          </cell>
          <cell r="D617">
            <v>44676</v>
          </cell>
          <cell r="E617" t="str">
            <v>ケアパートナー株式会社</v>
          </cell>
          <cell r="F617" t="str">
            <v>ケアパートナーかぶしきがいしゃ</v>
          </cell>
          <cell r="N617" t="str">
            <v xml:space="preserve">http://www.care-partner.com/ </v>
          </cell>
          <cell r="O617" t="str">
            <v>「高齢者の自立と共生の支援」を経営理念に全国８１ヶ所でデイサービスを展開。居宅介護支援事業を１８ヶ所、サ高住、訪問介護、訪問看護、福祉用具、保育事業の展開をしています。</v>
          </cell>
          <cell r="P617" t="str">
            <v>介護スタッフ／５月１８日面接会</v>
          </cell>
          <cell r="Q617" t="str">
            <v>確認中</v>
          </cell>
          <cell r="R617" t="str">
            <v>デイサービスセンターにて、食事や入浴などの日常生活支援や機能訓練（運動）の提供、レクリエーションなどをお願いします。年次・年齢関係なく仲の良い環境で、スタッフ同士協力しながら納得のいく介護を実践できます！</v>
          </cell>
          <cell r="S617" t="str">
            <v>ケアパートナー町田南</v>
          </cell>
          <cell r="T617" t="str">
            <v>確認中</v>
          </cell>
          <cell r="U617" t="str">
            <v>常勤パート（フルタイム）</v>
          </cell>
          <cell r="V617" t="str">
            <v>東京都町田市つくし野２－８－１</v>
          </cell>
          <cell r="W617" t="str">
            <v>ハローワークインターネットサービスで求人票を確認ください。</v>
          </cell>
          <cell r="X617" t="str">
            <v>206,572円〜216,548円</v>
          </cell>
          <cell r="Y617" t="str">
            <v>確認中</v>
          </cell>
          <cell r="Z617" t="str">
            <v>ハローワークインターネットサービスで求人票を確認ください。</v>
          </cell>
          <cell r="AB617" t="str">
            <v>確認中</v>
          </cell>
          <cell r="AC617" t="str">
            <v>確認中</v>
          </cell>
          <cell r="AD617" t="str">
            <v>ハローワークインターネットサービスで求人票を確認ください。</v>
          </cell>
          <cell r="AE617" t="str">
            <v>確認中</v>
          </cell>
          <cell r="AF617" t="str">
            <v>月給（手当等確認ください）</v>
          </cell>
          <cell r="AG617" t="str">
            <v>確認中</v>
          </cell>
          <cell r="AH617" t="str">
            <v>確認中</v>
          </cell>
          <cell r="AI617" t="str">
            <v>確認中</v>
          </cell>
          <cell r="AJ617" t="str">
            <v>確認中</v>
          </cell>
          <cell r="AK617" t="str">
            <v>確認中</v>
          </cell>
          <cell r="AL617" t="str">
            <v>確認中</v>
          </cell>
          <cell r="AM617" t="str">
            <v>確認中</v>
          </cell>
          <cell r="AN617" t="str">
            <v>確認中</v>
          </cell>
          <cell r="AO617" t="str">
            <v>確認中</v>
          </cell>
          <cell r="AP617" t="str">
            <v>ハローワークインターネットサービスで求人票を確認ください。</v>
          </cell>
          <cell r="AQ617" t="str">
            <v>ハローワークインターネットサービスで求人票を確認ください。</v>
          </cell>
          <cell r="AR617" t="str">
            <v>ハローワークインターネットサービスで求人票を確認ください。</v>
          </cell>
          <cell r="AS617" t="str">
            <v>ハローワークインターネットサービスで求人票を確認ください。</v>
          </cell>
          <cell r="AT617" t="str">
            <v>ハローワークインターネットサービスで求人票を確認ください。</v>
          </cell>
          <cell r="AU617" t="str">
            <v>通所介護（デイサービス）</v>
          </cell>
          <cell r="AZ617" t="str">
            <v>確認中</v>
          </cell>
          <cell r="BA617" t="str">
            <v>確認中</v>
          </cell>
          <cell r="BB617" t="str">
            <v>確認中</v>
          </cell>
          <cell r="BC617" t="str">
            <v>確認中</v>
          </cell>
        </row>
        <row r="618">
          <cell r="C618" t="str">
            <v>13190-03908621</v>
          </cell>
          <cell r="D618">
            <v>44676</v>
          </cell>
          <cell r="E618" t="str">
            <v>ケアパートナー株式会社</v>
          </cell>
          <cell r="F618" t="str">
            <v>ケアパートナーかぶしきがいしゃ</v>
          </cell>
          <cell r="N618" t="str">
            <v xml:space="preserve">http://www.care-partner.com/ </v>
          </cell>
          <cell r="O618" t="str">
            <v>「高齢者の自立と共生の支援」を経営理念に全国８１ヶ所でデイサービスを展開。居宅介護支援事業を１８ヶ所、サ高住、訪問介護、訪問看護、福祉用具、保育事業の展開をしています。</v>
          </cell>
          <cell r="P618" t="str">
            <v>介護スタッフ／５月１８日面接会</v>
          </cell>
          <cell r="Q618" t="str">
            <v>確認中</v>
          </cell>
          <cell r="R618" t="str">
            <v>デイサービスセンターにて、食事や入浴などの日常生活支援や機能訓練（運動）の提供、レクリエーションなどをお願いします。年次・年齢関係なく仲の良い環境で、スタッフ同士協力しながら納得のいく介護を実践できます！　　　　　　　　　　　　　　　　　　　　　　　　　　《具体的には・・・》　　　　　　　　　　　　　　　　　　　　　　　　　　　　　　　　　　　　　　　　　　　　　　　　　　　　　　　　　　　　　　　　　　　　　　　　　　　　　　　　　　　　　　　　　　　　　　　　　　　　　　　　　　　　　　　　・入浴、食事等の介助   ・お客様の送迎・レクリエーション    ・機能訓練・ＰＣでの記録作業 など</v>
          </cell>
          <cell r="S618" t="str">
            <v>ケアパートナー町田南</v>
          </cell>
          <cell r="T618" t="str">
            <v>確認中</v>
          </cell>
          <cell r="U618" t="str">
            <v>非常勤パート</v>
          </cell>
          <cell r="V618" t="str">
            <v>東京都町田市つくし野２－８－１</v>
          </cell>
          <cell r="W618" t="str">
            <v>ハローワークインターネットサービスで求人票を確認ください。</v>
          </cell>
          <cell r="X618" t="str">
            <v>1,201円〜1,259円</v>
          </cell>
          <cell r="Y618" t="str">
            <v>確認中</v>
          </cell>
          <cell r="Z618" t="str">
            <v>ハローワークインターネットサービスで求人票を確認ください。</v>
          </cell>
          <cell r="AB618" t="str">
            <v>確認中</v>
          </cell>
          <cell r="AC618" t="str">
            <v>確認中</v>
          </cell>
          <cell r="AD618" t="str">
            <v>ハローワークインターネットサービスで求人票を確認ください。</v>
          </cell>
          <cell r="AE618" t="str">
            <v>確認中</v>
          </cell>
          <cell r="AF618" t="str">
            <v>時給</v>
          </cell>
          <cell r="AG618" t="str">
            <v>確認中</v>
          </cell>
          <cell r="AH618" t="str">
            <v>確認中</v>
          </cell>
          <cell r="AI618" t="str">
            <v>確認中</v>
          </cell>
          <cell r="AJ618" t="str">
            <v>確認中</v>
          </cell>
          <cell r="AK618" t="str">
            <v>確認中</v>
          </cell>
          <cell r="AL618" t="str">
            <v>確認中</v>
          </cell>
          <cell r="AM618" t="str">
            <v>確認中</v>
          </cell>
          <cell r="AN618" t="str">
            <v>確認中</v>
          </cell>
          <cell r="AO618" t="str">
            <v>確認中</v>
          </cell>
          <cell r="AP618" t="str">
            <v>ハローワークインターネットサービスで求人票を確認ください。</v>
          </cell>
          <cell r="AQ618" t="str">
            <v>ハローワークインターネットサービスで求人票を確認ください。</v>
          </cell>
          <cell r="AR618" t="str">
            <v>ハローワークインターネットサービスで求人票を確認ください。</v>
          </cell>
          <cell r="AS618" t="str">
            <v>ハローワークインターネットサービスで求人票を確認ください。</v>
          </cell>
          <cell r="AT618" t="str">
            <v>ハローワークインターネットサービスで求人票を確認ください。</v>
          </cell>
          <cell r="AU618" t="str">
            <v>通所介護（デイサービス）</v>
          </cell>
          <cell r="AZ618" t="str">
            <v>確認中</v>
          </cell>
          <cell r="BA618" t="str">
            <v>確認中</v>
          </cell>
          <cell r="BB618" t="str">
            <v>確認中</v>
          </cell>
          <cell r="BC618" t="str">
            <v>確認中</v>
          </cell>
        </row>
        <row r="619">
          <cell r="C619" t="str">
            <v>13190-03909921</v>
          </cell>
          <cell r="D619">
            <v>44676</v>
          </cell>
          <cell r="E619" t="str">
            <v>ケアパートナー株式会社</v>
          </cell>
          <cell r="F619" t="str">
            <v>ケアパートナーかぶしきがいしゃ</v>
          </cell>
          <cell r="N619" t="str">
            <v xml:space="preserve">http://www.care-partner.com/ </v>
          </cell>
          <cell r="O619" t="str">
            <v>「高齢者の自立と共生の支援」を経営理念に全国８１ヶ所でデイサービスを展開。居宅介護支援事業を１８ヶ所、サ高住、訪問介護、訪問看護、福祉用具、保育事業の展開をしています。</v>
          </cell>
          <cell r="P619" t="str">
            <v>看護職員／５月１８日面接会</v>
          </cell>
          <cell r="Q619" t="str">
            <v>確認中</v>
          </cell>
          <cell r="R619" t="str">
            <v>デイサービスセンターにて、食事や入浴などの日常生活支援や機能訓練（運動）の提供などをお願いします。　　　　　　　　　　　　　　　　　　　　　　　　　　　　　　　　　　　　　　　　　　　　　　　　　　　　　　　　　　　　　　　　　　　　　　　　　　　　　　《具体的には・・・》　　　　　　　　　　　　　　　　　　　　　　　　　　　　　　　　　　　　　　　　　　　　　　　　　　　　　　　　　　　　　　　　　　　　　　　　　　　　　　　　　　　　　　　　　　　　　　　　　　　　　　　　　　　　　　　　・看護処置   ・介護補助・バイタル測定 ・機能訓練</v>
          </cell>
          <cell r="S619" t="str">
            <v>ケアパートナー町田南</v>
          </cell>
          <cell r="T619" t="str">
            <v>確認中</v>
          </cell>
          <cell r="U619" t="str">
            <v>非常勤パート</v>
          </cell>
          <cell r="V619" t="str">
            <v>東京都町田市つくし野２－８－１</v>
          </cell>
          <cell r="W619" t="str">
            <v>ハローワークインターネットサービスで求人票を確認ください。</v>
          </cell>
          <cell r="X619" t="str">
            <v>1,647円〜1,705円</v>
          </cell>
          <cell r="Y619" t="str">
            <v>確認中</v>
          </cell>
          <cell r="Z619" t="str">
            <v>ハローワークインターネットサービスで求人票を確認ください。</v>
          </cell>
          <cell r="AB619" t="str">
            <v>確認中</v>
          </cell>
          <cell r="AC619" t="str">
            <v>確認中</v>
          </cell>
          <cell r="AD619" t="str">
            <v>ハローワークインターネットサービスで求人票を確認ください。</v>
          </cell>
          <cell r="AE619" t="str">
            <v>確認中</v>
          </cell>
          <cell r="AF619" t="str">
            <v>時給</v>
          </cell>
          <cell r="AG619" t="str">
            <v>確認中</v>
          </cell>
          <cell r="AH619" t="str">
            <v>確認中</v>
          </cell>
          <cell r="AI619" t="str">
            <v>確認中</v>
          </cell>
          <cell r="AJ619" t="str">
            <v>確認中</v>
          </cell>
          <cell r="AK619" t="str">
            <v>確認中</v>
          </cell>
          <cell r="AL619" t="str">
            <v>確認中</v>
          </cell>
          <cell r="AM619" t="str">
            <v>確認中</v>
          </cell>
          <cell r="AN619" t="str">
            <v>確認中</v>
          </cell>
          <cell r="AO619" t="str">
            <v>確認中</v>
          </cell>
          <cell r="AP619" t="str">
            <v>ハローワークインターネットサービスで求人票を確認ください。</v>
          </cell>
          <cell r="AQ619" t="str">
            <v>ハローワークインターネットサービスで求人票を確認ください。</v>
          </cell>
          <cell r="AR619" t="str">
            <v>ハローワークインターネットサービスで求人票を確認ください。</v>
          </cell>
          <cell r="AS619" t="str">
            <v>ハローワークインターネットサービスで求人票を確認ください。</v>
          </cell>
          <cell r="AT619" t="str">
            <v>ハローワークインターネットサービスで求人票を確認ください。</v>
          </cell>
          <cell r="AU619" t="str">
            <v>通所介護（デイサービス）</v>
          </cell>
          <cell r="AZ619" t="str">
            <v>確認中</v>
          </cell>
          <cell r="BA619" t="str">
            <v>確認中</v>
          </cell>
          <cell r="BB619" t="str">
            <v>確認中</v>
          </cell>
          <cell r="BC619" t="str">
            <v>確認中</v>
          </cell>
        </row>
        <row r="620">
          <cell r="C620" t="str">
            <v>13190-04557321</v>
          </cell>
          <cell r="D620">
            <v>44701</v>
          </cell>
          <cell r="E620" t="str">
            <v>日本ソシアルケア株式会社</v>
          </cell>
          <cell r="F620" t="str">
            <v>にほんソシアルケア かぶしきがいしゃ</v>
          </cell>
          <cell r="N620" t="str">
            <v xml:space="preserve">https://danranmachikiso.com </v>
          </cell>
          <cell r="O620" t="str">
            <v>民家改装型のデイサービスを展開している「だんらんの家」町田木曽事業所の募集です。だんらんの家は全国に２００店舗を展開する１０名定員の地域密着型の小規模デイサービスです。自宅に居るような感覚で介護サービスを提供しております。利用者様と毎日楽しくお話やレク・外出等様々な取組みを行いながら高齢者社会に貢献しております。</v>
          </cell>
          <cell r="P620" t="str">
            <v>介護職員［東京都介護職員就業促進事業］／６月１５日面接会</v>
          </cell>
          <cell r="Q620" t="str">
            <v>確認中</v>
          </cell>
          <cell r="R620" t="str">
            <v>まずは初任者または実務者研修を受講してもらいます（※無料）・日常生活介助（食事提供、歩行介助、トイレ、入浴等）・介護業務記録・送迎・レクリエーション業務・未経験の方や７０歳以上の方も活躍しております。楽しくおしゃべりをしながらのお仕事です。子育て経験がある方歓迎。難しい仕事ではないのでご安心を。　　　　　　　　　　　　　　　　　　　　　　　　　　　　　　　　　　　　　　　　　　　　　　　　　　　　　　　　　　　　　　　　　　　　　【東京都介護職員就業促進事業対象求人】※事業の概要や対象者などの情報については、求人票２ページ目『求人に関する特記事項』欄をご覧ください。最終雇用 令和４年１１月１日※規定人数に達し次第、求人終了となります。</v>
          </cell>
          <cell r="S620" t="str">
            <v>だんらんの家 町田木曽</v>
          </cell>
          <cell r="T620" t="str">
            <v>確認中</v>
          </cell>
          <cell r="U620" t="str">
            <v>非常勤パート</v>
          </cell>
          <cell r="V620" t="str">
            <v>東京都町田市木曽東１－３７－５</v>
          </cell>
          <cell r="W620" t="str">
            <v>ハローワークインターネットサービスで求人票を確認ください。</v>
          </cell>
          <cell r="X620" t="str">
            <v>1,041円〜1,041円</v>
          </cell>
          <cell r="Y620" t="str">
            <v>確認中</v>
          </cell>
          <cell r="Z620" t="str">
            <v>ハローワークインターネットサービスで求人票を確認ください。</v>
          </cell>
          <cell r="AB620" t="str">
            <v>確認中</v>
          </cell>
          <cell r="AC620" t="str">
            <v>確認中</v>
          </cell>
          <cell r="AD620" t="str">
            <v>ハローワークインターネットサービスで求人票を確認ください。</v>
          </cell>
          <cell r="AE620" t="str">
            <v>確認中</v>
          </cell>
          <cell r="AF620" t="str">
            <v>時給</v>
          </cell>
          <cell r="AG620" t="str">
            <v>確認中</v>
          </cell>
          <cell r="AH620" t="str">
            <v>確認中</v>
          </cell>
          <cell r="AI620" t="str">
            <v>確認中</v>
          </cell>
          <cell r="AJ620" t="str">
            <v>確認中</v>
          </cell>
          <cell r="AK620" t="str">
            <v>確認中</v>
          </cell>
          <cell r="AL620" t="str">
            <v>確認中</v>
          </cell>
          <cell r="AM620" t="str">
            <v>確認中</v>
          </cell>
          <cell r="AN620" t="str">
            <v>確認中</v>
          </cell>
          <cell r="AO620" t="str">
            <v>確認中</v>
          </cell>
          <cell r="AP620" t="str">
            <v>ハローワークインターネットサービスで求人票を確認ください。</v>
          </cell>
          <cell r="AQ620" t="str">
            <v>ハローワークインターネットサービスで求人票を確認ください。</v>
          </cell>
          <cell r="AR620" t="str">
            <v>ハローワークインターネットサービスで求人票を確認ください。</v>
          </cell>
          <cell r="AS620" t="str">
            <v>ハローワークインターネットサービスで求人票を確認ください。</v>
          </cell>
          <cell r="AT620" t="str">
            <v>ハローワークインターネットサービスで求人票を確認ください。</v>
          </cell>
          <cell r="AU620" t="str">
            <v>認知症対応型デイサービス</v>
          </cell>
          <cell r="AZ620" t="str">
            <v>確認中</v>
          </cell>
          <cell r="BA620" t="str">
            <v>確認中</v>
          </cell>
          <cell r="BB620" t="str">
            <v>確認中</v>
          </cell>
          <cell r="BC620" t="str">
            <v>確認中</v>
          </cell>
        </row>
        <row r="621">
          <cell r="C621" t="str">
            <v>13190-04558621</v>
          </cell>
          <cell r="D621">
            <v>44701</v>
          </cell>
          <cell r="E621" t="str">
            <v>日本ソシアルケア株式会社</v>
          </cell>
          <cell r="F621" t="str">
            <v>にほんソシアルケア かぶしきがいしゃ</v>
          </cell>
          <cell r="N621" t="str">
            <v xml:space="preserve">https://danranmachikiso.com </v>
          </cell>
          <cell r="O621" t="str">
            <v>民家改装型のデイサービスを展開している「だんらんの家」町田木曽事業所の募集です。だんらんの家は全国に２００店舗を展開する１０名定員の地域密着型の小規模デイサービスです。自宅に居るような感覚で介護サービスを提供しております。利用者様と毎日楽しくお話やレク・外出等様々な取組みを行いながら高齢者社会に貢献しております。</v>
          </cell>
          <cell r="P621" t="str">
            <v>デイサービススタッフ （介護職員）／６月１５日面接会</v>
          </cell>
          <cell r="Q621" t="str">
            <v>確認中</v>
          </cell>
          <cell r="R621" t="str">
            <v>・日常の生活介助（食事提供・歩行介助・トイレ・入浴等）・介護記録業務・送迎、レクレーション業務 楽しくおしゃべりしながらのお仕事です。 子育て経験がある方は特段難しい仕事ではありませんので 御安心を。・未経験の方や７０才代以上の方々も活躍しております。</v>
          </cell>
          <cell r="S621" t="str">
            <v>だんらんの家 町田木曽</v>
          </cell>
          <cell r="T621" t="str">
            <v>確認中</v>
          </cell>
          <cell r="U621" t="str">
            <v>非常勤パート</v>
          </cell>
          <cell r="V621" t="str">
            <v>東京都町田市木曽東１－３７－５</v>
          </cell>
          <cell r="W621" t="str">
            <v>ハローワークインターネットサービスで求人票を確認ください。</v>
          </cell>
          <cell r="X621" t="str">
            <v>1,041円〜1,100円</v>
          </cell>
          <cell r="Y621" t="str">
            <v>確認中</v>
          </cell>
          <cell r="Z621" t="str">
            <v>ハローワークインターネットサービスで求人票を確認ください。</v>
          </cell>
          <cell r="AB621" t="str">
            <v>確認中</v>
          </cell>
          <cell r="AC621" t="str">
            <v>確認中</v>
          </cell>
          <cell r="AD621" t="str">
            <v>ハローワークインターネットサービスで求人票を確認ください。</v>
          </cell>
          <cell r="AE621" t="str">
            <v>確認中</v>
          </cell>
          <cell r="AF621" t="str">
            <v>時給</v>
          </cell>
          <cell r="AG621" t="str">
            <v>確認中</v>
          </cell>
          <cell r="AH621" t="str">
            <v>確認中</v>
          </cell>
          <cell r="AI621" t="str">
            <v>確認中</v>
          </cell>
          <cell r="AJ621" t="str">
            <v>確認中</v>
          </cell>
          <cell r="AK621" t="str">
            <v>確認中</v>
          </cell>
          <cell r="AL621" t="str">
            <v>確認中</v>
          </cell>
          <cell r="AM621" t="str">
            <v>確認中</v>
          </cell>
          <cell r="AN621" t="str">
            <v>確認中</v>
          </cell>
          <cell r="AO621" t="str">
            <v>確認中</v>
          </cell>
          <cell r="AP621" t="str">
            <v>ハローワークインターネットサービスで求人票を確認ください。</v>
          </cell>
          <cell r="AQ621" t="str">
            <v>ハローワークインターネットサービスで求人票を確認ください。</v>
          </cell>
          <cell r="AR621" t="str">
            <v>ハローワークインターネットサービスで求人票を確認ください。</v>
          </cell>
          <cell r="AS621" t="str">
            <v>ハローワークインターネットサービスで求人票を確認ください。</v>
          </cell>
          <cell r="AT621" t="str">
            <v>ハローワークインターネットサービスで求人票を確認ください。</v>
          </cell>
          <cell r="AU621" t="str">
            <v>認知症対応型デイサービス</v>
          </cell>
          <cell r="AZ621" t="str">
            <v>確認中</v>
          </cell>
          <cell r="BA621" t="str">
            <v>確認中</v>
          </cell>
          <cell r="BB621" t="str">
            <v>確認中</v>
          </cell>
          <cell r="BC621" t="str">
            <v>確認中</v>
          </cell>
        </row>
        <row r="622">
          <cell r="C622" t="str">
            <v>13190-04559921</v>
          </cell>
          <cell r="D622">
            <v>44701</v>
          </cell>
          <cell r="E622" t="str">
            <v>日本ソシアルケア株式会社</v>
          </cell>
          <cell r="F622" t="str">
            <v>にほんソシアルケア かぶしきがいしゃ</v>
          </cell>
          <cell r="N622" t="str">
            <v xml:space="preserve">https://danranmachikiso.com </v>
          </cell>
          <cell r="O622" t="str">
            <v>民家改装型のデイサービスを展開している「だんらんの家」町田木曽事業所の募集です。だんらんの家は全国に２００店舗を展開する１０名定員の地域密着型の小規模デイサービスです。自宅に居るような感覚で介護サービスを提供しております。利用者様と毎日楽しくお話やレク・外出等様々な取組みを行いながら高齢者社会に貢献しております。</v>
          </cell>
          <cell r="P622" t="str">
            <v>送迎スタッフ（デイサービス）／６月１５日面接会</v>
          </cell>
          <cell r="Q622" t="str">
            <v>確認中</v>
          </cell>
          <cell r="R622" t="str">
            <v>（普通車又は軽使用）・デイサービス利用者様の送迎を担当していただきます。 大型車は使用しませんので安心を。運転は町田市内のみ。 送迎記録の入力、車両点検、車内様子、ご家族からの伝達入力、報告、洗車、 ガソリン等の管理、週末のみなど限定曜日可能です。 空いている時間を有効活用できます。</v>
          </cell>
          <cell r="S622" t="str">
            <v>だんらんの家 町田木曽</v>
          </cell>
          <cell r="T622" t="str">
            <v>確認中</v>
          </cell>
          <cell r="U622" t="str">
            <v>非常勤パート</v>
          </cell>
          <cell r="V622" t="str">
            <v>東京都町田市木曽東１－３７－５</v>
          </cell>
          <cell r="W622" t="str">
            <v>ハローワークインターネットサービスで求人票を確認ください。</v>
          </cell>
          <cell r="X622" t="str">
            <v>1,041円〜1,041円</v>
          </cell>
          <cell r="Y622" t="str">
            <v>確認中</v>
          </cell>
          <cell r="Z622" t="str">
            <v>ハローワークインターネットサービスで求人票を確認ください。</v>
          </cell>
          <cell r="AB622" t="str">
            <v>確認中</v>
          </cell>
          <cell r="AC622" t="str">
            <v>確認中</v>
          </cell>
          <cell r="AD622" t="str">
            <v>ハローワークインターネットサービスで求人票を確認ください。</v>
          </cell>
          <cell r="AE622" t="str">
            <v>確認中</v>
          </cell>
          <cell r="AF622" t="str">
            <v>時給</v>
          </cell>
          <cell r="AG622" t="str">
            <v>確認中</v>
          </cell>
          <cell r="AH622" t="str">
            <v>確認中</v>
          </cell>
          <cell r="AI622" t="str">
            <v>確認中</v>
          </cell>
          <cell r="AJ622" t="str">
            <v>確認中</v>
          </cell>
          <cell r="AK622" t="str">
            <v>確認中</v>
          </cell>
          <cell r="AL622" t="str">
            <v>確認中</v>
          </cell>
          <cell r="AM622" t="str">
            <v>確認中</v>
          </cell>
          <cell r="AN622" t="str">
            <v>確認中</v>
          </cell>
          <cell r="AO622" t="str">
            <v>確認中</v>
          </cell>
          <cell r="AP622" t="str">
            <v>ハローワークインターネットサービスで求人票を確認ください。</v>
          </cell>
          <cell r="AQ622" t="str">
            <v>ハローワークインターネットサービスで求人票を確認ください。</v>
          </cell>
          <cell r="AR622" t="str">
            <v>ハローワークインターネットサービスで求人票を確認ください。</v>
          </cell>
          <cell r="AS622" t="str">
            <v>ハローワークインターネットサービスで求人票を確認ください。</v>
          </cell>
          <cell r="AT622" t="str">
            <v>ハローワークインターネットサービスで求人票を確認ください。</v>
          </cell>
          <cell r="AU622" t="str">
            <v>認知症対応型デイサービス</v>
          </cell>
          <cell r="AZ622" t="str">
            <v>確認中</v>
          </cell>
          <cell r="BA622" t="str">
            <v>確認中</v>
          </cell>
          <cell r="BB622" t="str">
            <v>確認中</v>
          </cell>
          <cell r="BC622" t="str">
            <v>確認中</v>
          </cell>
        </row>
        <row r="623">
          <cell r="C623" t="str">
            <v>13190-04560721</v>
          </cell>
          <cell r="D623">
            <v>44701</v>
          </cell>
          <cell r="E623" t="str">
            <v>株式会社 ツクイ</v>
          </cell>
          <cell r="F623" t="str">
            <v>かぶしきがいしゃ ツクイ</v>
          </cell>
          <cell r="N623" t="str">
            <v xml:space="preserve">http://www.tsukui.net </v>
          </cell>
          <cell r="O623" t="str">
            <v>在宅介護事業（デイサービス・訪問介護・訪問入浴・グループホーム・居宅介護支援等）、有料老人ホーム事業（調剤薬局含）、人材開発事業、サービス付き高齢者向け住宅事業。「ツクイ」は、地域に根付いた真心のこもったサービスを提供し、誠意ある行動で責任をもってお客様と社会に貢献する」を理念に、全国４７都道府県で約６５０の事業所を運営する東証一部上場企業。</v>
          </cell>
          <cell r="P623" t="str">
            <v>介護職員（デイサービス）／６月１５日面接会</v>
          </cell>
          <cell r="Q623" t="str">
            <v>確認中</v>
          </cell>
          <cell r="R623" t="str">
            <v>★ツクイ町田南成瀬、ツクイ町田金井、ツクイ・デイサービス高ヶ坂にて募集★※デイサービス介護職員の主な仕事内容※・介護業務全般（送迎添乗を含む）・身体介護（入浴介助・排泄介助・食事介助）・レクリエーションを利用者と一緒に行って頂きます。・介護記録作成 等・業務終了時に片付け及び開始時の準備。◎研修制度がありますので経験のない方でもご安心ください。【東京都介護職員就業促進事業対象求人】採用後、働きながら介護職員初任者研修等の資格取得を目指すことができる事業●研修受講料は無料、研修受講時間にも給与が支払われます。</v>
          </cell>
          <cell r="S623" t="str">
            <v>ツクイ町田南成瀬</v>
          </cell>
          <cell r="T623" t="str">
            <v>確認中</v>
          </cell>
          <cell r="U623" t="str">
            <v>非常勤パート</v>
          </cell>
          <cell r="V623" t="str">
            <v>東京都町田市南成瀬５－９－４</v>
          </cell>
          <cell r="W623" t="str">
            <v>ハローワークインターネットサービスで求人票を確認ください。</v>
          </cell>
          <cell r="X623" t="str">
            <v>1,165円〜1,410円</v>
          </cell>
          <cell r="Y623" t="str">
            <v>確認中</v>
          </cell>
          <cell r="Z623" t="str">
            <v>ハローワークインターネットサービスで求人票を確認ください。</v>
          </cell>
          <cell r="AB623" t="str">
            <v>確認中</v>
          </cell>
          <cell r="AC623" t="str">
            <v>確認中</v>
          </cell>
          <cell r="AD623" t="str">
            <v>ハローワークインターネットサービスで求人票を確認ください。</v>
          </cell>
          <cell r="AE623" t="str">
            <v>確認中</v>
          </cell>
          <cell r="AF623" t="str">
            <v>時給</v>
          </cell>
          <cell r="AG623" t="str">
            <v>確認中</v>
          </cell>
          <cell r="AH623" t="str">
            <v>確認中</v>
          </cell>
          <cell r="AI623" t="str">
            <v>確認中</v>
          </cell>
          <cell r="AJ623" t="str">
            <v>確認中</v>
          </cell>
          <cell r="AK623" t="str">
            <v>確認中</v>
          </cell>
          <cell r="AL623" t="str">
            <v>確認中</v>
          </cell>
          <cell r="AM623" t="str">
            <v>確認中</v>
          </cell>
          <cell r="AN623" t="str">
            <v>確認中</v>
          </cell>
          <cell r="AO623" t="str">
            <v>確認中</v>
          </cell>
          <cell r="AP623" t="str">
            <v>ハローワークインターネットサービスで求人票を確認ください。</v>
          </cell>
          <cell r="AQ623" t="str">
            <v>ハローワークインターネットサービスで求人票を確認ください。</v>
          </cell>
          <cell r="AR623" t="str">
            <v>ハローワークインターネットサービスで求人票を確認ください。</v>
          </cell>
          <cell r="AS623" t="str">
            <v>ハローワークインターネットサービスで求人票を確認ください。</v>
          </cell>
          <cell r="AT623" t="str">
            <v>ハローワークインターネットサービスで求人票を確認ください。</v>
          </cell>
          <cell r="AU623" t="str">
            <v>通所介護（デイサービス）</v>
          </cell>
          <cell r="AZ623" t="str">
            <v>確認中</v>
          </cell>
          <cell r="BA623" t="str">
            <v>確認中</v>
          </cell>
          <cell r="BB623" t="str">
            <v>確認中</v>
          </cell>
          <cell r="BC623" t="str">
            <v>確認中</v>
          </cell>
        </row>
        <row r="624">
          <cell r="C624" t="str">
            <v>13190-04561821</v>
          </cell>
          <cell r="D624">
            <v>44701</v>
          </cell>
          <cell r="E624" t="str">
            <v>株式会社 ツクイ</v>
          </cell>
          <cell r="F624" t="str">
            <v>かぶしきがいしゃ ツクイ</v>
          </cell>
          <cell r="N624" t="str">
            <v xml:space="preserve">http://www.tsukui.net </v>
          </cell>
          <cell r="P624" t="str">
            <v>送迎職員（デイサービス）／６月１５日面接会</v>
          </cell>
          <cell r="Q624" t="str">
            <v>確認中</v>
          </cell>
          <cell r="R624" t="str">
            <v>★ツクイ町田南成瀬、ツクイ町田金井、ツクイ町田鶴川、ツクイ・デイサービス高ヶ坂にて募集★デイサービスをご利用のお客様の朝、夕の送迎業務をお任せします。＜業務内容＞・デイサービスを利用されるお客様の送迎業務・専用車両の運転、各種点検、車いす移動時等の介護補助・その他、送迎表の作成、車両清掃 など※介護職員が１名添乗します。地域をよく知る方の安心、安全な運転技術を必要としています。※車種：キャラバン、Ｎボックス、レジアスエース、ハイエース等お気軽にお問い合わせください！お待ちしております。</v>
          </cell>
          <cell r="S624" t="str">
            <v>ツクイ町田南成瀬</v>
          </cell>
          <cell r="T624" t="str">
            <v>確認中</v>
          </cell>
          <cell r="U624" t="str">
            <v>非常勤パート</v>
          </cell>
          <cell r="V624" t="str">
            <v>東京都町田市南成瀬５－９－４</v>
          </cell>
          <cell r="W624" t="str">
            <v>ハローワークインターネットサービスで求人票を確認ください。</v>
          </cell>
          <cell r="X624" t="str">
            <v>1,045円〜1,250円</v>
          </cell>
          <cell r="Y624" t="str">
            <v>確認中</v>
          </cell>
          <cell r="Z624" t="str">
            <v>ハローワークインターネットサービスで求人票を確認ください。</v>
          </cell>
          <cell r="AB624" t="str">
            <v>確認中</v>
          </cell>
          <cell r="AC624" t="str">
            <v>確認中</v>
          </cell>
          <cell r="AD624" t="str">
            <v>ハローワークインターネットサービスで求人票を確認ください。</v>
          </cell>
          <cell r="AE624" t="str">
            <v>確認中</v>
          </cell>
          <cell r="AF624" t="str">
            <v>時給</v>
          </cell>
          <cell r="AG624" t="str">
            <v>確認中</v>
          </cell>
          <cell r="AH624" t="str">
            <v>確認中</v>
          </cell>
          <cell r="AI624" t="str">
            <v>確認中</v>
          </cell>
          <cell r="AJ624" t="str">
            <v>確認中</v>
          </cell>
          <cell r="AK624" t="str">
            <v>確認中</v>
          </cell>
          <cell r="AL624" t="str">
            <v>確認中</v>
          </cell>
          <cell r="AM624" t="str">
            <v>確認中</v>
          </cell>
          <cell r="AN624" t="str">
            <v>確認中</v>
          </cell>
          <cell r="AO624" t="str">
            <v>確認中</v>
          </cell>
          <cell r="AP624" t="str">
            <v>ハローワークインターネットサービスで求人票を確認ください。</v>
          </cell>
          <cell r="AQ624" t="str">
            <v>ハローワークインターネットサービスで求人票を確認ください。</v>
          </cell>
          <cell r="AR624" t="str">
            <v>ハローワークインターネットサービスで求人票を確認ください。</v>
          </cell>
          <cell r="AS624" t="str">
            <v>ハローワークインターネットサービスで求人票を確認ください。</v>
          </cell>
          <cell r="AT624" t="str">
            <v>ハローワークインターネットサービスで求人票を確認ください。</v>
          </cell>
          <cell r="AU624" t="str">
            <v>通所介護（デイサービス）</v>
          </cell>
          <cell r="AZ624" t="str">
            <v>確認中</v>
          </cell>
          <cell r="BA624" t="str">
            <v>確認中</v>
          </cell>
          <cell r="BB624" t="str">
            <v>確認中</v>
          </cell>
          <cell r="BC624" t="str">
            <v>確認中</v>
          </cell>
        </row>
        <row r="625">
          <cell r="C625" t="str">
            <v>13190-04562221</v>
          </cell>
          <cell r="D625">
            <v>44701</v>
          </cell>
          <cell r="E625" t="str">
            <v>株式会社 ツクイ</v>
          </cell>
          <cell r="F625" t="str">
            <v>かぶしきがいしゃ ツクイ</v>
          </cell>
          <cell r="N625" t="str">
            <v xml:space="preserve">http://www.tsukui.net </v>
          </cell>
          <cell r="P625" t="str">
            <v>ホームヘルパー（訪問介護）／６月１５日面接会</v>
          </cell>
          <cell r="Q625" t="str">
            <v>確認中</v>
          </cell>
          <cell r="R625" t="str">
            <v>★ツクイ町田森野、ツクイ町田金井にて募集★お客様のお困りごとの支援を通して、社会貢献意識が高まる充実したお仕事です。週１日～ＯＫ♪ 充実した福利厚生・研修制度をご用意！＜仕事内容＞・お客様のご自宅へ訪問し、日常生活や自立支援のための各種サポート業務・食事介助、排拙介助、入浴介助等の身体介護 ・洗濯、お部屋の掃除、食事の用意などの生活援助＊年齢に関係なく幅広い世代の方が活躍されています。＊ブランクのある方で研修体制が充実しているので安心！不安がなくなるまで研修を実施し、何度でも同行研修いたします。＊勤務時間・勤務日数のご相談もお気軽にお申し付けください。</v>
          </cell>
          <cell r="S625" t="str">
            <v>ツクイ町田森野</v>
          </cell>
          <cell r="T625" t="str">
            <v>確認中</v>
          </cell>
          <cell r="U625" t="str">
            <v>非常勤パート</v>
          </cell>
          <cell r="V625" t="str">
            <v>東京都町田市森野５－２１－１渋谷ツインビルディング１０３号室</v>
          </cell>
          <cell r="W625" t="str">
            <v>ハローワークインターネットサービスで求人票を確認ください。</v>
          </cell>
          <cell r="X625" t="str">
            <v>1,290円〜1,820円</v>
          </cell>
          <cell r="Y625" t="str">
            <v>確認中</v>
          </cell>
          <cell r="Z625" t="str">
            <v>ハローワークインターネットサービスで求人票を確認ください。</v>
          </cell>
          <cell r="AB625" t="str">
            <v>確認中</v>
          </cell>
          <cell r="AC625" t="str">
            <v>確認中</v>
          </cell>
          <cell r="AD625" t="str">
            <v>ハローワークインターネットサービスで求人票を確認ください。</v>
          </cell>
          <cell r="AE625" t="str">
            <v>確認中</v>
          </cell>
          <cell r="AF625" t="str">
            <v>時給</v>
          </cell>
          <cell r="AG625" t="str">
            <v>確認中</v>
          </cell>
          <cell r="AH625" t="str">
            <v>確認中</v>
          </cell>
          <cell r="AI625" t="str">
            <v>確認中</v>
          </cell>
          <cell r="AJ625" t="str">
            <v>確認中</v>
          </cell>
          <cell r="AK625" t="str">
            <v>確認中</v>
          </cell>
          <cell r="AL625" t="str">
            <v>確認中</v>
          </cell>
          <cell r="AM625" t="str">
            <v>確認中</v>
          </cell>
          <cell r="AN625" t="str">
            <v>確認中</v>
          </cell>
          <cell r="AO625" t="str">
            <v>確認中</v>
          </cell>
          <cell r="AP625" t="str">
            <v>ハローワークインターネットサービスで求人票を確認ください。</v>
          </cell>
          <cell r="AQ625" t="str">
            <v>ハローワークインターネットサービスで求人票を確認ください。</v>
          </cell>
          <cell r="AR625" t="str">
            <v>ハローワークインターネットサービスで求人票を確認ください。</v>
          </cell>
          <cell r="AS625" t="str">
            <v>ハローワークインターネットサービスで求人票を確認ください。</v>
          </cell>
          <cell r="AT625" t="str">
            <v>ハローワークインターネットサービスで求人票を確認ください。</v>
          </cell>
          <cell r="AU625" t="str">
            <v>訪問介護（ホームヘルプサービス）</v>
          </cell>
          <cell r="AZ625" t="str">
            <v>確認中</v>
          </cell>
          <cell r="BA625" t="str">
            <v>確認中</v>
          </cell>
          <cell r="BB625" t="str">
            <v>確認中</v>
          </cell>
          <cell r="BC625" t="str">
            <v>確認中</v>
          </cell>
        </row>
        <row r="626">
          <cell r="C626" t="str">
            <v>13190-04563521</v>
          </cell>
          <cell r="D626">
            <v>44701</v>
          </cell>
          <cell r="E626" t="str">
            <v>株式会社 ツクイ</v>
          </cell>
          <cell r="F626" t="str">
            <v>かぶしきがいしゃ ツクイ</v>
          </cell>
          <cell r="N626" t="str">
            <v xml:space="preserve">http://www.tsukui.net </v>
          </cell>
          <cell r="P626" t="str">
            <v>介護職員（有料老人ホーム）／６月１５日面接会</v>
          </cell>
          <cell r="Q626" t="str">
            <v>確認中</v>
          </cell>
          <cell r="R626" t="str">
            <v>ツクイ・サンシャイン町田西館・介護付き有料老人ホームにお住まいのお客様の自立支援に努め、お客様に気持ちよくお過ごしいただくための介護サービスをご提供いただきます。＜業務内容＞・お客様に対する食事や入浴、排せつ等の介助・イベントの企画、実施・各種記録業務 等※経験の浅い方やブランクのある方も他職種と協力をしながらチームとして新しい方を支えます。お待ちしております。【東京都介護職員就業促進事業対象求人】採用後、働きながら介護職員初任者研修等の資格取得を目指すことができる事業●研修受講料は無料、研修受講時間にも給与が支払われます。</v>
          </cell>
          <cell r="S626" t="str">
            <v>ツクイ・サンシャイン町田西館</v>
          </cell>
          <cell r="T626" t="str">
            <v>確認中</v>
          </cell>
          <cell r="U626" t="str">
            <v>非常勤パート</v>
          </cell>
          <cell r="V626" t="str">
            <v>東京都町田市小山ヶ丘１－１１－７</v>
          </cell>
          <cell r="W626" t="str">
            <v>ハローワークインターネットサービスで求人票を確認ください。</v>
          </cell>
          <cell r="X626" t="str">
            <v>1,165円〜1,250円</v>
          </cell>
          <cell r="Y626" t="str">
            <v>確認中</v>
          </cell>
          <cell r="Z626" t="str">
            <v>ハローワークインターネットサービスで求人票を確認ください。</v>
          </cell>
          <cell r="AB626" t="str">
            <v>確認中</v>
          </cell>
          <cell r="AC626" t="str">
            <v>確認中</v>
          </cell>
          <cell r="AD626" t="str">
            <v>ハローワークインターネットサービスで求人票を確認ください。</v>
          </cell>
          <cell r="AE626" t="str">
            <v>確認中</v>
          </cell>
          <cell r="AF626" t="str">
            <v>時給</v>
          </cell>
          <cell r="AG626" t="str">
            <v>確認中</v>
          </cell>
          <cell r="AH626" t="str">
            <v>確認中</v>
          </cell>
          <cell r="AI626" t="str">
            <v>確認中</v>
          </cell>
          <cell r="AJ626" t="str">
            <v>確認中</v>
          </cell>
          <cell r="AK626" t="str">
            <v>確認中</v>
          </cell>
          <cell r="AL626" t="str">
            <v>確認中</v>
          </cell>
          <cell r="AM626" t="str">
            <v>確認中</v>
          </cell>
          <cell r="AN626" t="str">
            <v>確認中</v>
          </cell>
          <cell r="AO626" t="str">
            <v>確認中</v>
          </cell>
          <cell r="AP626" t="str">
            <v>ハローワークインターネットサービスで求人票を確認ください。</v>
          </cell>
          <cell r="AQ626" t="str">
            <v>ハローワークインターネットサービスで求人票を確認ください。</v>
          </cell>
          <cell r="AR626" t="str">
            <v>ハローワークインターネットサービスで求人票を確認ください。</v>
          </cell>
          <cell r="AS626" t="str">
            <v>ハローワークインターネットサービスで求人票を確認ください。</v>
          </cell>
          <cell r="AT626" t="str">
            <v>ハローワークインターネットサービスで求人票を確認ください。</v>
          </cell>
          <cell r="AU626" t="str">
            <v>介護付有料老人ホーム</v>
          </cell>
          <cell r="AZ626" t="str">
            <v>確認中</v>
          </cell>
          <cell r="BA626" t="str">
            <v>確認中</v>
          </cell>
          <cell r="BB626" t="str">
            <v>確認中</v>
          </cell>
          <cell r="BC626" t="str">
            <v>確認中</v>
          </cell>
        </row>
        <row r="627">
          <cell r="C627" t="str">
            <v>13190-04564421</v>
          </cell>
          <cell r="D627">
            <v>44701</v>
          </cell>
          <cell r="E627" t="str">
            <v>株式会社 ツクイ</v>
          </cell>
          <cell r="F627" t="str">
            <v>かぶしきがいしゃ ツクイ</v>
          </cell>
          <cell r="N627" t="str">
            <v xml:space="preserve">http://www.tsukui.net </v>
          </cell>
          <cell r="P627" t="str">
            <v>介護職員／６月１５日面接会</v>
          </cell>
          <cell r="Q627" t="str">
            <v>確認中</v>
          </cell>
          <cell r="R627" t="str">
            <v>ツクイ・サンシャイン町田西館（有料老人ホーム）介護付き有料老人ホームにお住まいのお客様の自立支援に努め、お客様に気持ちよくお過ごしいただくための介護サービスをご提供いただきます。＜業務内容＞・お客様に対する食事や入浴、排せつ等の介助・イベントの企画、実施・各種記録業務 等※経験の浅い方やブランクのある方も他職種と協力をしながらチームとして新しい方を支えます。</v>
          </cell>
          <cell r="S627" t="str">
            <v>ツクイ・サンシャイン町田西館</v>
          </cell>
          <cell r="T627" t="str">
            <v>確認中</v>
          </cell>
          <cell r="U627" t="str">
            <v>正社員</v>
          </cell>
          <cell r="V627" t="str">
            <v>東京都町田市小山ヶ丘１－１１－７</v>
          </cell>
          <cell r="W627" t="str">
            <v>ハローワークインターネットサービスで求人票を確認ください。</v>
          </cell>
          <cell r="X627" t="str">
            <v>199,250円〜252,250円</v>
          </cell>
          <cell r="Y627" t="str">
            <v>確認中</v>
          </cell>
          <cell r="Z627" t="str">
            <v>ハローワークインターネットサービスで求人票を確認ください。</v>
          </cell>
          <cell r="AB627" t="str">
            <v>確認中</v>
          </cell>
          <cell r="AC627" t="str">
            <v>確認中</v>
          </cell>
          <cell r="AD627" t="str">
            <v>ハローワークインターネットサービスで求人票を確認ください。</v>
          </cell>
          <cell r="AE627" t="str">
            <v>確認中</v>
          </cell>
          <cell r="AF627" t="str">
            <v>月給（手当等確認ください）</v>
          </cell>
          <cell r="AG627" t="str">
            <v>確認中</v>
          </cell>
          <cell r="AH627" t="str">
            <v>確認中</v>
          </cell>
          <cell r="AI627" t="str">
            <v>確認中</v>
          </cell>
          <cell r="AJ627" t="str">
            <v>確認中</v>
          </cell>
          <cell r="AK627" t="str">
            <v>確認中</v>
          </cell>
          <cell r="AL627" t="str">
            <v>確認中</v>
          </cell>
          <cell r="AM627" t="str">
            <v>確認中</v>
          </cell>
          <cell r="AN627" t="str">
            <v>確認中</v>
          </cell>
          <cell r="AO627" t="str">
            <v>確認中</v>
          </cell>
          <cell r="AP627" t="str">
            <v>ハローワークインターネットサービスで求人票を確認ください。</v>
          </cell>
          <cell r="AQ627" t="str">
            <v>ハローワークインターネットサービスで求人票を確認ください。</v>
          </cell>
          <cell r="AR627" t="str">
            <v>ハローワークインターネットサービスで求人票を確認ください。</v>
          </cell>
          <cell r="AS627" t="str">
            <v>ハローワークインターネットサービスで求人票を確認ください。</v>
          </cell>
          <cell r="AT627" t="str">
            <v>ハローワークインターネットサービスで求人票を確認ください。</v>
          </cell>
          <cell r="AU627" t="str">
            <v>介護付有料老人ホーム</v>
          </cell>
          <cell r="AZ627" t="str">
            <v>確認中</v>
          </cell>
          <cell r="BA627" t="str">
            <v>確認中</v>
          </cell>
          <cell r="BB627" t="str">
            <v>確認中</v>
          </cell>
          <cell r="BC627" t="str">
            <v>確認中</v>
          </cell>
        </row>
        <row r="628">
          <cell r="C628" t="str">
            <v>13190-04565321</v>
          </cell>
          <cell r="D628">
            <v>44701</v>
          </cell>
          <cell r="E628" t="str">
            <v>株式会社 高橋居宅介護支援事業所</v>
          </cell>
          <cell r="F628" t="str">
            <v>かぶしきがいしゃ たかはしきょたくかいごしえんじぎょうしょ</v>
          </cell>
          <cell r="N628" t="str">
            <v>https://www.kaigokensaku.mhlw.go.jp/13/index.php?action_kouhyou_detail_023_kihon=true&amp;JigyosyoCd=1373203023-00&amp;ServiceCd=430</v>
          </cell>
          <cell r="O628" t="str">
            <v xml:space="preserve">介護保険を使い居宅介護支援事業所、訪問介護、通所介護を通して利用者様に地域で在宅生活が継続して頂けるよう支援しています。特に通所介護では転倒予防をメインに掲げて対応しています。高齢者は７０％が下肢筋力が低下すると言われ、３０％は上肢が低下するので、下肢筋力を増強する事で転倒を予防し、在宅生活を継続して頂きたいと思い、通所介護を始めました。 </v>
          </cell>
          <cell r="P628" t="str">
            <v>介護職（訪問介護）／６月１５日面接会</v>
          </cell>
          <cell r="Q628" t="str">
            <v>確認中</v>
          </cell>
          <cell r="R628" t="str">
            <v>・住宅に訪問し、身体介護、生活介護を行っていただきます。 身体介護・・利用者と一緒に自立支援を行う。生活介護・・介護員が調理、洗濯などの生活介護を行う</v>
          </cell>
          <cell r="S628" t="str">
            <v>高橋さわやかヘルパーステーション</v>
          </cell>
          <cell r="T628" t="str">
            <v>確認中</v>
          </cell>
          <cell r="U628" t="str">
            <v>正社員</v>
          </cell>
          <cell r="V628" t="str">
            <v>東京都町田市下小山田町２９００－１</v>
          </cell>
          <cell r="W628" t="str">
            <v>ハローワークインターネットサービスで求人票を確認ください。</v>
          </cell>
          <cell r="X628" t="str">
            <v>200,000円〜250,000円</v>
          </cell>
          <cell r="Y628" t="str">
            <v>確認中</v>
          </cell>
          <cell r="Z628" t="str">
            <v>ハローワークインターネットサービスで求人票を確認ください。</v>
          </cell>
          <cell r="AB628" t="str">
            <v>確認中</v>
          </cell>
          <cell r="AC628" t="str">
            <v>確認中</v>
          </cell>
          <cell r="AD628" t="str">
            <v>ハローワークインターネットサービスで求人票を確認ください。</v>
          </cell>
          <cell r="AE628" t="str">
            <v>確認中</v>
          </cell>
          <cell r="AF628" t="str">
            <v>月給（手当等確認ください）</v>
          </cell>
          <cell r="AG628" t="str">
            <v>確認中</v>
          </cell>
          <cell r="AH628" t="str">
            <v>確認中</v>
          </cell>
          <cell r="AI628" t="str">
            <v>確認中</v>
          </cell>
          <cell r="AJ628" t="str">
            <v>確認中</v>
          </cell>
          <cell r="AK628" t="str">
            <v>確認中</v>
          </cell>
          <cell r="AL628" t="str">
            <v>確認中</v>
          </cell>
          <cell r="AM628" t="str">
            <v>確認中</v>
          </cell>
          <cell r="AN628" t="str">
            <v>確認中</v>
          </cell>
          <cell r="AO628" t="str">
            <v>確認中</v>
          </cell>
          <cell r="AP628" t="str">
            <v>ハローワークインターネットサービスで求人票を確認ください。</v>
          </cell>
          <cell r="AQ628" t="str">
            <v>ハローワークインターネットサービスで求人票を確認ください。</v>
          </cell>
          <cell r="AR628" t="str">
            <v>ハローワークインターネットサービスで求人票を確認ください。</v>
          </cell>
          <cell r="AS628" t="str">
            <v>ハローワークインターネットサービスで求人票を確認ください。</v>
          </cell>
          <cell r="AT628" t="str">
            <v>ハローワークインターネットサービスで求人票を確認ください。</v>
          </cell>
          <cell r="AU628" t="str">
            <v>訪問介護（ホームヘルプサービス）</v>
          </cell>
          <cell r="AZ628" t="str">
            <v>確認中</v>
          </cell>
          <cell r="BA628" t="str">
            <v>確認中</v>
          </cell>
          <cell r="BB628" t="str">
            <v>確認中</v>
          </cell>
          <cell r="BC628" t="str">
            <v>確認中</v>
          </cell>
        </row>
        <row r="629">
          <cell r="C629" t="str">
            <v>13190-04566621</v>
          </cell>
          <cell r="D629">
            <v>44701</v>
          </cell>
          <cell r="E629" t="str">
            <v>株式会社 高橋居宅介護支援事業所</v>
          </cell>
          <cell r="F629" t="str">
            <v>かぶしきがいしゃ たかはしきょたくかいごしえんじぎょうしょ</v>
          </cell>
          <cell r="N629" t="str">
            <v>https://www.kaigokensaku.mhlw.go.jp/13/index.php?action_kouhyou_detail_023_kihon=true&amp;JigyosyoCd=1373203023-00&amp;ServiceCd=430</v>
          </cell>
          <cell r="P629" t="str">
            <v>機能訓練指導員（通所介護）／６月１５日面接会</v>
          </cell>
          <cell r="Q629" t="str">
            <v>確認中</v>
          </cell>
          <cell r="R629" t="str">
            <v>リハビリ目的のデイサービスです。・高齢者の日常生活動作・手段的日常生活動作を向上してもらうた めの機能訓練を指導するお仕事です。</v>
          </cell>
          <cell r="S629" t="str">
            <v>デイサービス高橋</v>
          </cell>
          <cell r="T629" t="str">
            <v>確認中</v>
          </cell>
          <cell r="U629" t="str">
            <v>正社員</v>
          </cell>
          <cell r="V629" t="str">
            <v>東京都町田市下小山田町２９００－１</v>
          </cell>
          <cell r="W629" t="str">
            <v>ハローワークインターネットサービスで求人票を確認ください。</v>
          </cell>
          <cell r="X629" t="str">
            <v>200,000円〜250,000円</v>
          </cell>
          <cell r="Y629" t="str">
            <v>確認中</v>
          </cell>
          <cell r="Z629" t="str">
            <v>ハローワークインターネットサービスで求人票を確認ください。</v>
          </cell>
          <cell r="AB629" t="str">
            <v>確認中</v>
          </cell>
          <cell r="AC629" t="str">
            <v>確認中</v>
          </cell>
          <cell r="AD629" t="str">
            <v>ハローワークインターネットサービスで求人票を確認ください。</v>
          </cell>
          <cell r="AE629" t="str">
            <v>確認中</v>
          </cell>
          <cell r="AF629" t="str">
            <v>月給（手当等確認ください）</v>
          </cell>
          <cell r="AG629" t="str">
            <v>確認中</v>
          </cell>
          <cell r="AH629" t="str">
            <v>確認中</v>
          </cell>
          <cell r="AI629" t="str">
            <v>確認中</v>
          </cell>
          <cell r="AJ629" t="str">
            <v>確認中</v>
          </cell>
          <cell r="AK629" t="str">
            <v>確認中</v>
          </cell>
          <cell r="AL629" t="str">
            <v>確認中</v>
          </cell>
          <cell r="AM629" t="str">
            <v>確認中</v>
          </cell>
          <cell r="AN629" t="str">
            <v>確認中</v>
          </cell>
          <cell r="AO629" t="str">
            <v>確認中</v>
          </cell>
          <cell r="AP629" t="str">
            <v>ハローワークインターネットサービスで求人票を確認ください。</v>
          </cell>
          <cell r="AQ629" t="str">
            <v>ハローワークインターネットサービスで求人票を確認ください。</v>
          </cell>
          <cell r="AR629" t="str">
            <v>ハローワークインターネットサービスで求人票を確認ください。</v>
          </cell>
          <cell r="AS629" t="str">
            <v>ハローワークインターネットサービスで求人票を確認ください。</v>
          </cell>
          <cell r="AT629" t="str">
            <v>ハローワークインターネットサービスで求人票を確認ください。</v>
          </cell>
          <cell r="AU629" t="str">
            <v>通所介護（デイサービス）</v>
          </cell>
          <cell r="AZ629" t="str">
            <v>確認中</v>
          </cell>
          <cell r="BA629" t="str">
            <v>確認中</v>
          </cell>
          <cell r="BB629" t="str">
            <v>確認中</v>
          </cell>
          <cell r="BC629" t="str">
            <v>確認中</v>
          </cell>
        </row>
        <row r="630">
          <cell r="C630" t="str">
            <v>13190-04567921</v>
          </cell>
          <cell r="D630">
            <v>44701</v>
          </cell>
          <cell r="E630" t="str">
            <v>社会福祉法人 南町田ちいろば会</v>
          </cell>
          <cell r="F630" t="str">
            <v>しゃかいふくしほうじん みなみまちだちいろばかい</v>
          </cell>
          <cell r="N630" t="str">
            <v xml:space="preserve">http://www.migiwa-home.or.jp </v>
          </cell>
          <cell r="O630" t="str">
            <v>介護保険制度による老人福祉施設   １特別養護老人ホーム ２短期入所事業所 ３通所介護事業所 ４訪問介護事業所 ５居宅介護支援センター ６地域連携推進課。寄り添う思いを大切にした福祉サービスを提供していく経営理念をもとに日々励んでいます。</v>
          </cell>
          <cell r="P630" t="str">
            <v>介護職／６月１５日面接会</v>
          </cell>
          <cell r="Q630" t="str">
            <v>確認中</v>
          </cell>
          <cell r="R630" t="str">
            <v>＊特別養護老人ホーム及びショートスティの入居者、ご利用者への 日常生活における食事や入浴などの介護業務全般に従事をお願い します。・特養 定員８８名、ユニット型ショートスティ 定員１１名／日、併設型、多床室＊「新しい生活様式」を踏まえた感染防止策 ・体温測定 ・マスク着用 ・手洗い ・消毒</v>
          </cell>
          <cell r="S630" t="str">
            <v>特別養護老人ホーム みぎわホーム</v>
          </cell>
          <cell r="T630" t="str">
            <v>確認中</v>
          </cell>
          <cell r="U630" t="str">
            <v>正社員</v>
          </cell>
          <cell r="V630" t="str">
            <v>東京都町田市南町田４丁目１０－３８</v>
          </cell>
          <cell r="W630" t="str">
            <v>ハローワークインターネットサービスで求人票を確認ください。</v>
          </cell>
          <cell r="X630" t="str">
            <v>193,000円〜276,800円</v>
          </cell>
          <cell r="Y630" t="str">
            <v>確認中</v>
          </cell>
          <cell r="Z630" t="str">
            <v>ハローワークインターネットサービスで求人票を確認ください。</v>
          </cell>
          <cell r="AB630" t="str">
            <v>確認中</v>
          </cell>
          <cell r="AC630" t="str">
            <v>確認中</v>
          </cell>
          <cell r="AD630" t="str">
            <v>ハローワークインターネットサービスで求人票を確認ください。</v>
          </cell>
          <cell r="AE630" t="str">
            <v>確認中</v>
          </cell>
          <cell r="AF630" t="str">
            <v>月給（手当等確認ください）</v>
          </cell>
          <cell r="AG630" t="str">
            <v>確認中</v>
          </cell>
          <cell r="AH630" t="str">
            <v>確認中</v>
          </cell>
          <cell r="AI630" t="str">
            <v>確認中</v>
          </cell>
          <cell r="AJ630" t="str">
            <v>確認中</v>
          </cell>
          <cell r="AK630" t="str">
            <v>確認中</v>
          </cell>
          <cell r="AL630" t="str">
            <v>確認中</v>
          </cell>
          <cell r="AM630" t="str">
            <v>確認中</v>
          </cell>
          <cell r="AN630" t="str">
            <v>確認中</v>
          </cell>
          <cell r="AO630" t="str">
            <v>確認中</v>
          </cell>
          <cell r="AP630" t="str">
            <v>ハローワークインターネットサービスで求人票を確認ください。</v>
          </cell>
          <cell r="AQ630" t="str">
            <v>ハローワークインターネットサービスで求人票を確認ください。</v>
          </cell>
          <cell r="AR630" t="str">
            <v>ハローワークインターネットサービスで求人票を確認ください。</v>
          </cell>
          <cell r="AS630" t="str">
            <v>ハローワークインターネットサービスで求人票を確認ください。</v>
          </cell>
          <cell r="AT630" t="str">
            <v>ハローワークインターネットサービスで求人票を確認ください。</v>
          </cell>
          <cell r="AU630" t="str">
            <v>特別養護老人ホーム（特養）</v>
          </cell>
          <cell r="AZ630" t="str">
            <v>確認中</v>
          </cell>
          <cell r="BA630" t="str">
            <v>確認中</v>
          </cell>
          <cell r="BB630" t="str">
            <v>確認中</v>
          </cell>
          <cell r="BC630" t="str">
            <v>確認中</v>
          </cell>
        </row>
        <row r="631">
          <cell r="C631" t="str">
            <v>13190-04568121</v>
          </cell>
          <cell r="D631">
            <v>44701</v>
          </cell>
          <cell r="E631" t="str">
            <v>社会福祉法人 南町田ちいろば会</v>
          </cell>
          <cell r="F631" t="str">
            <v>しゃかいふくしほうじん みなみまちだちいろばかい</v>
          </cell>
          <cell r="N631" t="str">
            <v xml:space="preserve">http://www.migiwa-home.or.jp </v>
          </cell>
          <cell r="P631" t="str">
            <v>訪問介護職員（サービス提供責任者）／６月１５日面接会</v>
          </cell>
          <cell r="Q631" t="str">
            <v>確認中</v>
          </cell>
          <cell r="R631" t="str">
            <v>＊訪問介護事業所でのサービス提供責任者業務＊訪問介護計画の作成、関係機関との連絡調整＊登録ヘルパーの管理、指導＊訪問介護支援</v>
          </cell>
          <cell r="S631" t="str">
            <v>特別養護老人ホームみぎわホーム内の訪問介護事業所</v>
          </cell>
          <cell r="T631" t="str">
            <v>確認中</v>
          </cell>
          <cell r="U631" t="str">
            <v>正社員</v>
          </cell>
          <cell r="V631" t="str">
            <v>東京都町田市南町田４丁目１０－３８</v>
          </cell>
          <cell r="W631" t="str">
            <v>ハローワークインターネットサービスで求人票を確認ください。</v>
          </cell>
          <cell r="X631" t="str">
            <v>254,300円〜276,800円</v>
          </cell>
          <cell r="Y631" t="str">
            <v>確認中</v>
          </cell>
          <cell r="Z631" t="str">
            <v>ハローワークインターネットサービスで求人票を確認ください。</v>
          </cell>
          <cell r="AB631" t="str">
            <v>確認中</v>
          </cell>
          <cell r="AC631" t="str">
            <v>確認中</v>
          </cell>
          <cell r="AD631" t="str">
            <v>ハローワークインターネットサービスで求人票を確認ください。</v>
          </cell>
          <cell r="AE631" t="str">
            <v>確認中</v>
          </cell>
          <cell r="AF631" t="str">
            <v>月給（手当等確認ください）</v>
          </cell>
          <cell r="AG631" t="str">
            <v>確認中</v>
          </cell>
          <cell r="AH631" t="str">
            <v>確認中</v>
          </cell>
          <cell r="AI631" t="str">
            <v>確認中</v>
          </cell>
          <cell r="AJ631" t="str">
            <v>確認中</v>
          </cell>
          <cell r="AK631" t="str">
            <v>確認中</v>
          </cell>
          <cell r="AL631" t="str">
            <v>確認中</v>
          </cell>
          <cell r="AM631" t="str">
            <v>確認中</v>
          </cell>
          <cell r="AN631" t="str">
            <v>確認中</v>
          </cell>
          <cell r="AO631" t="str">
            <v>確認中</v>
          </cell>
          <cell r="AP631" t="str">
            <v>ハローワークインターネットサービスで求人票を確認ください。</v>
          </cell>
          <cell r="AQ631" t="str">
            <v>ハローワークインターネットサービスで求人票を確認ください。</v>
          </cell>
          <cell r="AR631" t="str">
            <v>ハローワークインターネットサービスで求人票を確認ください。</v>
          </cell>
          <cell r="AS631" t="str">
            <v>ハローワークインターネットサービスで求人票を確認ください。</v>
          </cell>
          <cell r="AT631" t="str">
            <v>ハローワークインターネットサービスで求人票を確認ください。</v>
          </cell>
          <cell r="AU631" t="str">
            <v>訪問介護（ホームヘルプサービス）</v>
          </cell>
          <cell r="AZ631" t="str">
            <v>確認中</v>
          </cell>
          <cell r="BA631" t="str">
            <v>確認中</v>
          </cell>
          <cell r="BB631" t="str">
            <v>確認中</v>
          </cell>
          <cell r="BC631" t="str">
            <v>確認中</v>
          </cell>
        </row>
        <row r="632">
          <cell r="C632" t="str">
            <v>13190-04569021</v>
          </cell>
          <cell r="D632">
            <v>44701</v>
          </cell>
          <cell r="E632" t="str">
            <v>社会福祉法人 南町田ちいろば会</v>
          </cell>
          <cell r="F632" t="str">
            <v>しゃかいふくしほうじん みなみまちだちいろばかい</v>
          </cell>
          <cell r="N632" t="str">
            <v xml:space="preserve">http://www.migiwa-home.or.jp </v>
          </cell>
          <cell r="P632" t="str">
            <v>ディサービス介護職員／６月１５日面接会</v>
          </cell>
          <cell r="Q632" t="str">
            <v>確認中</v>
          </cell>
          <cell r="R632" t="str">
            <v>＊食事・入浴・排泄などの日常生活支援＊レクリエーション・クラブ・創作活動支援＊ご利用者様 １日平均２５名程度</v>
          </cell>
          <cell r="S632" t="str">
            <v>特別養護老人ホーム みぎわホーム</v>
          </cell>
          <cell r="T632" t="str">
            <v>確認中</v>
          </cell>
          <cell r="U632" t="str">
            <v>非常勤パート</v>
          </cell>
          <cell r="V632" t="str">
            <v>東京都町田市南町田４丁目１０－３８</v>
          </cell>
          <cell r="W632" t="str">
            <v>ハローワークインターネットサービスで求人票を確認ください。</v>
          </cell>
          <cell r="X632" t="str">
            <v>1,151円〜1,226円</v>
          </cell>
          <cell r="Y632" t="str">
            <v>確認中</v>
          </cell>
          <cell r="Z632" t="str">
            <v>ハローワークインターネットサービスで求人票を確認ください。</v>
          </cell>
          <cell r="AB632" t="str">
            <v>確認中</v>
          </cell>
          <cell r="AC632" t="str">
            <v>確認中</v>
          </cell>
          <cell r="AD632" t="str">
            <v>ハローワークインターネットサービスで求人票を確認ください。</v>
          </cell>
          <cell r="AE632" t="str">
            <v>確認中</v>
          </cell>
          <cell r="AF632" t="str">
            <v>時給</v>
          </cell>
          <cell r="AG632" t="str">
            <v>確認中</v>
          </cell>
          <cell r="AH632" t="str">
            <v>確認中</v>
          </cell>
          <cell r="AI632" t="str">
            <v>確認中</v>
          </cell>
          <cell r="AJ632" t="str">
            <v>確認中</v>
          </cell>
          <cell r="AK632" t="str">
            <v>確認中</v>
          </cell>
          <cell r="AL632" t="str">
            <v>確認中</v>
          </cell>
          <cell r="AM632" t="str">
            <v>確認中</v>
          </cell>
          <cell r="AN632" t="str">
            <v>確認中</v>
          </cell>
          <cell r="AO632" t="str">
            <v>確認中</v>
          </cell>
          <cell r="AP632" t="str">
            <v>ハローワークインターネットサービスで求人票を確認ください。</v>
          </cell>
          <cell r="AQ632" t="str">
            <v>ハローワークインターネットサービスで求人票を確認ください。</v>
          </cell>
          <cell r="AR632" t="str">
            <v>ハローワークインターネットサービスで求人票を確認ください。</v>
          </cell>
          <cell r="AS632" t="str">
            <v>ハローワークインターネットサービスで求人票を確認ください。</v>
          </cell>
          <cell r="AT632" t="str">
            <v>ハローワークインターネットサービスで求人票を確認ください。</v>
          </cell>
          <cell r="AU632" t="str">
            <v>認知症対応型デイサービス</v>
          </cell>
          <cell r="AZ632" t="str">
            <v>確認中</v>
          </cell>
          <cell r="BA632" t="str">
            <v>確認中</v>
          </cell>
          <cell r="BB632" t="str">
            <v>確認中</v>
          </cell>
          <cell r="BC632" t="str">
            <v>確認中</v>
          </cell>
        </row>
        <row r="633">
          <cell r="C633" t="str">
            <v>13190-04570221</v>
          </cell>
          <cell r="D633">
            <v>44701</v>
          </cell>
          <cell r="E633" t="str">
            <v>社会福祉法人 南町田ちいろば会</v>
          </cell>
          <cell r="F633" t="str">
            <v>しゃかいふくしほうじん みなみまちだちいろばかい</v>
          </cell>
          <cell r="N633" t="str">
            <v xml:space="preserve">http://www.migiwa-home.or.jp </v>
          </cell>
          <cell r="P633" t="str">
            <v>訪問ヘルパー（訪問介護事業所）／６月１５日面接会</v>
          </cell>
          <cell r="Q633" t="str">
            <v>確認中</v>
          </cell>
          <cell r="R633" t="str">
            <v>＊お客様の自宅にお伺いして、日常生活に必要な援助を行う訪問ヘ ルパー業務</v>
          </cell>
          <cell r="S633" t="str">
            <v>特別養護老人ホーム みぎわホーム</v>
          </cell>
          <cell r="T633" t="str">
            <v>確認中</v>
          </cell>
          <cell r="U633" t="str">
            <v>非常勤パート</v>
          </cell>
          <cell r="V633" t="str">
            <v>東京都町田市南町田４丁目１０－３８</v>
          </cell>
          <cell r="W633" t="str">
            <v>ハローワークインターネットサービスで求人票を確認ください。</v>
          </cell>
          <cell r="X633" t="str">
            <v>1,201円〜1,251円</v>
          </cell>
          <cell r="Y633" t="str">
            <v>確認中</v>
          </cell>
          <cell r="Z633" t="str">
            <v>ハローワークインターネットサービスで求人票を確認ください。</v>
          </cell>
          <cell r="AB633" t="str">
            <v>確認中</v>
          </cell>
          <cell r="AC633" t="str">
            <v>確認中</v>
          </cell>
          <cell r="AD633" t="str">
            <v>ハローワークインターネットサービスで求人票を確認ください。</v>
          </cell>
          <cell r="AE633" t="str">
            <v>確認中</v>
          </cell>
          <cell r="AF633" t="str">
            <v>時給</v>
          </cell>
          <cell r="AG633" t="str">
            <v>確認中</v>
          </cell>
          <cell r="AH633" t="str">
            <v>確認中</v>
          </cell>
          <cell r="AI633" t="str">
            <v>確認中</v>
          </cell>
          <cell r="AJ633" t="str">
            <v>確認中</v>
          </cell>
          <cell r="AK633" t="str">
            <v>確認中</v>
          </cell>
          <cell r="AL633" t="str">
            <v>確認中</v>
          </cell>
          <cell r="AM633" t="str">
            <v>確認中</v>
          </cell>
          <cell r="AN633" t="str">
            <v>確認中</v>
          </cell>
          <cell r="AO633" t="str">
            <v>確認中</v>
          </cell>
          <cell r="AP633" t="str">
            <v>ハローワークインターネットサービスで求人票を確認ください。</v>
          </cell>
          <cell r="AQ633" t="str">
            <v>ハローワークインターネットサービスで求人票を確認ください。</v>
          </cell>
          <cell r="AR633" t="str">
            <v>ハローワークインターネットサービスで求人票を確認ください。</v>
          </cell>
          <cell r="AS633" t="str">
            <v>ハローワークインターネットサービスで求人票を確認ください。</v>
          </cell>
          <cell r="AT633" t="str">
            <v>ハローワークインターネットサービスで求人票を確認ください。</v>
          </cell>
          <cell r="AU633" t="str">
            <v>訪問介護（ホームヘルプサービス）</v>
          </cell>
          <cell r="AZ633" t="str">
            <v>確認中</v>
          </cell>
          <cell r="BA633" t="str">
            <v>確認中</v>
          </cell>
          <cell r="BB633" t="str">
            <v>確認中</v>
          </cell>
          <cell r="BC633" t="str">
            <v>確認中</v>
          </cell>
        </row>
        <row r="634">
          <cell r="C634" t="str">
            <v>13190-04571521</v>
          </cell>
          <cell r="D634">
            <v>44701</v>
          </cell>
          <cell r="E634" t="str">
            <v>社会福祉法人 南町田ちいろば会</v>
          </cell>
          <cell r="F634" t="str">
            <v>しゃかいふくしほうじん みなみまちだちいろばかい</v>
          </cell>
          <cell r="N634" t="str">
            <v xml:space="preserve">http://www.migiwa-home.or.jp </v>
          </cell>
          <cell r="P634" t="str">
            <v>特別養護老人ホーム介護職員／６月１５日面接会</v>
          </cell>
          <cell r="Q634" t="str">
            <v>確認中</v>
          </cell>
          <cell r="R634" t="str">
            <v>＊特養 定員８８名、ユニット型＊ ショートスティ 定員１１名／日、併設型、多床室・ユニット入居者１１名の料理の盛り付けや洗い物。・お部屋の掃除やリネン交換など・簡単な介助あり。</v>
          </cell>
          <cell r="S634" t="str">
            <v>特別養護老人ホーム みぎわホーム</v>
          </cell>
          <cell r="T634" t="str">
            <v>確認中</v>
          </cell>
          <cell r="U634" t="str">
            <v>非常勤パート</v>
          </cell>
          <cell r="V634" t="str">
            <v>東京都町田市南町田４丁目１０－３８</v>
          </cell>
          <cell r="W634" t="str">
            <v>ハローワークインターネットサービスで求人票を確認ください。</v>
          </cell>
          <cell r="X634" t="str">
            <v>1,151円〜1,226円</v>
          </cell>
          <cell r="Y634" t="str">
            <v>確認中</v>
          </cell>
          <cell r="Z634" t="str">
            <v>ハローワークインターネットサービスで求人票を確認ください。</v>
          </cell>
          <cell r="AB634" t="str">
            <v>確認中</v>
          </cell>
          <cell r="AC634" t="str">
            <v>確認中</v>
          </cell>
          <cell r="AD634" t="str">
            <v>ハローワークインターネットサービスで求人票を確認ください。</v>
          </cell>
          <cell r="AE634" t="str">
            <v>確認中</v>
          </cell>
          <cell r="AF634" t="str">
            <v>時給</v>
          </cell>
          <cell r="AG634" t="str">
            <v>確認中</v>
          </cell>
          <cell r="AH634" t="str">
            <v>確認中</v>
          </cell>
          <cell r="AI634" t="str">
            <v>確認中</v>
          </cell>
          <cell r="AJ634" t="str">
            <v>確認中</v>
          </cell>
          <cell r="AK634" t="str">
            <v>確認中</v>
          </cell>
          <cell r="AL634" t="str">
            <v>確認中</v>
          </cell>
          <cell r="AM634" t="str">
            <v>確認中</v>
          </cell>
          <cell r="AN634" t="str">
            <v>確認中</v>
          </cell>
          <cell r="AO634" t="str">
            <v>確認中</v>
          </cell>
          <cell r="AP634" t="str">
            <v>ハローワークインターネットサービスで求人票を確認ください。</v>
          </cell>
          <cell r="AQ634" t="str">
            <v>ハローワークインターネットサービスで求人票を確認ください。</v>
          </cell>
          <cell r="AR634" t="str">
            <v>ハローワークインターネットサービスで求人票を確認ください。</v>
          </cell>
          <cell r="AS634" t="str">
            <v>ハローワークインターネットサービスで求人票を確認ください。</v>
          </cell>
          <cell r="AT634" t="str">
            <v>ハローワークインターネットサービスで求人票を確認ください。</v>
          </cell>
          <cell r="AU634" t="str">
            <v>特別養護老人ホーム（特養）</v>
          </cell>
          <cell r="AZ634" t="str">
            <v>確認中</v>
          </cell>
          <cell r="BA634" t="str">
            <v>確認中</v>
          </cell>
          <cell r="BB634" t="str">
            <v>確認中</v>
          </cell>
          <cell r="BC634" t="str">
            <v>確認中</v>
          </cell>
        </row>
        <row r="635">
          <cell r="C635" t="str">
            <v>13190-04572421</v>
          </cell>
          <cell r="D635">
            <v>44701</v>
          </cell>
          <cell r="E635" t="str">
            <v>HITOWAケアサービス株式会社</v>
          </cell>
          <cell r="F635" t="str">
            <v>HITOWAケアサービスかぶしきがいしゃ</v>
          </cell>
          <cell r="N635" t="str">
            <v xml:space="preserve"> http://www.irs.jp</v>
          </cell>
          <cell r="O635" t="str">
            <v>・有料老人ホームの運営・サービス付き高齢者向け住宅の運営・介護保険法による指定居宅介護支援事業・介護保険法による居宅サービス事業</v>
          </cell>
          <cell r="P635" t="str">
            <v>（正）介護職／イリーゼ町田図師の丘／６月１５日面接会</v>
          </cell>
          <cell r="Q635" t="str">
            <v>確認中</v>
          </cell>
          <cell r="R635" t="str">
            <v>・有料老人ホーム イリーゼ町田図師の丘の介護業務全般 をお願いします。（食事介助、入浴介助、排泄介助、移乗・移動介助）・他スタッフと連携しながらイベントの企画・運営を して頂きます。・チームワーク、コミュニケーション能力が活かせます （定員 約５２名）</v>
          </cell>
          <cell r="S635" t="str">
            <v>イリーゼ町田図師の丘</v>
          </cell>
          <cell r="T635" t="str">
            <v>確認中</v>
          </cell>
          <cell r="U635" t="str">
            <v>正社員</v>
          </cell>
          <cell r="V635" t="str">
            <v>東京都町田市図師町１８９６－１</v>
          </cell>
          <cell r="W635" t="str">
            <v>ハローワークインターネットサービスで求人票を確認ください。</v>
          </cell>
          <cell r="X635" t="str">
            <v>218,500円〜289,000円</v>
          </cell>
          <cell r="Y635" t="str">
            <v>確認中</v>
          </cell>
          <cell r="Z635" t="str">
            <v>ハローワークインターネットサービスで求人票を確認ください。</v>
          </cell>
          <cell r="AB635" t="str">
            <v>確認中</v>
          </cell>
          <cell r="AC635" t="str">
            <v>確認中</v>
          </cell>
          <cell r="AD635" t="str">
            <v>ハローワークインターネットサービスで求人票を確認ください。</v>
          </cell>
          <cell r="AE635" t="str">
            <v>確認中</v>
          </cell>
          <cell r="AF635" t="str">
            <v>月給（手当等確認ください）</v>
          </cell>
          <cell r="AG635" t="str">
            <v>確認中</v>
          </cell>
          <cell r="AH635" t="str">
            <v>確認中</v>
          </cell>
          <cell r="AI635" t="str">
            <v>確認中</v>
          </cell>
          <cell r="AJ635" t="str">
            <v>確認中</v>
          </cell>
          <cell r="AK635" t="str">
            <v>確認中</v>
          </cell>
          <cell r="AL635" t="str">
            <v>確認中</v>
          </cell>
          <cell r="AM635" t="str">
            <v>確認中</v>
          </cell>
          <cell r="AN635" t="str">
            <v>確認中</v>
          </cell>
          <cell r="AO635" t="str">
            <v>確認中</v>
          </cell>
          <cell r="AP635" t="str">
            <v>ハローワークインターネットサービスで求人票を確認ください。</v>
          </cell>
          <cell r="AQ635" t="str">
            <v>ハローワークインターネットサービスで求人票を確認ください。</v>
          </cell>
          <cell r="AR635" t="str">
            <v>ハローワークインターネットサービスで求人票を確認ください。</v>
          </cell>
          <cell r="AS635" t="str">
            <v>ハローワークインターネットサービスで求人票を確認ください。</v>
          </cell>
          <cell r="AT635" t="str">
            <v>ハローワークインターネットサービスで求人票を確認ください。</v>
          </cell>
          <cell r="AU635" t="str">
            <v>介護付有料老人ホーム</v>
          </cell>
          <cell r="AZ635" t="str">
            <v>確認中</v>
          </cell>
          <cell r="BA635" t="str">
            <v>確認中</v>
          </cell>
          <cell r="BB635" t="str">
            <v>確認中</v>
          </cell>
          <cell r="BC635" t="str">
            <v>確認中</v>
          </cell>
        </row>
        <row r="636">
          <cell r="C636" t="str">
            <v>13190-04573321</v>
          </cell>
          <cell r="D636">
            <v>44701</v>
          </cell>
          <cell r="E636" t="str">
            <v>HITOWAケアサービス株式会社</v>
          </cell>
          <cell r="F636" t="str">
            <v>HITOWAケアサービスかぶしきがいしゃ</v>
          </cell>
          <cell r="N636" t="str">
            <v xml:space="preserve"> http://www.irs.jp</v>
          </cell>
          <cell r="P636" t="str">
            <v>介護職／イリーゼ町田図師の丘／６月１５日面接会</v>
          </cell>
          <cell r="Q636" t="str">
            <v>確認中</v>
          </cell>
          <cell r="R636" t="str">
            <v>・有料老人ホームでの介護業務全般・他スタッフと連携をとり、イベントの企画・運営・チームワーク・コミュニケーション能力が生かせます。</v>
          </cell>
          <cell r="S636" t="str">
            <v>イリーゼ町田図師の丘</v>
          </cell>
          <cell r="T636" t="str">
            <v>確認中</v>
          </cell>
          <cell r="U636" t="str">
            <v>非常勤パート</v>
          </cell>
          <cell r="V636" t="str">
            <v>東京都町田市図師町１８９６－１</v>
          </cell>
          <cell r="W636" t="str">
            <v>ハローワークインターネットサービスで求人票を確認ください。</v>
          </cell>
          <cell r="X636" t="str">
            <v>1,393円〜1,393円</v>
          </cell>
          <cell r="Y636" t="str">
            <v>確認中</v>
          </cell>
          <cell r="Z636" t="str">
            <v>ハローワークインターネットサービスで求人票を確認ください。</v>
          </cell>
          <cell r="AB636" t="str">
            <v>確認中</v>
          </cell>
          <cell r="AC636" t="str">
            <v>確認中</v>
          </cell>
          <cell r="AD636" t="str">
            <v>ハローワークインターネットサービスで求人票を確認ください。</v>
          </cell>
          <cell r="AE636" t="str">
            <v>確認中</v>
          </cell>
          <cell r="AF636" t="str">
            <v>時給</v>
          </cell>
          <cell r="AG636" t="str">
            <v>確認中</v>
          </cell>
          <cell r="AH636" t="str">
            <v>確認中</v>
          </cell>
          <cell r="AI636" t="str">
            <v>確認中</v>
          </cell>
          <cell r="AJ636" t="str">
            <v>確認中</v>
          </cell>
          <cell r="AK636" t="str">
            <v>確認中</v>
          </cell>
          <cell r="AL636" t="str">
            <v>確認中</v>
          </cell>
          <cell r="AM636" t="str">
            <v>確認中</v>
          </cell>
          <cell r="AN636" t="str">
            <v>確認中</v>
          </cell>
          <cell r="AO636" t="str">
            <v>確認中</v>
          </cell>
          <cell r="AP636" t="str">
            <v>ハローワークインターネットサービスで求人票を確認ください。</v>
          </cell>
          <cell r="AQ636" t="str">
            <v>ハローワークインターネットサービスで求人票を確認ください。</v>
          </cell>
          <cell r="AR636" t="str">
            <v>ハローワークインターネットサービスで求人票を確認ください。</v>
          </cell>
          <cell r="AS636" t="str">
            <v>ハローワークインターネットサービスで求人票を確認ください。</v>
          </cell>
          <cell r="AT636" t="str">
            <v>ハローワークインターネットサービスで求人票を確認ください。</v>
          </cell>
          <cell r="AU636" t="str">
            <v>介護付有料老人ホーム</v>
          </cell>
          <cell r="AZ636" t="str">
            <v>確認中</v>
          </cell>
          <cell r="BA636" t="str">
            <v>確認中</v>
          </cell>
          <cell r="BB636" t="str">
            <v>確認中</v>
          </cell>
          <cell r="BC636" t="str">
            <v>確認中</v>
          </cell>
        </row>
        <row r="637">
          <cell r="C637" t="str">
            <v>13190-04574621</v>
          </cell>
          <cell r="D637">
            <v>44701</v>
          </cell>
          <cell r="E637" t="str">
            <v>HITOWAケアサービス株式会社</v>
          </cell>
          <cell r="F637" t="str">
            <v>HITOWAケアサービスかぶしきがいしゃ</v>
          </cell>
          <cell r="N637" t="str">
            <v xml:space="preserve"> http://www.irs.jp</v>
          </cell>
          <cell r="P637" t="str">
            <v>看護職（パート）イリーゼ町田図師の丘／６月１５日面接会</v>
          </cell>
          <cell r="Q637" t="str">
            <v>確認中</v>
          </cell>
          <cell r="R637" t="str">
            <v>・有料老人ホームでの看護業務全般　ご入居者様の健康管理 ケアスタッフと連携したチームケア</v>
          </cell>
          <cell r="S637" t="str">
            <v>イリーゼ町田図師の丘</v>
          </cell>
          <cell r="T637" t="str">
            <v>確認中</v>
          </cell>
          <cell r="U637" t="str">
            <v>非常勤パート</v>
          </cell>
          <cell r="V637" t="str">
            <v>東京都町田市図師町１８９６－１</v>
          </cell>
          <cell r="W637" t="str">
            <v>ハローワークインターネットサービスで求人票を確認ください。</v>
          </cell>
          <cell r="X637" t="str">
            <v>1,550円〜1,750円</v>
          </cell>
          <cell r="Y637" t="str">
            <v>確認中</v>
          </cell>
          <cell r="Z637" t="str">
            <v>ハローワークインターネットサービスで求人票を確認ください。</v>
          </cell>
          <cell r="AB637" t="str">
            <v>確認中</v>
          </cell>
          <cell r="AC637" t="str">
            <v>確認中</v>
          </cell>
          <cell r="AD637" t="str">
            <v>ハローワークインターネットサービスで求人票を確認ください。</v>
          </cell>
          <cell r="AE637" t="str">
            <v>確認中</v>
          </cell>
          <cell r="AF637" t="str">
            <v>時給</v>
          </cell>
          <cell r="AG637" t="str">
            <v>確認中</v>
          </cell>
          <cell r="AH637" t="str">
            <v>確認中</v>
          </cell>
          <cell r="AI637" t="str">
            <v>確認中</v>
          </cell>
          <cell r="AJ637" t="str">
            <v>確認中</v>
          </cell>
          <cell r="AK637" t="str">
            <v>確認中</v>
          </cell>
          <cell r="AL637" t="str">
            <v>確認中</v>
          </cell>
          <cell r="AM637" t="str">
            <v>確認中</v>
          </cell>
          <cell r="AN637" t="str">
            <v>確認中</v>
          </cell>
          <cell r="AO637" t="str">
            <v>確認中</v>
          </cell>
          <cell r="AP637" t="str">
            <v>ハローワークインターネットサービスで求人票を確認ください。</v>
          </cell>
          <cell r="AQ637" t="str">
            <v>ハローワークインターネットサービスで求人票を確認ください。</v>
          </cell>
          <cell r="AR637" t="str">
            <v>ハローワークインターネットサービスで求人票を確認ください。</v>
          </cell>
          <cell r="AS637" t="str">
            <v>ハローワークインターネットサービスで求人票を確認ください。</v>
          </cell>
          <cell r="AT637" t="str">
            <v>ハローワークインターネットサービスで求人票を確認ください。</v>
          </cell>
          <cell r="AU637" t="str">
            <v>介護付有料老人ホーム</v>
          </cell>
          <cell r="AZ637" t="str">
            <v>確認中</v>
          </cell>
          <cell r="BA637" t="str">
            <v>確認中</v>
          </cell>
          <cell r="BB637" t="str">
            <v>確認中</v>
          </cell>
          <cell r="BC637" t="str">
            <v>確認中</v>
          </cell>
        </row>
        <row r="638">
          <cell r="C638" t="str">
            <v>13190-04575921</v>
          </cell>
          <cell r="D638">
            <v>44701</v>
          </cell>
          <cell r="E638" t="str">
            <v>社会福祉法人 福音会</v>
          </cell>
          <cell r="F638" t="str">
            <v>しゃかいふくしほうじん ふくいんかい</v>
          </cell>
          <cell r="N638" t="str">
            <v xml:space="preserve">https://www.fukuinkai.or.jp/ </v>
          </cell>
          <cell r="P638" t="str">
            <v>ケアワーカー（介護職員）／野津田／６月１５日面接会</v>
          </cell>
          <cell r="Q638" t="str">
            <v>確認中</v>
          </cell>
          <cell r="R638" t="str">
            <v>（特養 福音の家）ご入居者の尊厳を守り健康で幸せな日々を送って頂くための支援をお願いします。特別養護老人ホーム（利用者１３０名）における施設利用者の生活支援、身体介助等です。</v>
          </cell>
          <cell r="S638" t="str">
            <v>特別養護老人ホーム　福音の家</v>
          </cell>
          <cell r="T638" t="str">
            <v>確認中</v>
          </cell>
          <cell r="U638" t="str">
            <v>正社員</v>
          </cell>
          <cell r="V638" t="str">
            <v>東京都町田市野津田町 １９３２番地</v>
          </cell>
          <cell r="W638" t="str">
            <v>ハローワークインターネットサービスで求人票を確認ください。</v>
          </cell>
          <cell r="X638" t="str">
            <v>195,000円〜265,000円</v>
          </cell>
          <cell r="Y638" t="str">
            <v>確認中</v>
          </cell>
          <cell r="Z638" t="str">
            <v>ハローワークインターネットサービスで求人票を確認ください。</v>
          </cell>
          <cell r="AB638" t="str">
            <v>確認中</v>
          </cell>
          <cell r="AC638" t="str">
            <v>確認中</v>
          </cell>
          <cell r="AD638" t="str">
            <v>ハローワークインターネットサービスで求人票を確認ください。</v>
          </cell>
          <cell r="AE638" t="str">
            <v>確認中</v>
          </cell>
          <cell r="AF638" t="str">
            <v>月給（手当等確認ください）</v>
          </cell>
          <cell r="AG638" t="str">
            <v>確認中</v>
          </cell>
          <cell r="AH638" t="str">
            <v>確認中</v>
          </cell>
          <cell r="AI638" t="str">
            <v>確認中</v>
          </cell>
          <cell r="AJ638" t="str">
            <v>確認中</v>
          </cell>
          <cell r="AK638" t="str">
            <v>確認中</v>
          </cell>
          <cell r="AL638" t="str">
            <v>確認中</v>
          </cell>
          <cell r="AM638" t="str">
            <v>確認中</v>
          </cell>
          <cell r="AN638" t="str">
            <v>確認中</v>
          </cell>
          <cell r="AO638" t="str">
            <v>確認中</v>
          </cell>
          <cell r="AP638" t="str">
            <v>ハローワークインターネットサービスで求人票を確認ください。</v>
          </cell>
          <cell r="AQ638" t="str">
            <v>ハローワークインターネットサービスで求人票を確認ください。</v>
          </cell>
          <cell r="AR638" t="str">
            <v>ハローワークインターネットサービスで求人票を確認ください。</v>
          </cell>
          <cell r="AS638" t="str">
            <v>ハローワークインターネットサービスで求人票を確認ください。</v>
          </cell>
          <cell r="AT638" t="str">
            <v>ハローワークインターネットサービスで求人票を確認ください。</v>
          </cell>
          <cell r="AU638" t="str">
            <v>特別養護老人ホーム（特養）</v>
          </cell>
          <cell r="AZ638" t="str">
            <v>確認中</v>
          </cell>
          <cell r="BA638" t="str">
            <v>確認中</v>
          </cell>
          <cell r="BB638" t="str">
            <v>確認中</v>
          </cell>
          <cell r="BC638" t="str">
            <v>確認中</v>
          </cell>
        </row>
        <row r="639">
          <cell r="C639" t="str">
            <v>13190-04576121</v>
          </cell>
          <cell r="D639">
            <v>44701</v>
          </cell>
          <cell r="E639" t="str">
            <v>社会福祉法人 福音会</v>
          </cell>
          <cell r="F639" t="str">
            <v>しゃかいふくしほうじん ふくいんかい</v>
          </cell>
          <cell r="N639" t="str">
            <v xml:space="preserve">https://www.fukuinkai.or.jp/ </v>
          </cell>
          <cell r="P639" t="str">
            <v>（正・准）看護職員／６月１５日面接会</v>
          </cell>
          <cell r="Q639" t="str">
            <v>確認中</v>
          </cell>
          <cell r="R639" t="str">
            <v>・特別養護老人ホームの入居者の健康管理及び医療的処置の 実施・オンコール対応・チームケアとして、サービス担当者会議や感染症委員会等への 出席・明るく楽しい職場です。</v>
          </cell>
          <cell r="S639" t="str">
            <v>特別養護老人ホーム　福音の家</v>
          </cell>
          <cell r="T639" t="str">
            <v>確認中</v>
          </cell>
          <cell r="U639" t="str">
            <v>正社員</v>
          </cell>
          <cell r="V639" t="str">
            <v>東京都町田市野津田町 １９３２番地</v>
          </cell>
          <cell r="W639" t="str">
            <v>ハローワークインターネットサービスで求人票を確認ください。</v>
          </cell>
          <cell r="X639" t="str">
            <v>245,000円〜311,000円</v>
          </cell>
          <cell r="Y639" t="str">
            <v>確認中</v>
          </cell>
          <cell r="Z639" t="str">
            <v>ハローワークインターネットサービスで求人票を確認ください。</v>
          </cell>
          <cell r="AB639" t="str">
            <v>確認中</v>
          </cell>
          <cell r="AC639" t="str">
            <v>確認中</v>
          </cell>
          <cell r="AD639" t="str">
            <v>ハローワークインターネットサービスで求人票を確認ください。</v>
          </cell>
          <cell r="AE639" t="str">
            <v>確認中</v>
          </cell>
          <cell r="AF639" t="str">
            <v>月給（手当等確認ください）</v>
          </cell>
          <cell r="AG639" t="str">
            <v>確認中</v>
          </cell>
          <cell r="AH639" t="str">
            <v>確認中</v>
          </cell>
          <cell r="AI639" t="str">
            <v>確認中</v>
          </cell>
          <cell r="AJ639" t="str">
            <v>確認中</v>
          </cell>
          <cell r="AK639" t="str">
            <v>確認中</v>
          </cell>
          <cell r="AL639" t="str">
            <v>確認中</v>
          </cell>
          <cell r="AM639" t="str">
            <v>確認中</v>
          </cell>
          <cell r="AN639" t="str">
            <v>確認中</v>
          </cell>
          <cell r="AO639" t="str">
            <v>確認中</v>
          </cell>
          <cell r="AP639" t="str">
            <v>ハローワークインターネットサービスで求人票を確認ください。</v>
          </cell>
          <cell r="AQ639" t="str">
            <v>ハローワークインターネットサービスで求人票を確認ください。</v>
          </cell>
          <cell r="AR639" t="str">
            <v>ハローワークインターネットサービスで求人票を確認ください。</v>
          </cell>
          <cell r="AS639" t="str">
            <v>ハローワークインターネットサービスで求人票を確認ください。</v>
          </cell>
          <cell r="AT639" t="str">
            <v>ハローワークインターネットサービスで求人票を確認ください。</v>
          </cell>
          <cell r="AU639" t="str">
            <v>特別養護老人ホーム（特養）</v>
          </cell>
          <cell r="AZ639" t="str">
            <v>確認中</v>
          </cell>
          <cell r="BA639" t="str">
            <v>確認中</v>
          </cell>
          <cell r="BB639" t="str">
            <v>確認中</v>
          </cell>
          <cell r="BC639" t="str">
            <v>確認中</v>
          </cell>
        </row>
        <row r="640">
          <cell r="C640" t="str">
            <v>13190-04577021</v>
          </cell>
          <cell r="D640">
            <v>44701</v>
          </cell>
          <cell r="E640" t="str">
            <v>社会福祉法人 福音会</v>
          </cell>
          <cell r="F640" t="str">
            <v>しゃかいふくしほうじん ふくいんかい</v>
          </cell>
          <cell r="N640" t="str">
            <v xml:space="preserve">https://www.fukuinkai.or.jp/ </v>
          </cell>
          <cell r="P640" t="str">
            <v>介護支援専門員／６月１５日面接会</v>
          </cell>
          <cell r="Q640" t="str">
            <v>確認中</v>
          </cell>
          <cell r="R640" t="str">
            <v>居宅介護支援事業所ふくいん・介護保険に準ずるケアマネジメント業務等・認定調査・お人柄重視ですので、未経験、再チャレンジの方も 歓迎です。・ホームページ是非ご覧ください。</v>
          </cell>
          <cell r="S640" t="str">
            <v>居宅介護支援事業所ふくいん</v>
          </cell>
          <cell r="T640" t="str">
            <v>確認中</v>
          </cell>
          <cell r="U640" t="str">
            <v>正社員</v>
          </cell>
          <cell r="V640" t="str">
            <v>東京都町田市野津田町 １９３２番地</v>
          </cell>
          <cell r="W640" t="str">
            <v>ハローワークインターネットサービスで求人票を確認ください。</v>
          </cell>
          <cell r="X640" t="str">
            <v>230,000円〜275,000円</v>
          </cell>
          <cell r="Y640" t="str">
            <v>確認中</v>
          </cell>
          <cell r="Z640" t="str">
            <v>ハローワークインターネットサービスで求人票を確認ください。</v>
          </cell>
          <cell r="AB640" t="str">
            <v>確認中</v>
          </cell>
          <cell r="AC640" t="str">
            <v>確認中</v>
          </cell>
          <cell r="AD640" t="str">
            <v>ハローワークインターネットサービスで求人票を確認ください。</v>
          </cell>
          <cell r="AE640" t="str">
            <v>確認中</v>
          </cell>
          <cell r="AF640" t="str">
            <v>月給（手当等確認ください）</v>
          </cell>
          <cell r="AG640" t="str">
            <v>確認中</v>
          </cell>
          <cell r="AH640" t="str">
            <v>確認中</v>
          </cell>
          <cell r="AI640" t="str">
            <v>確認中</v>
          </cell>
          <cell r="AJ640" t="str">
            <v>確認中</v>
          </cell>
          <cell r="AK640" t="str">
            <v>確認中</v>
          </cell>
          <cell r="AL640" t="str">
            <v>確認中</v>
          </cell>
          <cell r="AM640" t="str">
            <v>確認中</v>
          </cell>
          <cell r="AN640" t="str">
            <v>確認中</v>
          </cell>
          <cell r="AO640" t="str">
            <v>確認中</v>
          </cell>
          <cell r="AP640" t="str">
            <v>ハローワークインターネットサービスで求人票を確認ください。</v>
          </cell>
          <cell r="AQ640" t="str">
            <v>ハローワークインターネットサービスで求人票を確認ください。</v>
          </cell>
          <cell r="AR640" t="str">
            <v>ハローワークインターネットサービスで求人票を確認ください。</v>
          </cell>
          <cell r="AS640" t="str">
            <v>ハローワークインターネットサービスで求人票を確認ください。</v>
          </cell>
          <cell r="AT640" t="str">
            <v>ハローワークインターネットサービスで求人票を確認ください。</v>
          </cell>
          <cell r="AU640" t="str">
            <v>居宅介護支援</v>
          </cell>
          <cell r="AZ640" t="str">
            <v>確認中</v>
          </cell>
          <cell r="BA640" t="str">
            <v>確認中</v>
          </cell>
          <cell r="BB640" t="str">
            <v>確認中</v>
          </cell>
          <cell r="BC640" t="str">
            <v>確認中</v>
          </cell>
        </row>
        <row r="641">
          <cell r="C641" t="str">
            <v>13190-04578721</v>
          </cell>
          <cell r="D641">
            <v>44701</v>
          </cell>
          <cell r="E641" t="str">
            <v>社会福祉法人 福音会</v>
          </cell>
          <cell r="F641" t="str">
            <v>しゃかいふくしほうじん ふくいんかい</v>
          </cell>
          <cell r="N641" t="str">
            <v xml:space="preserve">https://www.fukuinkai.or.jp/ </v>
          </cell>
          <cell r="P641" t="str">
            <v>看護職員・保健師／６月１５日面接会</v>
          </cell>
          <cell r="Q641" t="str">
            <v>確認中</v>
          </cell>
          <cell r="R641" t="str">
            <v>・地域包括支援センターにおける地域の相談業務や介護予防プランの作成・介護予防事業の実施</v>
          </cell>
          <cell r="S641" t="str">
            <v>忠生第２高齢者支援センター</v>
          </cell>
          <cell r="T641" t="str">
            <v>確認中</v>
          </cell>
          <cell r="U641" t="str">
            <v>正社員</v>
          </cell>
          <cell r="V641" t="str">
            <v>東京都町田市山崎町２２００番地</v>
          </cell>
          <cell r="W641" t="str">
            <v>ハローワークインターネットサービスで求人票を確認ください。</v>
          </cell>
          <cell r="X641" t="str">
            <v>240,000円〜295,000円</v>
          </cell>
          <cell r="Y641" t="str">
            <v>確認中</v>
          </cell>
          <cell r="Z641" t="str">
            <v>ハローワークインターネットサービスで求人票を確認ください。</v>
          </cell>
          <cell r="AB641" t="str">
            <v>確認中</v>
          </cell>
          <cell r="AC641" t="str">
            <v>確認中</v>
          </cell>
          <cell r="AD641" t="str">
            <v>ハローワークインターネットサービスで求人票を確認ください。</v>
          </cell>
          <cell r="AE641" t="str">
            <v>確認中</v>
          </cell>
          <cell r="AF641" t="str">
            <v>月給（手当等確認ください）</v>
          </cell>
          <cell r="AG641" t="str">
            <v>確認中</v>
          </cell>
          <cell r="AH641" t="str">
            <v>確認中</v>
          </cell>
          <cell r="AI641" t="str">
            <v>確認中</v>
          </cell>
          <cell r="AJ641" t="str">
            <v>確認中</v>
          </cell>
          <cell r="AK641" t="str">
            <v>確認中</v>
          </cell>
          <cell r="AL641" t="str">
            <v>確認中</v>
          </cell>
          <cell r="AM641" t="str">
            <v>確認中</v>
          </cell>
          <cell r="AN641" t="str">
            <v>確認中</v>
          </cell>
          <cell r="AO641" t="str">
            <v>確認中</v>
          </cell>
          <cell r="AP641" t="str">
            <v>ハローワークインターネットサービスで求人票を確認ください。</v>
          </cell>
          <cell r="AQ641" t="str">
            <v>ハローワークインターネットサービスで求人票を確認ください。</v>
          </cell>
          <cell r="AR641" t="str">
            <v>ハローワークインターネットサービスで求人票を確認ください。</v>
          </cell>
          <cell r="AS641" t="str">
            <v>ハローワークインターネットサービスで求人票を確認ください。</v>
          </cell>
          <cell r="AT641" t="str">
            <v>ハローワークインターネットサービスで求人票を確認ください。</v>
          </cell>
          <cell r="AU641" t="str">
            <v>地域包括支援センター</v>
          </cell>
          <cell r="AZ641" t="str">
            <v>確認中</v>
          </cell>
          <cell r="BA641" t="str">
            <v>確認中</v>
          </cell>
          <cell r="BB641" t="str">
            <v>確認中</v>
          </cell>
          <cell r="BC641" t="str">
            <v>確認中</v>
          </cell>
        </row>
        <row r="642">
          <cell r="C642" t="str">
            <v>13190-04617721</v>
          </cell>
          <cell r="D642">
            <v>44705</v>
          </cell>
          <cell r="E642" t="str">
            <v>社会福祉法人 福音会</v>
          </cell>
          <cell r="F642" t="str">
            <v>しゃかいふくしほうじん ふくいんかい</v>
          </cell>
          <cell r="N642" t="str">
            <v xml:space="preserve">https://www.fukuinkai.or.jp/ </v>
          </cell>
          <cell r="O642" t="str">
            <v>高齢者福祉事業として、町田・文京・練馬地区で特養ホーム２ケ所、デイサービス７ヶ所、ヘルパー事業２ヶ所、居宅支援事業所２ヶ所、包括支援３ヶ所などの事業を展開しております。高齢者の豊かで幸福な生活を願って支援しています。施設部門と在宅部門を有する総合福祉法人です。</v>
          </cell>
          <cell r="P642" t="str">
            <v>ケアワーカー（介護職員）／木曽山崎／６月１５日面接会</v>
          </cell>
          <cell r="Q642" t="str">
            <v>確認中</v>
          </cell>
          <cell r="R642" t="str">
            <v>ケアセンター木曽山崎・ご入居者の尊厳を守り健康で幸せな日々を送って頂くための支援をお願いします。特別養護老人ホーム（利用者１３０名）における施設利用者の生活支援、身体介助等です。</v>
          </cell>
          <cell r="S642" t="str">
            <v>ケアセンター木曽山崎</v>
          </cell>
          <cell r="T642" t="str">
            <v>確認中</v>
          </cell>
          <cell r="U642" t="str">
            <v>正社員</v>
          </cell>
          <cell r="V642" t="str">
            <v>東京都町田市山崎町２２００番地</v>
          </cell>
          <cell r="W642" t="str">
            <v>ハローワークインターネットサービスで求人票を確認ください。</v>
          </cell>
          <cell r="X642" t="str">
            <v>192,000円〜262,000円</v>
          </cell>
          <cell r="Y642" t="str">
            <v>確認中</v>
          </cell>
          <cell r="Z642" t="str">
            <v>ハローワークインターネットサービスで求人票を確認ください。</v>
          </cell>
          <cell r="AB642" t="str">
            <v>確認中</v>
          </cell>
          <cell r="AC642" t="str">
            <v>確認中</v>
          </cell>
          <cell r="AD642" t="str">
            <v>ハローワークインターネットサービスで求人票を確認ください。</v>
          </cell>
          <cell r="AE642" t="str">
            <v>確認中</v>
          </cell>
          <cell r="AF642" t="str">
            <v>月給（手当等確認ください）</v>
          </cell>
          <cell r="AG642" t="str">
            <v>確認中</v>
          </cell>
          <cell r="AH642" t="str">
            <v>確認中</v>
          </cell>
          <cell r="AI642" t="str">
            <v>確認中</v>
          </cell>
          <cell r="AJ642" t="str">
            <v>確認中</v>
          </cell>
          <cell r="AK642" t="str">
            <v>確認中</v>
          </cell>
          <cell r="AL642" t="str">
            <v>確認中</v>
          </cell>
          <cell r="AM642" t="str">
            <v>確認中</v>
          </cell>
          <cell r="AN642" t="str">
            <v>確認中</v>
          </cell>
          <cell r="AO642" t="str">
            <v>確認中</v>
          </cell>
          <cell r="AP642" t="str">
            <v>ハローワークインターネットサービスで求人票を確認ください。</v>
          </cell>
          <cell r="AQ642" t="str">
            <v>ハローワークインターネットサービスで求人票を確認ください。</v>
          </cell>
          <cell r="AR642" t="str">
            <v>ハローワークインターネットサービスで求人票を確認ください。</v>
          </cell>
          <cell r="AS642" t="str">
            <v>ハローワークインターネットサービスで求人票を確認ください。</v>
          </cell>
          <cell r="AT642" t="str">
            <v>ハローワークインターネットサービスで求人票を確認ください。</v>
          </cell>
          <cell r="AU642" t="str">
            <v>認知症対応型デイサービス</v>
          </cell>
          <cell r="AZ642" t="str">
            <v>確認中</v>
          </cell>
          <cell r="BA642" t="str">
            <v>確認中</v>
          </cell>
          <cell r="BB642" t="str">
            <v>確認中</v>
          </cell>
          <cell r="BC642" t="str">
            <v>確認中</v>
          </cell>
        </row>
        <row r="643">
          <cell r="C643" t="str">
            <v>13190-04618821</v>
          </cell>
          <cell r="D643">
            <v>44705</v>
          </cell>
          <cell r="E643" t="str">
            <v xml:space="preserve">株式会社 エクセレントケアシステム </v>
          </cell>
          <cell r="F643" t="str">
            <v xml:space="preserve">かぶしきがいしゃ エクセレントケアシステム </v>
          </cell>
          <cell r="N643" t="str">
            <v>https://www.excare.co.jp/</v>
          </cell>
          <cell r="O643" t="str">
            <v>老人ホーム、グループホーム、訪問事業所、デイサービス等会社の介護理念であるＪの介護、時間を大切に、自由に、自分らしく、自適に、自立する、を基本骨子に質の高い介護の提供と福利厚生が充実した働きやすい職場です。</v>
          </cell>
          <cell r="P643" t="str">
            <v>有料老人ホーム 介護スタッフ／６月１５日面接会</v>
          </cell>
          <cell r="Q643" t="str">
            <v>確認中</v>
          </cell>
          <cell r="R643" t="str">
            <v>介護付き有料老人ホーム「エクセレント町田」に入居されている方へ以下の介護業務全般をおこなっていただきます。・食事、入浴、排せつの介助・日常生活の支援と記録の作成・見守りやアクティビティの提供・通院などの外出のお手伝い・委員会、全体会議、社内研修などへの参加全ての業務にオンラインシステムを利用した研修があるので、未経験の方やブランクのある人も安心して働くことができます</v>
          </cell>
          <cell r="S643" t="str">
            <v>エクセレント町田</v>
          </cell>
          <cell r="T643" t="str">
            <v>確認中</v>
          </cell>
          <cell r="U643" t="str">
            <v>正社員</v>
          </cell>
          <cell r="V643" t="str">
            <v>東京都町田市常盤町２９５５－１</v>
          </cell>
          <cell r="W643" t="str">
            <v>ハローワークインターネットサービスで求人票を確認ください。</v>
          </cell>
          <cell r="X643" t="str">
            <v>215,960円〜230,960円</v>
          </cell>
          <cell r="Y643" t="str">
            <v>確認中</v>
          </cell>
          <cell r="Z643" t="str">
            <v>ハローワークインターネットサービスで求人票を確認ください。</v>
          </cell>
          <cell r="AB643" t="str">
            <v>確認中</v>
          </cell>
          <cell r="AC643" t="str">
            <v>確認中</v>
          </cell>
          <cell r="AD643" t="str">
            <v>ハローワークインターネットサービスで求人票を確認ください。</v>
          </cell>
          <cell r="AE643" t="str">
            <v>確認中</v>
          </cell>
          <cell r="AF643" t="str">
            <v>月給（手当等確認ください）</v>
          </cell>
          <cell r="AG643" t="str">
            <v>確認中</v>
          </cell>
          <cell r="AH643" t="str">
            <v>確認中</v>
          </cell>
          <cell r="AI643" t="str">
            <v>確認中</v>
          </cell>
          <cell r="AJ643" t="str">
            <v>確認中</v>
          </cell>
          <cell r="AK643" t="str">
            <v>確認中</v>
          </cell>
          <cell r="AL643" t="str">
            <v>確認中</v>
          </cell>
          <cell r="AM643" t="str">
            <v>確認中</v>
          </cell>
          <cell r="AN643" t="str">
            <v>確認中</v>
          </cell>
          <cell r="AO643" t="str">
            <v>確認中</v>
          </cell>
          <cell r="AP643" t="str">
            <v>ハローワークインターネットサービスで求人票を確認ください。</v>
          </cell>
          <cell r="AQ643" t="str">
            <v>ハローワークインターネットサービスで求人票を確認ください。</v>
          </cell>
          <cell r="AR643" t="str">
            <v>ハローワークインターネットサービスで求人票を確認ください。</v>
          </cell>
          <cell r="AS643" t="str">
            <v>ハローワークインターネットサービスで求人票を確認ください。</v>
          </cell>
          <cell r="AT643" t="str">
            <v>ハローワークインターネットサービスで求人票を確認ください。</v>
          </cell>
          <cell r="AU643" t="str">
            <v>介護付有料老人ホーム</v>
          </cell>
          <cell r="AZ643" t="str">
            <v>確認中</v>
          </cell>
          <cell r="BA643" t="str">
            <v>確認中</v>
          </cell>
          <cell r="BB643" t="str">
            <v>確認中</v>
          </cell>
          <cell r="BC643" t="str">
            <v>確認中</v>
          </cell>
        </row>
        <row r="644">
          <cell r="C644" t="str">
            <v>13190-04619221</v>
          </cell>
          <cell r="D644">
            <v>44705</v>
          </cell>
          <cell r="E644" t="str">
            <v xml:space="preserve">株式会社 エクセレントケアシステム </v>
          </cell>
          <cell r="F644" t="str">
            <v xml:space="preserve">かぶしきがいしゃ エクセレントケアシステム </v>
          </cell>
          <cell r="N644" t="str">
            <v>https://www.excare.co.jp/</v>
          </cell>
          <cell r="O644" t="str">
            <v>昭和３８年に家政婦紹介所を創業の叔母が立ち上げ、一環して働く人の適材適所を考えながら、お客様の在宅生活を支え続けています。平成５年にいち早く介護ヘルパー事業を立ち上げ、現在に至っております。在宅サービスでは、初心者の方にも安心して取り掛かりやすい研修制度を実施し、更に先輩ヘルパーの丁寧な指導によって不安がないように心掛けています。</v>
          </cell>
          <cell r="P644" t="str">
            <v>介護付き有料老人ホーム 介護スタッフ／６月１５日面接会</v>
          </cell>
          <cell r="Q644" t="str">
            <v>確認中</v>
          </cell>
          <cell r="S644" t="str">
            <v>エクセレント町田</v>
          </cell>
          <cell r="T644" t="str">
            <v>確認中</v>
          </cell>
          <cell r="U644" t="str">
            <v>非常勤パート</v>
          </cell>
          <cell r="V644" t="str">
            <v>東京都町田市常盤町２９５５－１</v>
          </cell>
          <cell r="W644" t="str">
            <v>ハローワークインターネットサービスで求人票を確認ください。</v>
          </cell>
          <cell r="X644" t="str">
            <v>1,400円〜1,500円</v>
          </cell>
          <cell r="Y644" t="str">
            <v>確認中</v>
          </cell>
          <cell r="Z644" t="str">
            <v>ハローワークインターネットサービスで求人票を確認ください。</v>
          </cell>
          <cell r="AB644" t="str">
            <v>確認中</v>
          </cell>
          <cell r="AC644" t="str">
            <v>確認中</v>
          </cell>
          <cell r="AD644" t="str">
            <v>ハローワークインターネットサービスで求人票を確認ください。</v>
          </cell>
          <cell r="AE644" t="str">
            <v>確認中</v>
          </cell>
          <cell r="AF644" t="str">
            <v>時給</v>
          </cell>
          <cell r="AG644" t="str">
            <v>確認中</v>
          </cell>
          <cell r="AH644" t="str">
            <v>確認中</v>
          </cell>
          <cell r="AI644" t="str">
            <v>確認中</v>
          </cell>
          <cell r="AJ644" t="str">
            <v>確認中</v>
          </cell>
          <cell r="AK644" t="str">
            <v>確認中</v>
          </cell>
          <cell r="AL644" t="str">
            <v>確認中</v>
          </cell>
          <cell r="AM644" t="str">
            <v>確認中</v>
          </cell>
          <cell r="AN644" t="str">
            <v>確認中</v>
          </cell>
          <cell r="AO644" t="str">
            <v>確認中</v>
          </cell>
          <cell r="AP644" t="str">
            <v>ハローワークインターネットサービスで求人票を確認ください。</v>
          </cell>
          <cell r="AQ644" t="str">
            <v>ハローワークインターネットサービスで求人票を確認ください。</v>
          </cell>
          <cell r="AR644" t="str">
            <v>ハローワークインターネットサービスで求人票を確認ください。</v>
          </cell>
          <cell r="AS644" t="str">
            <v>ハローワークインターネットサービスで求人票を確認ください。</v>
          </cell>
          <cell r="AT644" t="str">
            <v>ハローワークインターネットサービスで求人票を確認ください。</v>
          </cell>
          <cell r="AU644" t="str">
            <v>介護付有料老人ホーム</v>
          </cell>
          <cell r="AZ644" t="str">
            <v>確認中</v>
          </cell>
          <cell r="BA644" t="str">
            <v>確認中</v>
          </cell>
          <cell r="BB644" t="str">
            <v>確認中</v>
          </cell>
          <cell r="BC644" t="str">
            <v>確認中</v>
          </cell>
        </row>
        <row r="645">
          <cell r="C645" t="str">
            <v>13190-04620621</v>
          </cell>
          <cell r="D645">
            <v>44705</v>
          </cell>
          <cell r="E645" t="str">
            <v xml:space="preserve">株式会社 エクセレントケアシステム </v>
          </cell>
          <cell r="F645" t="str">
            <v xml:space="preserve">かぶしきがいしゃ エクセレントケアシステム </v>
          </cell>
          <cell r="N645" t="str">
            <v>https://www.excare.co.jp/</v>
          </cell>
          <cell r="P645" t="str">
            <v>機能訓練指導員／６月１５日面接会</v>
          </cell>
          <cell r="Q645" t="str">
            <v>確認中</v>
          </cell>
          <cell r="R645" t="str">
            <v xml:space="preserve">介護付き有料老人ホーム「エクセレント町田」（定員５０名）に入居されている方へ以下の業務全般をおこなっていただきます。・日常的な機能訓練（集団・個別）・生活に関わる評価 ・アクティビティの提供・カンファレンスへの参加 ・各種記録 など    </v>
          </cell>
          <cell r="S645" t="str">
            <v>エクセレント町田</v>
          </cell>
          <cell r="T645" t="str">
            <v>確認中</v>
          </cell>
          <cell r="U645" t="str">
            <v>正社員</v>
          </cell>
          <cell r="V645" t="str">
            <v>東京都町田市常盤町２９５５－１</v>
          </cell>
          <cell r="W645" t="str">
            <v>ハローワークインターネットサービスで求人票を確認ください。</v>
          </cell>
          <cell r="X645" t="str">
            <v>248,360円〜278,360円</v>
          </cell>
          <cell r="Y645" t="str">
            <v>確認中</v>
          </cell>
          <cell r="Z645" t="str">
            <v>ハローワークインターネットサービスで求人票を確認ください。</v>
          </cell>
          <cell r="AB645" t="str">
            <v>確認中</v>
          </cell>
          <cell r="AC645" t="str">
            <v>確認中</v>
          </cell>
          <cell r="AD645" t="str">
            <v>ハローワークインターネットサービスで求人票を確認ください。</v>
          </cell>
          <cell r="AE645" t="str">
            <v>確認中</v>
          </cell>
          <cell r="AF645" t="str">
            <v>月給（手当等確認ください）</v>
          </cell>
          <cell r="AG645" t="str">
            <v>確認中</v>
          </cell>
          <cell r="AH645" t="str">
            <v>確認中</v>
          </cell>
          <cell r="AI645" t="str">
            <v>確認中</v>
          </cell>
          <cell r="AJ645" t="str">
            <v>確認中</v>
          </cell>
          <cell r="AK645" t="str">
            <v>確認中</v>
          </cell>
          <cell r="AL645" t="str">
            <v>確認中</v>
          </cell>
          <cell r="AM645" t="str">
            <v>確認中</v>
          </cell>
          <cell r="AN645" t="str">
            <v>確認中</v>
          </cell>
          <cell r="AO645" t="str">
            <v>確認中</v>
          </cell>
          <cell r="AP645" t="str">
            <v>ハローワークインターネットサービスで求人票を確認ください。</v>
          </cell>
          <cell r="AQ645" t="str">
            <v>ハローワークインターネットサービスで求人票を確認ください。</v>
          </cell>
          <cell r="AR645" t="str">
            <v>ハローワークインターネットサービスで求人票を確認ください。</v>
          </cell>
          <cell r="AS645" t="str">
            <v>ハローワークインターネットサービスで求人票を確認ください。</v>
          </cell>
          <cell r="AT645" t="str">
            <v>ハローワークインターネットサービスで求人票を確認ください。</v>
          </cell>
          <cell r="AU645" t="str">
            <v>介護付有料老人ホーム</v>
          </cell>
          <cell r="AZ645" t="str">
            <v>確認中</v>
          </cell>
          <cell r="BA645" t="str">
            <v>確認中</v>
          </cell>
          <cell r="BB645" t="str">
            <v>確認中</v>
          </cell>
          <cell r="BC645" t="str">
            <v>確認中</v>
          </cell>
        </row>
        <row r="646">
          <cell r="C646" t="str">
            <v>13190-04621921</v>
          </cell>
          <cell r="D646">
            <v>44705</v>
          </cell>
          <cell r="E646" t="str">
            <v xml:space="preserve">株式会社 エクセレントケアシステム </v>
          </cell>
          <cell r="F646" t="str">
            <v xml:space="preserve">かぶしきがいしゃ エクセレントケアシステム </v>
          </cell>
          <cell r="N646" t="str">
            <v>https://www.excare.co.jp/</v>
          </cell>
          <cell r="P646" t="str">
            <v>介護付き有料老人ホーム／看護師／６月１５日面接会</v>
          </cell>
          <cell r="Q646" t="str">
            <v>確認中</v>
          </cell>
          <cell r="R646" t="str">
            <v>「エクセレント町田」介護付き有料老人ホーム「エクセレント町田」に入居されている方へ以下の業務全般をおこなっていただきます・日常的な処置・薬剤管理・通院対応、緊急時対応・カンファレンスへの参加・記録 など</v>
          </cell>
          <cell r="S646" t="str">
            <v>エクセレント町田</v>
          </cell>
          <cell r="T646" t="str">
            <v>確認中</v>
          </cell>
          <cell r="U646" t="str">
            <v>正社員</v>
          </cell>
          <cell r="V646" t="str">
            <v>東京都町田市常盤町２９５５－１</v>
          </cell>
          <cell r="W646" t="str">
            <v>ハローワークインターネットサービスで求人票を確認ください。</v>
          </cell>
          <cell r="X646" t="str">
            <v>278,360円〜288,360円</v>
          </cell>
          <cell r="Y646" t="str">
            <v>確認中</v>
          </cell>
          <cell r="Z646" t="str">
            <v>ハローワークインターネットサービスで求人票を確認ください。</v>
          </cell>
          <cell r="AB646" t="str">
            <v>確認中</v>
          </cell>
          <cell r="AC646" t="str">
            <v>確認中</v>
          </cell>
          <cell r="AD646" t="str">
            <v>ハローワークインターネットサービスで求人票を確認ください。</v>
          </cell>
          <cell r="AE646" t="str">
            <v>確認中</v>
          </cell>
          <cell r="AF646" t="str">
            <v>月給（手当等確認ください）</v>
          </cell>
          <cell r="AG646" t="str">
            <v>確認中</v>
          </cell>
          <cell r="AH646" t="str">
            <v>確認中</v>
          </cell>
          <cell r="AI646" t="str">
            <v>確認中</v>
          </cell>
          <cell r="AJ646" t="str">
            <v>確認中</v>
          </cell>
          <cell r="AK646" t="str">
            <v>確認中</v>
          </cell>
          <cell r="AL646" t="str">
            <v>確認中</v>
          </cell>
          <cell r="AM646" t="str">
            <v>確認中</v>
          </cell>
          <cell r="AN646" t="str">
            <v>確認中</v>
          </cell>
          <cell r="AO646" t="str">
            <v>確認中</v>
          </cell>
          <cell r="AP646" t="str">
            <v>ハローワークインターネットサービスで求人票を確認ください。</v>
          </cell>
          <cell r="AQ646" t="str">
            <v>ハローワークインターネットサービスで求人票を確認ください。</v>
          </cell>
          <cell r="AR646" t="str">
            <v>ハローワークインターネットサービスで求人票を確認ください。</v>
          </cell>
          <cell r="AS646" t="str">
            <v>ハローワークインターネットサービスで求人票を確認ください。</v>
          </cell>
          <cell r="AT646" t="str">
            <v>ハローワークインターネットサービスで求人票を確認ください。</v>
          </cell>
          <cell r="AU646" t="str">
            <v>介護付有料老人ホーム</v>
          </cell>
          <cell r="AZ646" t="str">
            <v>確認中</v>
          </cell>
          <cell r="BA646" t="str">
            <v>確認中</v>
          </cell>
          <cell r="BB646" t="str">
            <v>確認中</v>
          </cell>
          <cell r="BC646" t="str">
            <v>確認中</v>
          </cell>
        </row>
        <row r="647">
          <cell r="C647" t="str">
            <v>70-0437</v>
          </cell>
          <cell r="D647">
            <v>44707</v>
          </cell>
          <cell r="E647" t="str">
            <v>株式会社つくしんぼ</v>
          </cell>
          <cell r="F647" t="str">
            <v>かぶしきがいしゃつくしんぼ</v>
          </cell>
          <cell r="G647" t="str">
            <v>総務</v>
          </cell>
          <cell r="H647" t="str">
            <v>鬼頭真人</v>
          </cell>
          <cell r="J647" t="str">
            <v>042-734-0255</v>
          </cell>
          <cell r="K647" t="str">
            <v>042-735-5958</v>
          </cell>
          <cell r="L647" t="str">
            <v>080-5457-6704</v>
          </cell>
          <cell r="M647" t="str">
            <v>kitou@tsukushinbo.net</v>
          </cell>
          <cell r="N647" t="str">
            <v>https://www.tsukushinbo.net/</v>
          </cell>
          <cell r="O647" t="str">
            <v xml:space="preserve">有料老人ホームは入居者数46名、デイサービスは定員20名の比較的小さな施設なので職員の声が反映されやすい働きやすい環境になっています。顧問契約の社労士、介護コンサルタントがいるので職員一人ひとりの相談も受け付けています。介護の経験が無い方でも3か月の研修期間があるので安心して学べます。　　　　　　　　敷地内にあるガーデンにはブドウの木、藤棚、キウイの木他多数の植物があり癒されますよ！_x000D_
</v>
          </cell>
          <cell r="P647" t="str">
            <v>介護員</v>
          </cell>
          <cell r="Q647" t="str">
            <v>確認中</v>
          </cell>
          <cell r="R647" t="str">
            <v xml:space="preserve">入居者様の身の回りのサポート。食事、排泄、入浴の介助。お散歩付き添いやレクリエーションの実施。
担当居室の管理(整理整頓や不足物品確認等)
</v>
          </cell>
          <cell r="S647" t="str">
            <v>ケアライフ金井</v>
          </cell>
          <cell r="T647" t="str">
            <v>確認中</v>
          </cell>
          <cell r="U647" t="str">
            <v>正社員</v>
          </cell>
          <cell r="V647" t="str">
            <v>東京都町田市金井5丁目20-16</v>
          </cell>
          <cell r="W647" t="str">
            <v>鶴川駅よりバス金井・榛名坂ヒルズ経由やくし台センター行(7分)金井クラブ下車　バス停より1分　車通勤可</v>
          </cell>
          <cell r="X647" t="str">
            <v>基本給210,000円～240,000円</v>
          </cell>
          <cell r="Y647" t="str">
            <v>-</v>
          </cell>
          <cell r="Z647" t="str">
            <v xml:space="preserve">介護福祉士20,000円/月　_x000D_
夜勤手当6,000円/1回_x000D_
処遇改善手当有_x000D_
</v>
          </cell>
          <cell r="AA647" t="str">
            <v>上限5万円迄支給</v>
          </cell>
          <cell r="AB647" t="str">
            <v>有り</v>
          </cell>
          <cell r="AC647" t="str">
            <v>社内規定に沿って基本給3000円UP　社内規定に沿って時給100円UP</v>
          </cell>
          <cell r="AD647" t="str">
            <v>有り</v>
          </cell>
          <cell r="AE647" t="str">
            <v>3か月</v>
          </cell>
          <cell r="AF647" t="str">
            <v>月給（手当等確認ください）</v>
          </cell>
          <cell r="AG647" t="str">
            <v>無期</v>
          </cell>
          <cell r="AH647" t="str">
            <v>無期</v>
          </cell>
          <cell r="AI647" t="str">
            <v>確認中</v>
          </cell>
          <cell r="AJ647" t="str">
            <v>可</v>
          </cell>
          <cell r="AK647" t="str">
            <v>有り</v>
          </cell>
          <cell r="AL647" t="str">
            <v>入社3か月間</v>
          </cell>
          <cell r="AM647" t="str">
            <v>無し</v>
          </cell>
          <cell r="AN647" t="str">
            <v>無し</v>
          </cell>
          <cell r="AO647" t="str">
            <v>日勤・夜勤のシフト制</v>
          </cell>
          <cell r="AP647" t="str">
            <v>①7:00～16:00 ②8:30～17:30 ③9:30～18:30 ④17:00～翌9:00のシフト制</v>
          </cell>
          <cell r="AQ647" t="str">
            <v>週4～5日　希望相談可</v>
          </cell>
          <cell r="AR647" t="str">
            <v>介護福祉士優遇</v>
          </cell>
          <cell r="AS647" t="str">
            <v>雇用保険・健康保険・厚生年金・労災保険</v>
          </cell>
          <cell r="AT647" t="str">
            <v>3人</v>
          </cell>
          <cell r="AU647" t="str">
            <v>特定施設入居者生活介護（有料老人ホーム）</v>
          </cell>
          <cell r="AZ647" t="str">
            <v>法定通り</v>
          </cell>
          <cell r="BA647" t="str">
            <v>シフト制、年間休日110日</v>
          </cell>
          <cell r="BB647" t="str">
            <v>有（屋内「原則禁煙」）</v>
          </cell>
          <cell r="BC647" t="str">
            <v>屋内禁煙（屋外に喫煙所設置）</v>
          </cell>
        </row>
        <row r="648">
          <cell r="C648" t="str">
            <v>70-0438</v>
          </cell>
          <cell r="D648">
            <v>44707</v>
          </cell>
          <cell r="E648" t="str">
            <v>株式会社つくしんぼ</v>
          </cell>
          <cell r="F648" t="str">
            <v>かぶしきがいしゃつくしんぼ</v>
          </cell>
          <cell r="G648" t="str">
            <v>総務</v>
          </cell>
          <cell r="H648" t="str">
            <v>鬼頭真人</v>
          </cell>
          <cell r="J648" t="str">
            <v>042-734-0255</v>
          </cell>
          <cell r="K648" t="str">
            <v>042-735-5958</v>
          </cell>
          <cell r="L648" t="str">
            <v>080-5457-6704</v>
          </cell>
          <cell r="M648" t="str">
            <v>kitou@tsukushinbo.net</v>
          </cell>
          <cell r="N648" t="str">
            <v>https://www.tsukushinbo.net/</v>
          </cell>
          <cell r="O648" t="str">
            <v xml:space="preserve">有料老人ホームは入居者数46名、デイサービスは定員20名の比較的小さな施設なので職員の声が反映されやすい働きやすい環境になっています。顧問契約の社労士、介護コンサルタントがいるので職員一人ひとりの相談も受け付けています。介護の経験が無い方でも3か月の研修期間があるので安心して学べます。　　　　　　　　敷地内にあるガーデンにはブドウの木、藤棚、キウイの木他多数の植物があり癒されますよ！_x000D_
</v>
          </cell>
          <cell r="P648" t="str">
            <v>介護員</v>
          </cell>
          <cell r="Q648" t="str">
            <v>確認中</v>
          </cell>
          <cell r="R648" t="str">
            <v>利用者様の身の回りのサポート。食事、排泄、入浴の介助。お散歩付き添いやレクリエーションの実施。
送迎。</v>
          </cell>
          <cell r="S648" t="str">
            <v>ケアライフ金井</v>
          </cell>
          <cell r="T648" t="str">
            <v>確認中</v>
          </cell>
          <cell r="U648" t="str">
            <v>正社員</v>
          </cell>
          <cell r="V648" t="str">
            <v>東京都町田市金井5丁目20-16</v>
          </cell>
          <cell r="W648" t="str">
            <v>鶴川駅よりバス金井・榛名坂ヒルズ経由やくし台センター行(7分)金井クラブ下車　バス停より1分　車通勤可</v>
          </cell>
          <cell r="X648" t="str">
            <v>基本給210,000円～240,000円</v>
          </cell>
          <cell r="Y648" t="str">
            <v>-</v>
          </cell>
          <cell r="Z648" t="str">
            <v>介護福祉士20,000円/月　
処遇改善手当有</v>
          </cell>
          <cell r="AA648" t="str">
            <v>上限5万円迄支給</v>
          </cell>
          <cell r="AB648" t="str">
            <v>有り</v>
          </cell>
          <cell r="AC648" t="str">
            <v>社内規定に沿って基本給3000円UP　社内規定に沿って時給100円UP</v>
          </cell>
          <cell r="AD648" t="str">
            <v>有り</v>
          </cell>
          <cell r="AE648" t="str">
            <v>3か月</v>
          </cell>
          <cell r="AF648" t="str">
            <v>月給（手当等確認ください）</v>
          </cell>
          <cell r="AG648" t="str">
            <v>無期</v>
          </cell>
          <cell r="AH648" t="str">
            <v>無期</v>
          </cell>
          <cell r="AI648" t="str">
            <v>確認中</v>
          </cell>
          <cell r="AJ648" t="str">
            <v>可</v>
          </cell>
          <cell r="AK648" t="str">
            <v>有り</v>
          </cell>
          <cell r="AL648" t="str">
            <v>入社3か月間</v>
          </cell>
          <cell r="AM648" t="str">
            <v>無し</v>
          </cell>
          <cell r="AN648" t="str">
            <v>無し</v>
          </cell>
          <cell r="AO648" t="str">
            <v>日勤</v>
          </cell>
          <cell r="AP648" t="str">
            <v>8:30～17:30　シフト制</v>
          </cell>
          <cell r="AQ648" t="str">
            <v>週4～5日　希望相談可</v>
          </cell>
          <cell r="AR648" t="str">
            <v>介護福祉士優遇</v>
          </cell>
          <cell r="AS648" t="str">
            <v>雇用保険・健康保険・厚生年金・労災保険</v>
          </cell>
          <cell r="AT648" t="str">
            <v>3人</v>
          </cell>
          <cell r="AU648" t="str">
            <v>通所介護（デイサービス）</v>
          </cell>
          <cell r="AZ648" t="str">
            <v>法定通り</v>
          </cell>
          <cell r="BA648" t="str">
            <v>シフト制、年間休日110日</v>
          </cell>
          <cell r="BB648" t="str">
            <v>有（屋内「原則禁煙」）</v>
          </cell>
          <cell r="BC648" t="str">
            <v>屋内禁煙（屋外に喫煙所設置）</v>
          </cell>
        </row>
        <row r="649">
          <cell r="C649" t="str">
            <v>70-0315</v>
          </cell>
          <cell r="D649">
            <v>44718</v>
          </cell>
          <cell r="E649" t="str">
            <v>株式会社ツクイ</v>
          </cell>
          <cell r="F649" t="str">
            <v>かぶしきがいしゃツクイ</v>
          </cell>
          <cell r="G649" t="str">
            <v>採用課</v>
          </cell>
          <cell r="H649" t="str">
            <v>李</v>
          </cell>
          <cell r="J649" t="str">
            <v>0120-106-311</v>
          </cell>
          <cell r="K649" t="str">
            <v>03-5784-2090</v>
          </cell>
          <cell r="M649" t="str">
            <v>mailto:chinui_ri@apps.tsukui.net</v>
          </cell>
          <cell r="N649" t="str">
            <v>https://www.tsukui.net/</v>
          </cell>
          <cell r="O649" t="str">
            <v>ＴＯＫＹＯ働きやすい福祉の職場宣言認定事業所です。
無資格・未経験からスタートしたスタッフも多数おります。気持ちが分かるからこそ、未経験の方を育てていきたいと考えています。イチから新しいことにチャレンジしたい方、お気軽にご相談ください。</v>
          </cell>
          <cell r="P649" t="str">
            <v>ケアクルー（介護職）</v>
          </cell>
          <cell r="Q649" t="str">
            <v>確認中</v>
          </cell>
          <cell r="R649" t="str">
            <v>介護付有料老人ホームにおいてご入居様の自立支援に向けた日常生活に必要な介助
レクリエーションや集団体操の企画など様々な取り組みをしていきます。</v>
          </cell>
          <cell r="S649" t="str">
            <v>ツクイ・サンシャイン町田西館 / 東館</v>
          </cell>
          <cell r="T649" t="str">
            <v>確認中</v>
          </cell>
          <cell r="U649" t="str">
            <v>非常勤パート</v>
          </cell>
          <cell r="V649" t="str">
            <v>東京都町田市小山ヶ丘1-11-7 / 1-11-8</v>
          </cell>
          <cell r="W649" t="str">
            <v>京王相模原線「南大沢」駅、JR横浜線「相模原」駅より
定期無料シャトルバス運行中</v>
          </cell>
          <cell r="X649" t="str">
            <v>1,145～1,230円</v>
          </cell>
          <cell r="Y649" t="str">
            <v>確認中</v>
          </cell>
          <cell r="Z649" t="str">
            <v>土日祝日は時給＋100円
ひとり親手当　10,000円（月間50時間以上勤務の方）</v>
          </cell>
          <cell r="AA649" t="str">
            <v>実費5万円まで
※車通勤ＯＫ　上限31,600円</v>
          </cell>
          <cell r="AB649" t="str">
            <v>確認中</v>
          </cell>
          <cell r="AC649" t="str">
            <v>確認中</v>
          </cell>
          <cell r="AD649" t="str">
            <v>無し</v>
          </cell>
          <cell r="AE649" t="str">
            <v>確認中</v>
          </cell>
          <cell r="AF649" t="str">
            <v>時給</v>
          </cell>
          <cell r="AG649" t="str">
            <v>有期</v>
          </cell>
          <cell r="AH649" t="str">
            <v>条件にて更新あり
初回契約期間は6ヶ月</v>
          </cell>
          <cell r="AI649" t="str">
            <v>確認中</v>
          </cell>
          <cell r="AJ649" t="str">
            <v>確認中</v>
          </cell>
          <cell r="AK649" t="str">
            <v>有</v>
          </cell>
          <cell r="AL649" t="str">
            <v>3～4ヵ月</v>
          </cell>
          <cell r="AM649" t="str">
            <v>無</v>
          </cell>
          <cell r="AN649" t="str">
            <v>無</v>
          </cell>
          <cell r="AO649" t="str">
            <v>シフト制</v>
          </cell>
          <cell r="AP649" t="str">
            <v>①  6:30～9:30
②  15:30～20:30
③  17:00～20:00　
※①～③で選択可</v>
          </cell>
          <cell r="AQ649" t="str">
            <v>勤務日数、曜日は応相談</v>
          </cell>
          <cell r="AR649" t="str">
            <v>不問：介護職員初任者研修（ヘルパー2級）以上あれば尚可経験のない方も働きながら資格取得できる制度があります。</v>
          </cell>
          <cell r="AS649" t="str">
            <v>雇用保険・健康保険・厚生年金・労災保険</v>
          </cell>
          <cell r="AT649">
            <v>5</v>
          </cell>
          <cell r="AU649" t="str">
            <v>特定施設入居者生活介護（有料老人ホーム）</v>
          </cell>
          <cell r="AZ649" t="str">
            <v>法定通り</v>
          </cell>
          <cell r="BA649" t="str">
            <v>シフト以外</v>
          </cell>
          <cell r="BB649" t="str">
            <v>確認中</v>
          </cell>
          <cell r="BC649" t="str">
            <v>確認中</v>
          </cell>
        </row>
        <row r="650">
          <cell r="C650" t="str">
            <v>70-0316</v>
          </cell>
          <cell r="D650">
            <v>44718</v>
          </cell>
          <cell r="E650" t="str">
            <v>株式会社ツクイ</v>
          </cell>
          <cell r="F650" t="str">
            <v>かぶしきがいしゃツクイ</v>
          </cell>
          <cell r="G650" t="str">
            <v>採用課</v>
          </cell>
          <cell r="H650" t="str">
            <v>李</v>
          </cell>
          <cell r="J650" t="str">
            <v>0120-106-311</v>
          </cell>
          <cell r="K650" t="str">
            <v>03-5784-2090</v>
          </cell>
          <cell r="M650" t="str">
            <v>mailto:chinui_ri@apps.tsukui.net</v>
          </cell>
          <cell r="N650" t="str">
            <v>https://www.tsukui.net/</v>
          </cell>
          <cell r="O650" t="str">
            <v>ＴＯＫＹＯ働きやすい福祉の職場宣言認定事業所です。
大型有料老人ホームのため、お客様の数は多いですが、その分スタッフの数も多く、しっかりとコミュニケーションを取りながら仕事を進められる方、またキャリアパス制度を利用して今後のステップアップを検討されている方、お待ちしています。</v>
          </cell>
          <cell r="P650" t="str">
            <v>ケアクルー（介護職）</v>
          </cell>
          <cell r="Q650" t="str">
            <v>確認中</v>
          </cell>
          <cell r="R650" t="str">
            <v>介護付有料老人ホームにおいてご入居様の自立支援に向けた日常生活に必要な介助
レクリエーションや集団体操の企画など様々な取り組みをしていきます。</v>
          </cell>
          <cell r="S650" t="str">
            <v>ツクイ・サンシャイン町田西館 / 東館</v>
          </cell>
          <cell r="T650" t="str">
            <v>確認中</v>
          </cell>
          <cell r="U650" t="str">
            <v>正社員</v>
          </cell>
          <cell r="V650" t="str">
            <v>東京都町田市小山ヶ丘1-11-7 / 1-11-8</v>
          </cell>
          <cell r="W650" t="str">
            <v>京王相模原線「南大沢」駅、JR横浜線「相模原」駅より
定期無料シャトルバス運行中</v>
          </cell>
          <cell r="X650" t="str">
            <v>246,250～299,250円
＊夜勤手当5回分、資格手当含む</v>
          </cell>
          <cell r="Y650" t="str">
            <v>確認中</v>
          </cell>
          <cell r="Z650" t="str">
            <v>扶養手当 　配偶者　：10,000円 
18歳未満の子：5,000円／人 ・60歳以上の親：5,000円／人</v>
          </cell>
          <cell r="AA650" t="str">
            <v>実費5万円まで
※車通勤ＯＫ　上限31,600円</v>
          </cell>
          <cell r="AB650" t="str">
            <v>確認中</v>
          </cell>
          <cell r="AC650" t="str">
            <v>年1回（7月）</v>
          </cell>
          <cell r="AD650" t="str">
            <v>有り</v>
          </cell>
          <cell r="AE650" t="str">
            <v>年2回（6・12月）</v>
          </cell>
          <cell r="AF650" t="str">
            <v>月給（手当等確認ください）</v>
          </cell>
          <cell r="AG650" t="str">
            <v>無期</v>
          </cell>
          <cell r="AH650" t="str">
            <v>無期</v>
          </cell>
          <cell r="AI650" t="str">
            <v>確認中</v>
          </cell>
          <cell r="AJ650" t="str">
            <v>確認中</v>
          </cell>
          <cell r="AK650" t="str">
            <v>有</v>
          </cell>
          <cell r="AL650" t="str">
            <v>3～4ヵ月</v>
          </cell>
          <cell r="AM650" t="str">
            <v>有</v>
          </cell>
          <cell r="AN650">
            <v>5</v>
          </cell>
          <cell r="AO650" t="str">
            <v>シフト制</v>
          </cell>
          <cell r="AP650" t="str">
            <v xml:space="preserve">①  6:30～15:30
②  8:30～17:30
③  11:00～20:00　
④  16:30~翌9:30（西館は15:30～翌9:30）　シフト制  </v>
          </cell>
          <cell r="AQ650" t="str">
            <v>月公休8～9日</v>
          </cell>
          <cell r="AR650" t="str">
            <v>介護職員初任者研修（ヘルパー2級）以上</v>
          </cell>
          <cell r="AS650" t="str">
            <v>雇用保険・健康保険・厚生年金・労災保険</v>
          </cell>
          <cell r="AT650">
            <v>3</v>
          </cell>
          <cell r="AU650" t="str">
            <v>特定施設入居者生活介護（有料老人ホーム）</v>
          </cell>
          <cell r="AZ650" t="str">
            <v>法定通り※④のみ120分</v>
          </cell>
          <cell r="BA650" t="str">
            <v>月公休9日（28日の月は8日）
 リフレッシュ休暇（月1日付与）</v>
          </cell>
          <cell r="BB650" t="str">
            <v>確認中</v>
          </cell>
          <cell r="BC650" t="str">
            <v>確認中</v>
          </cell>
        </row>
        <row r="651">
          <cell r="C651" t="str">
            <v>70-0317</v>
          </cell>
          <cell r="D651">
            <v>44718</v>
          </cell>
          <cell r="E651" t="str">
            <v>株式会社ツクイ</v>
          </cell>
          <cell r="F651" t="str">
            <v>かぶしきがいしゃツクイ</v>
          </cell>
          <cell r="G651" t="str">
            <v>採用課</v>
          </cell>
          <cell r="H651" t="str">
            <v>李</v>
          </cell>
          <cell r="J651" t="str">
            <v>0120-106-311</v>
          </cell>
          <cell r="K651" t="str">
            <v>03-5784-2090</v>
          </cell>
          <cell r="M651" t="str">
            <v>mailto:chinui_ri@apps.tsukui.net</v>
          </cell>
          <cell r="N651" t="str">
            <v>https://www.tsukui.net/</v>
          </cell>
          <cell r="O651" t="str">
            <v>ＴＯＫＹＯ働きやすい福祉の職場宣言認定事業所です。
お客様の残存機能の維持、向上を図りながらお客様の叶えたい要望に対して、機能面から親身にアプローチできる方、またお客様と一緒になって思いを叶えていきたいと真剣に思える方、お待ちしています。</v>
          </cell>
          <cell r="P651" t="str">
            <v>機能訓練指導員</v>
          </cell>
          <cell r="Q651" t="str">
            <v>確認中</v>
          </cell>
          <cell r="R651" t="str">
            <v>・お客様一人ひとりに対する個別機能訓練の計画作成、実施、評価
・集団機能訓練プログラムの作成、実施、評価
・スタッフやご家族への動作介助の指導
・福祉用具活用の提案、使用方法の説明、指導　など</v>
          </cell>
          <cell r="S651" t="str">
            <v>ツクイ・サンシャイン町田西館 / 東館</v>
          </cell>
          <cell r="T651" t="str">
            <v>確認中</v>
          </cell>
          <cell r="U651" t="str">
            <v>非常勤パート</v>
          </cell>
          <cell r="V651" t="str">
            <v>東京都町田市小山ヶ丘1-11-7 / 1-11-8</v>
          </cell>
          <cell r="W651" t="str">
            <v>京王相模原線「南大沢」駅、JR横浜線「相模原」駅より
定期無料シャトルバス運行中</v>
          </cell>
          <cell r="X651" t="str">
            <v>1,600円～</v>
          </cell>
          <cell r="Y651" t="str">
            <v>確認中</v>
          </cell>
          <cell r="Z651" t="str">
            <v>土日祝日は時給＋100円
ひとり親手当　10,000円（月間50時間以上勤務の方）</v>
          </cell>
          <cell r="AA651" t="str">
            <v>実費5万円まで
※車通勤ＯＫ　上限31,600円</v>
          </cell>
          <cell r="AB651" t="str">
            <v>確認中</v>
          </cell>
          <cell r="AC651" t="str">
            <v>確認中</v>
          </cell>
          <cell r="AD651" t="str">
            <v>無し</v>
          </cell>
          <cell r="AE651" t="str">
            <v>確認中</v>
          </cell>
          <cell r="AF651" t="str">
            <v>時給</v>
          </cell>
          <cell r="AG651" t="str">
            <v>有期</v>
          </cell>
          <cell r="AH651" t="str">
            <v>条件にて更新あり
初回契約期間は6ヶ月</v>
          </cell>
          <cell r="AI651" t="str">
            <v>確認中</v>
          </cell>
          <cell r="AJ651" t="str">
            <v>確認中</v>
          </cell>
          <cell r="AK651" t="str">
            <v>有</v>
          </cell>
          <cell r="AL651" t="str">
            <v>3～4ヵ月</v>
          </cell>
          <cell r="AM651" t="str">
            <v>有</v>
          </cell>
          <cell r="AN651">
            <v>5</v>
          </cell>
          <cell r="AO651" t="str">
            <v>シフト制</v>
          </cell>
          <cell r="AP651" t="str">
            <v>8:30～17:30</v>
          </cell>
          <cell r="AQ651" t="str">
            <v>勤務日数、曜日は応相談</v>
          </cell>
          <cell r="AR651" t="str">
            <v>PT・OT・ST　いずれか必須</v>
          </cell>
          <cell r="AS651" t="str">
            <v>雇用保険・健康保険・厚生年金・労災保険</v>
          </cell>
          <cell r="AT651">
            <v>1</v>
          </cell>
          <cell r="AU651" t="str">
            <v>特定施設入居者生活介護（有料老人ホーム）</v>
          </cell>
          <cell r="AZ651" t="str">
            <v>法定通り</v>
          </cell>
          <cell r="BA651" t="str">
            <v>シフト以外</v>
          </cell>
          <cell r="BB651" t="str">
            <v>確認中</v>
          </cell>
          <cell r="BC651" t="str">
            <v>確認中</v>
          </cell>
        </row>
        <row r="652">
          <cell r="C652" t="str">
            <v>70-0318</v>
          </cell>
          <cell r="D652">
            <v>44718</v>
          </cell>
          <cell r="E652" t="str">
            <v>株式会社ツクイ</v>
          </cell>
          <cell r="F652" t="str">
            <v>かぶしきがいしゃツクイ</v>
          </cell>
          <cell r="G652" t="str">
            <v>採用課</v>
          </cell>
          <cell r="H652" t="str">
            <v>李</v>
          </cell>
          <cell r="J652" t="str">
            <v>0120-106-311</v>
          </cell>
          <cell r="K652" t="str">
            <v>03-5784-2090</v>
          </cell>
          <cell r="M652" t="str">
            <v>mailto:chinui_ri@apps.tsukui.net</v>
          </cell>
          <cell r="N652" t="str">
            <v>https://www.tsukui.net/</v>
          </cell>
          <cell r="O652" t="str">
            <v>ＴＯＫＹＯ働きやすい福祉の職場宣言認定事業所です。
お客様の残存機能の維持、向上を図りながらお客様の叶えたい要望に対して、機能面から親身にアプローチできる方、またお客様と一緒になって思いを叶えていきたいと真剣に思える方、お待ちしています。</v>
          </cell>
          <cell r="P652" t="str">
            <v>機能訓練指導員</v>
          </cell>
          <cell r="Q652" t="str">
            <v>確認中</v>
          </cell>
          <cell r="R652" t="str">
            <v>・お客様一人ひとりに対する個別機能訓練の計画作成、実施、評価
・集団機能訓練プログラムの作成、実施、評価
・スタッフやご家族への動作介助の指導
・福祉用具活用の提案、使用方法の説明、指導　など</v>
          </cell>
          <cell r="S652" t="str">
            <v>ツクイ・サンシャイン町田西館 / 東館</v>
          </cell>
          <cell r="T652" t="str">
            <v>確認中</v>
          </cell>
          <cell r="U652" t="str">
            <v>正社員</v>
          </cell>
          <cell r="V652" t="str">
            <v>東京都町田市小山ヶ丘1-11-7 / 1-11-8</v>
          </cell>
          <cell r="W652" t="str">
            <v>京王相模原線「南大沢」駅、JR横浜線「相模原」駅より
定期無料シャトルバス運行中</v>
          </cell>
          <cell r="X652" t="str">
            <v>228,250 円 〜331,250 円
※特別調整手当（経験加算）含む</v>
          </cell>
          <cell r="Y652" t="str">
            <v>確認中</v>
          </cell>
          <cell r="Z652" t="str">
            <v>扶養手当 　配偶者　：10,000円 
18歳未満の子：5,000円／人 ・60歳以上の親：5,000円／人</v>
          </cell>
          <cell r="AA652" t="str">
            <v>実費5万円まで
※車通勤ＯＫ　上限31,600円</v>
          </cell>
          <cell r="AB652" t="str">
            <v>確認中</v>
          </cell>
          <cell r="AC652" t="str">
            <v>年1回（7月）</v>
          </cell>
          <cell r="AD652" t="str">
            <v>有り</v>
          </cell>
          <cell r="AE652" t="str">
            <v>年2回（6・12月）</v>
          </cell>
          <cell r="AF652" t="str">
            <v>月給（手当等確認ください）</v>
          </cell>
          <cell r="AG652" t="str">
            <v>無期</v>
          </cell>
          <cell r="AH652" t="str">
            <v>無期</v>
          </cell>
          <cell r="AI652" t="str">
            <v>確認中</v>
          </cell>
          <cell r="AJ652" t="str">
            <v>確認中</v>
          </cell>
          <cell r="AK652" t="str">
            <v>有</v>
          </cell>
          <cell r="AL652" t="str">
            <v>3～4ヵ月</v>
          </cell>
          <cell r="AM652" t="str">
            <v>有</v>
          </cell>
          <cell r="AN652">
            <v>10</v>
          </cell>
          <cell r="AO652" t="str">
            <v>シフト制</v>
          </cell>
          <cell r="AP652" t="str">
            <v>8:30～17:30</v>
          </cell>
          <cell r="AQ652" t="str">
            <v>月公休8～9日</v>
          </cell>
          <cell r="AR652" t="str">
            <v>PT・OT・ST　いずれか必須</v>
          </cell>
          <cell r="AS652" t="str">
            <v>雇用保険・健康保険・厚生年金・労災保険</v>
          </cell>
          <cell r="AT652">
            <v>1</v>
          </cell>
          <cell r="AU652" t="str">
            <v>特定施設入居者生活介護（有料老人ホーム）</v>
          </cell>
          <cell r="AZ652" t="str">
            <v>法定通り</v>
          </cell>
          <cell r="BA652" t="str">
            <v>月公休9日（28日の月は8日）
 リフレッシュ休暇（月1日付与）</v>
          </cell>
          <cell r="BB652" t="str">
            <v>確認中</v>
          </cell>
          <cell r="BC652" t="str">
            <v>確認中</v>
          </cell>
        </row>
        <row r="653">
          <cell r="C653" t="str">
            <v>70-0321</v>
          </cell>
          <cell r="D653">
            <v>44718</v>
          </cell>
          <cell r="E653" t="str">
            <v>株式会社ツクイ</v>
          </cell>
          <cell r="F653" t="str">
            <v>かぶしきがいしゃツクイ</v>
          </cell>
          <cell r="G653" t="str">
            <v>採用課</v>
          </cell>
          <cell r="H653" t="str">
            <v>李</v>
          </cell>
          <cell r="J653" t="str">
            <v>0120-106-311</v>
          </cell>
          <cell r="K653" t="str">
            <v>03-5784-2090</v>
          </cell>
          <cell r="M653" t="str">
            <v>mailto:chinui_ri@apps.tsukui.net</v>
          </cell>
          <cell r="N653" t="str">
            <v>https://www.tsukui.net/</v>
          </cell>
          <cell r="O653" t="str">
            <v>ＴＯＫＹＯ働きやすい福祉の職場宣言認定事業所です。
施設の相談援助に興味があり、お客様やご家族の目線で新味にお話ができる、もしくは人との会話を通じて人間関係を築くことがお好きな方、お待ちしています。</v>
          </cell>
          <cell r="P653" t="str">
            <v>生活相談員</v>
          </cell>
          <cell r="Q653" t="str">
            <v>確認中</v>
          </cell>
          <cell r="R653" t="str">
            <v>・施設の入退居に関する各種相談援助、入居希望者への施設案内
・お客様の状況に応じて他スタッフと協力し、サービス計画の調整業務
・季節のレクリエーションや外出プラン、クラブ活動等のコーディネート業務
・お客様やご家族からのご要望への対応業務　等</v>
          </cell>
          <cell r="S653" t="str">
            <v>ツクイ・サンシャイン町田西館 / 東館</v>
          </cell>
          <cell r="T653" t="str">
            <v>確認中</v>
          </cell>
          <cell r="U653" t="str">
            <v>非常勤パート</v>
          </cell>
          <cell r="V653" t="str">
            <v>東京都町田市小山ヶ丘1-11-7 / 1-11-8</v>
          </cell>
          <cell r="W653" t="str">
            <v>京王相模原線「南大沢」駅、JR横浜線「相模原」駅より
定期無料シャトルバス運行中</v>
          </cell>
          <cell r="X653" t="str">
            <v>1,340～1,430円</v>
          </cell>
          <cell r="Y653" t="str">
            <v>確認中</v>
          </cell>
          <cell r="Z653" t="str">
            <v>土日祝日は時給＋100円
ひとり親手当　10,000円（月間50時間以上勤務の方）</v>
          </cell>
          <cell r="AA653" t="str">
            <v>実費5万円まで
※車通勤ＯＫ　上限31,600円</v>
          </cell>
          <cell r="AB653" t="str">
            <v>確認中</v>
          </cell>
          <cell r="AC653" t="str">
            <v>確認中</v>
          </cell>
          <cell r="AD653" t="str">
            <v>無し</v>
          </cell>
          <cell r="AE653" t="str">
            <v>確認中</v>
          </cell>
          <cell r="AF653" t="str">
            <v>時給</v>
          </cell>
          <cell r="AG653" t="str">
            <v>有期</v>
          </cell>
          <cell r="AH653" t="str">
            <v>条件にて更新あり
初回契約期間は6ヶ月</v>
          </cell>
          <cell r="AI653" t="str">
            <v>確認中</v>
          </cell>
          <cell r="AJ653" t="str">
            <v>確認中</v>
          </cell>
          <cell r="AK653" t="str">
            <v>有</v>
          </cell>
          <cell r="AL653" t="str">
            <v>3～4ヵ月</v>
          </cell>
          <cell r="AM653" t="str">
            <v>有</v>
          </cell>
          <cell r="AN653">
            <v>5</v>
          </cell>
          <cell r="AO653" t="str">
            <v>シフト制</v>
          </cell>
          <cell r="AP653" t="str">
            <v>8:30～17:30</v>
          </cell>
          <cell r="AQ653" t="str">
            <v>勤務日数、曜日は応相談</v>
          </cell>
          <cell r="AR653" t="str">
            <v>社会福祉士・介護支援専門員・介護福祉士　いずれか必須
普通自動車運転免許(AT限定可)　必須</v>
          </cell>
          <cell r="AS653" t="str">
            <v>雇用保険・健康保険・厚生年金・労災保険</v>
          </cell>
          <cell r="AT653">
            <v>1</v>
          </cell>
          <cell r="AU653" t="str">
            <v>特定施設入居者生活介護（有料老人ホーム）</v>
          </cell>
          <cell r="AZ653" t="str">
            <v>法定通り</v>
          </cell>
          <cell r="BA653" t="str">
            <v>シフト以外</v>
          </cell>
          <cell r="BB653" t="str">
            <v>確認中</v>
          </cell>
          <cell r="BC653" t="str">
            <v>確認中</v>
          </cell>
        </row>
        <row r="654">
          <cell r="C654" t="str">
            <v>70-0322</v>
          </cell>
          <cell r="D654">
            <v>44718</v>
          </cell>
          <cell r="E654" t="str">
            <v>株式会社ツクイ</v>
          </cell>
          <cell r="F654" t="str">
            <v>かぶしきがいしゃツクイ</v>
          </cell>
          <cell r="G654" t="str">
            <v>採用課</v>
          </cell>
          <cell r="H654" t="str">
            <v>李</v>
          </cell>
          <cell r="J654" t="str">
            <v>0120-106-311</v>
          </cell>
          <cell r="K654" t="str">
            <v>03-5784-2090</v>
          </cell>
          <cell r="M654" t="str">
            <v>mailto:chinui_ri@apps.tsukui.net</v>
          </cell>
          <cell r="N654" t="str">
            <v>https://www.tsukui.net/</v>
          </cell>
          <cell r="O654" t="str">
            <v>ＴＯＫＹＯ働きやすい福祉の職場宣言認定事業所です。
施設の相談援助に興味があり、お客様やご家族の目線で新味にお話ができる、もしくは人との会話を通じて人間関係を築くことがお好きな方、お待ちしています。</v>
          </cell>
          <cell r="P654" t="str">
            <v>生活相談員</v>
          </cell>
          <cell r="Q654" t="str">
            <v>確認中</v>
          </cell>
          <cell r="R654" t="str">
            <v>・施設の入退居に関する各種相談援助、入居希望者への施設案内
・お客様の状況に応じて他スタッフと協力し、サービス計画の調整業務
・季節のレクリエーションや外出プラン、クラブ活動等のコーディネート業務
・お客様やご家族からのご要望への対応業務　等</v>
          </cell>
          <cell r="S654" t="str">
            <v>ツクイ・サンシャイン町田西館 / 東館</v>
          </cell>
          <cell r="T654" t="str">
            <v>確認中</v>
          </cell>
          <cell r="U654" t="str">
            <v>正社員</v>
          </cell>
          <cell r="V654" t="str">
            <v>東京都町田市小山ヶ丘1-11-7 / 1-11-8</v>
          </cell>
          <cell r="W654" t="str">
            <v>京王相模原線「南大沢」駅、JR横浜線「相模原」駅より
定期無料シャトルバス運行中</v>
          </cell>
          <cell r="X654" t="str">
            <v>203,250～256,250円</v>
          </cell>
          <cell r="Y654" t="str">
            <v>確認中</v>
          </cell>
          <cell r="Z654" t="str">
            <v>扶養手当 　配偶者　：10,000円 
18歳未満の子：5,000円／人 ・60歳以上の親：5,000円／人</v>
          </cell>
          <cell r="AA654" t="str">
            <v>実費5万円まで
※車通勤ＯＫ　上限31,600円</v>
          </cell>
          <cell r="AB654" t="str">
            <v>確認中</v>
          </cell>
          <cell r="AC654" t="str">
            <v>年1回（7月）</v>
          </cell>
          <cell r="AD654" t="str">
            <v>有り</v>
          </cell>
          <cell r="AE654" t="str">
            <v>年2回（6・12月）</v>
          </cell>
          <cell r="AF654" t="str">
            <v>月給（手当等確認ください）</v>
          </cell>
          <cell r="AG654" t="str">
            <v>無期</v>
          </cell>
          <cell r="AH654" t="str">
            <v>無期</v>
          </cell>
          <cell r="AI654" t="str">
            <v>確認中</v>
          </cell>
          <cell r="AJ654" t="str">
            <v>確認中</v>
          </cell>
          <cell r="AK654" t="str">
            <v>有</v>
          </cell>
          <cell r="AL654" t="str">
            <v>3～4ヵ月</v>
          </cell>
          <cell r="AM654" t="str">
            <v>有</v>
          </cell>
          <cell r="AN654">
            <v>10</v>
          </cell>
          <cell r="AO654" t="str">
            <v>シフト制</v>
          </cell>
          <cell r="AP654" t="str">
            <v>①08:00～17:00(休憩60分)
②08:30～17:30(休憩60分)
③10:00～19:00(休憩60分)
④11:00～20:00(休憩60分)
※シフト制</v>
          </cell>
          <cell r="AQ654" t="str">
            <v>月公休8～9日</v>
          </cell>
          <cell r="AR654" t="str">
            <v>社会福祉士・介護支援専門員・介護福祉士　いずれか必須
普通自動車運転免許(AT限定可)　必須</v>
          </cell>
          <cell r="AS654" t="str">
            <v>雇用保険・健康保険・厚生年金・労災保険</v>
          </cell>
          <cell r="AT654">
            <v>1</v>
          </cell>
          <cell r="AU654" t="str">
            <v>特定施設入居者生活介護（有料老人ホーム）</v>
          </cell>
          <cell r="AZ654" t="str">
            <v>法定通り</v>
          </cell>
          <cell r="BA654" t="str">
            <v>月公休9日（28日の月は8日）
 リフレッシュ休暇（月1日付与）</v>
          </cell>
          <cell r="BB654" t="str">
            <v>確認中</v>
          </cell>
          <cell r="BC654" t="str">
            <v>確認中</v>
          </cell>
        </row>
        <row r="655">
          <cell r="C655" t="str">
            <v>70-0327</v>
          </cell>
          <cell r="D655">
            <v>44718</v>
          </cell>
          <cell r="E655" t="str">
            <v>株式会社ツクイ</v>
          </cell>
          <cell r="F655" t="str">
            <v>かぶしきがいしゃツクイ</v>
          </cell>
          <cell r="G655" t="str">
            <v>採用課</v>
          </cell>
          <cell r="H655" t="str">
            <v>李</v>
          </cell>
          <cell r="J655" t="str">
            <v>0120-106-311</v>
          </cell>
          <cell r="K655" t="str">
            <v>03-5784-2090</v>
          </cell>
          <cell r="M655" t="str">
            <v>mailto:chinui_ri@apps.tsukui.net</v>
          </cell>
          <cell r="N655" t="str">
            <v>https://www.tsukui.net/</v>
          </cell>
          <cell r="O655" t="str">
            <v>当社の施設の中では唯一の日曜日定休のデイサービスです。
地域に密着したデイサービスでその地域の何かしら力になりたいとお考えの方、ドライバーとして活躍いただけます。</v>
          </cell>
          <cell r="P655" t="str">
            <v>ケアドライバー</v>
          </cell>
          <cell r="Q655" t="str">
            <v>確認中</v>
          </cell>
          <cell r="R655" t="str">
            <v>・デイサービスを利用されるお客様の送迎業務
・専用車両の運転、各種点検、車いす移動時等の介護補助
・その他送迎表の作成、車両清掃作業　など</v>
          </cell>
          <cell r="S655" t="str">
            <v>ツクイ・デイサービス高ヶ坂</v>
          </cell>
          <cell r="T655" t="str">
            <v>確認中</v>
          </cell>
          <cell r="U655" t="str">
            <v>非常勤パート</v>
          </cell>
          <cell r="V655" t="str">
            <v>東京都町田市高ヶ坂7-26-8</v>
          </cell>
          <cell r="W655" t="str">
            <v>JR横浜線「成瀬」駅より徒歩約15分</v>
          </cell>
          <cell r="X655" t="str">
            <v>1,045円～</v>
          </cell>
          <cell r="Y655" t="str">
            <v>確認中</v>
          </cell>
          <cell r="Z655" t="str">
            <v>土日祝日は時給＋100円
ひとり親手当　10,000円（月間50時間以上勤務の方）</v>
          </cell>
          <cell r="AA655" t="str">
            <v>実費5万円まで
※車通勤ＯＫ　上限31,600円</v>
          </cell>
          <cell r="AB655" t="str">
            <v>確認中</v>
          </cell>
          <cell r="AC655" t="str">
            <v>確認中</v>
          </cell>
          <cell r="AD655" t="str">
            <v>無し</v>
          </cell>
          <cell r="AE655" t="str">
            <v>確認中</v>
          </cell>
          <cell r="AF655" t="str">
            <v>時給</v>
          </cell>
          <cell r="AG655" t="str">
            <v>有期</v>
          </cell>
          <cell r="AH655" t="str">
            <v>条件にて更新あり
初回契約期間は6ヶ月</v>
          </cell>
          <cell r="AI655" t="str">
            <v>確認中</v>
          </cell>
          <cell r="AJ655" t="str">
            <v>確認中</v>
          </cell>
          <cell r="AK655" t="str">
            <v>有</v>
          </cell>
          <cell r="AL655" t="str">
            <v>3～4ヵ月</v>
          </cell>
          <cell r="AM655" t="str">
            <v>無</v>
          </cell>
          <cell r="AN655" t="str">
            <v>無</v>
          </cell>
          <cell r="AO655" t="str">
            <v>シフト制</v>
          </cell>
          <cell r="AP655" t="str">
            <v>①  8:00～10:00
②  16:00～18:00
※どちらかでもOK
※両方できる方優遇</v>
          </cell>
          <cell r="AQ655" t="str">
            <v>勤務日数、曜日は応相談</v>
          </cell>
          <cell r="AR655" t="str">
            <v>普通自動車運転免許(AT限定可)</v>
          </cell>
          <cell r="AS655" t="str">
            <v>雇用保険・健康保険・厚生年金・労災保険</v>
          </cell>
          <cell r="AT655">
            <v>2</v>
          </cell>
          <cell r="AU655" t="str">
            <v>通所介護（デイサービス）</v>
          </cell>
          <cell r="AZ655" t="str">
            <v>法定通り</v>
          </cell>
          <cell r="BA655" t="str">
            <v>シフト以外</v>
          </cell>
          <cell r="BB655" t="str">
            <v>確認中</v>
          </cell>
          <cell r="BC655" t="str">
            <v>確認中</v>
          </cell>
        </row>
        <row r="656">
          <cell r="C656" t="str">
            <v>70-0328</v>
          </cell>
          <cell r="D656">
            <v>44718</v>
          </cell>
          <cell r="E656" t="str">
            <v>株式会社ツクイ</v>
          </cell>
          <cell r="F656" t="str">
            <v>かぶしきがいしゃツクイ</v>
          </cell>
          <cell r="G656" t="str">
            <v>採用課</v>
          </cell>
          <cell r="H656" t="str">
            <v>李</v>
          </cell>
          <cell r="J656" t="str">
            <v>0120-106-311</v>
          </cell>
          <cell r="K656" t="str">
            <v>03-5784-2090</v>
          </cell>
          <cell r="M656" t="str">
            <v>mailto:chinui_ri@apps.tsukui.net</v>
          </cell>
          <cell r="N656" t="str">
            <v>https://www.tsukui.net/</v>
          </cell>
          <cell r="O656" t="str">
            <v>小規模デイサービスでひとりひとりのお客さまとゆっくし接する介護をご希望の方、お気軽にご相談ください。</v>
          </cell>
          <cell r="P656" t="str">
            <v>ケアクルー（介護職）兼ケアドライバー</v>
          </cell>
          <cell r="Q656" t="str">
            <v>確認中</v>
          </cell>
          <cell r="R656" t="str">
            <v>・お客様に対する食事や入浴、排せつ等の介助
・レクリエーションの企画、実施
・他スタッフと連携してのケア業務全般
・各種記録業務
・送迎　など</v>
          </cell>
          <cell r="S656" t="str">
            <v>ツクイ町田金井</v>
          </cell>
          <cell r="T656" t="str">
            <v>確認中</v>
          </cell>
          <cell r="U656" t="str">
            <v>非常勤パート</v>
          </cell>
          <cell r="V656" t="str">
            <v>東京都町田市金井8-25-28</v>
          </cell>
          <cell r="W656" t="str">
            <v>小田急線「鶴川」駅よりバス「金井」バス停下車3分</v>
          </cell>
          <cell r="X656" t="str">
            <v>時給1,165円～1,250円</v>
          </cell>
          <cell r="Y656" t="str">
            <v>確認中</v>
          </cell>
          <cell r="Z656" t="str">
            <v>土日祝日は時給＋100円
ひとり親手当　10,000円（月間50時間以上勤務の方）</v>
          </cell>
          <cell r="AA656" t="str">
            <v>実費5万円まで
※車通勤ＯＫ　上限31,600円</v>
          </cell>
          <cell r="AB656" t="str">
            <v>確認中</v>
          </cell>
          <cell r="AC656" t="str">
            <v>確認中</v>
          </cell>
          <cell r="AD656" t="str">
            <v>無し</v>
          </cell>
          <cell r="AE656" t="str">
            <v>確認中</v>
          </cell>
          <cell r="AF656" t="str">
            <v>時給</v>
          </cell>
          <cell r="AG656" t="str">
            <v>有期</v>
          </cell>
          <cell r="AH656" t="str">
            <v>条件にて更新あり
初回契約期間は6ヶ月</v>
          </cell>
          <cell r="AI656" t="str">
            <v>確認中</v>
          </cell>
          <cell r="AJ656" t="str">
            <v>確認中</v>
          </cell>
          <cell r="AK656" t="str">
            <v>有</v>
          </cell>
          <cell r="AL656" t="str">
            <v>3～4ヵ月</v>
          </cell>
          <cell r="AM656" t="str">
            <v>有</v>
          </cell>
          <cell r="AN656">
            <v>5</v>
          </cell>
          <cell r="AO656" t="str">
            <v>シフト制</v>
          </cell>
          <cell r="AP656" t="str">
            <v>8:00～18:30　の間で応相談</v>
          </cell>
          <cell r="AQ656" t="str">
            <v>勤務日数、曜日は応相談</v>
          </cell>
          <cell r="AR656" t="str">
            <v>普通自動車運転免許(AT限定可)</v>
          </cell>
          <cell r="AS656" t="str">
            <v>雇用保険・健康保険・厚生年金・労災保険</v>
          </cell>
          <cell r="AT656">
            <v>1</v>
          </cell>
          <cell r="AU656" t="str">
            <v>通所介護（デイサービス）</v>
          </cell>
          <cell r="AZ656" t="str">
            <v>法定通り</v>
          </cell>
          <cell r="BA656" t="str">
            <v>シフト以外</v>
          </cell>
          <cell r="BB656" t="str">
            <v>確認中</v>
          </cell>
          <cell r="BC656" t="str">
            <v>確認中</v>
          </cell>
        </row>
        <row r="657">
          <cell r="C657" t="str">
            <v>70-0329</v>
          </cell>
          <cell r="D657">
            <v>44718</v>
          </cell>
          <cell r="E657" t="str">
            <v>株式会社ツクイ</v>
          </cell>
          <cell r="F657" t="str">
            <v>かぶしきがいしゃツクイ</v>
          </cell>
          <cell r="G657" t="str">
            <v>採用課</v>
          </cell>
          <cell r="H657" t="str">
            <v>李</v>
          </cell>
          <cell r="J657" t="str">
            <v>0120-106-311</v>
          </cell>
          <cell r="K657" t="str">
            <v>03-5784-2090</v>
          </cell>
          <cell r="M657" t="str">
            <v>mailto:chinui_ri@apps.tsukui.net</v>
          </cell>
          <cell r="N657" t="str">
            <v>https://www.tsukui.net/</v>
          </cell>
          <cell r="O657" t="str">
            <v>訪問入浴オペレーターとして、ヘルパー、看護職員とチームで協力をしながらサービスにあたれる方、お待ちしています。
当社では訪問入浴オペレーターからキャリアップをされている管理職が多く存在します。</v>
          </cell>
          <cell r="P657" t="str">
            <v>ケアクルー（訪問入浴オペレーター）</v>
          </cell>
          <cell r="Q657" t="str">
            <v>確認中</v>
          </cell>
          <cell r="R657" t="str">
            <v>入浴車の運転・浴槽の運搬／設置
・お湯だし
・ベッドまたは車いすからの移動介助
・お客様の洗髪／洗体
・浴槽の洗浄／片づけ　など</v>
          </cell>
          <cell r="S657" t="str">
            <v>ツクイ町田森野</v>
          </cell>
          <cell r="T657" t="str">
            <v>確認中</v>
          </cell>
          <cell r="U657" t="str">
            <v>非常勤パート</v>
          </cell>
          <cell r="V657" t="str">
            <v>東京都町田市森野５－２１－１　渋谷ツインビルディング１０３号室</v>
          </cell>
          <cell r="W657" t="str">
            <v>「町田」駅より町田バスターミナル「境川団地行」バス「森野5丁目」下車徒歩1分</v>
          </cell>
          <cell r="X657" t="str">
            <v>時給1,340円～1,730円</v>
          </cell>
          <cell r="Y657" t="str">
            <v>確認中</v>
          </cell>
          <cell r="Z657" t="str">
            <v>土日祝日は時給＋100円
ひとり親手当　10,000円（月間50時間以上勤務の方）</v>
          </cell>
          <cell r="AA657" t="str">
            <v>実費5万円まで
※車通勤ＯＫ　上限31,600円</v>
          </cell>
          <cell r="AB657" t="str">
            <v>確認中</v>
          </cell>
          <cell r="AC657" t="str">
            <v>確認中</v>
          </cell>
          <cell r="AD657" t="str">
            <v>無し</v>
          </cell>
          <cell r="AE657" t="str">
            <v>確認中</v>
          </cell>
          <cell r="AF657" t="str">
            <v>時給</v>
          </cell>
          <cell r="AG657" t="str">
            <v>有期</v>
          </cell>
          <cell r="AH657" t="str">
            <v>条件にて更新あり
初回契約期間は6ヶ月</v>
          </cell>
          <cell r="AI657" t="str">
            <v>確認中</v>
          </cell>
          <cell r="AJ657" t="str">
            <v>確認中</v>
          </cell>
          <cell r="AK657" t="str">
            <v>有</v>
          </cell>
          <cell r="AL657" t="str">
            <v>3～4ヵ月</v>
          </cell>
          <cell r="AM657" t="str">
            <v>無</v>
          </cell>
          <cell r="AN657" t="str">
            <v>無</v>
          </cell>
          <cell r="AO657" t="str">
            <v>シフト制</v>
          </cell>
          <cell r="AP657" t="str">
            <v>①8:30～17:30
②9:00～18:00
③9:30～18:30
※シフト制
※勤務時間応相談</v>
          </cell>
          <cell r="AQ657" t="str">
            <v>勤務日数、曜日は応相談</v>
          </cell>
          <cell r="AR657" t="str">
            <v>普通自動車運転免許(AT限定可)</v>
          </cell>
          <cell r="AS657" t="str">
            <v>雇用保険・健康保険・厚生年金・労災保険</v>
          </cell>
          <cell r="AT657">
            <v>1</v>
          </cell>
          <cell r="AU657" t="str">
            <v>訪問入浴介助（巡回入浴）</v>
          </cell>
          <cell r="AZ657" t="str">
            <v>法定通り</v>
          </cell>
          <cell r="BA657" t="str">
            <v>シフト以外</v>
          </cell>
          <cell r="BB657" t="str">
            <v>確認中</v>
          </cell>
          <cell r="BC657" t="str">
            <v>確認中</v>
          </cell>
        </row>
        <row r="658">
          <cell r="C658" t="str">
            <v>70-0330</v>
          </cell>
          <cell r="D658">
            <v>44718</v>
          </cell>
          <cell r="E658" t="str">
            <v>株式会社ツクイ</v>
          </cell>
          <cell r="F658" t="str">
            <v>かぶしきがいしゃツクイ</v>
          </cell>
          <cell r="G658" t="str">
            <v>採用課</v>
          </cell>
          <cell r="H658" t="str">
            <v>李</v>
          </cell>
          <cell r="J658" t="str">
            <v>0120-106-311</v>
          </cell>
          <cell r="K658" t="str">
            <v>03-5784-2090</v>
          </cell>
          <cell r="M658" t="str">
            <v>mailto:chinui_ri@apps.tsukui.net</v>
          </cell>
          <cell r="N658" t="str">
            <v>https://www.tsukui.net/</v>
          </cell>
          <cell r="O658" t="str">
            <v>地域介護の入口としてお客様の視点からケアプランを考えていただける方お待ちしています。</v>
          </cell>
          <cell r="P658" t="str">
            <v>ケアマネージャー</v>
          </cell>
          <cell r="Q658" t="str">
            <v>確認中</v>
          </cell>
          <cell r="R658" t="str">
            <v>・お客様が必要な介護サービスを受けるために、最適なケアプランの作成、モニタリング
・お客様のご自宅訪問、健康状態・生活環境・ご家族の状況等の確認、および相談援助
・関係機関との連絡調整、ケアプランの見直し　など</v>
          </cell>
          <cell r="S658" t="str">
            <v>ツクイ町田森野</v>
          </cell>
          <cell r="T658" t="str">
            <v>確認中</v>
          </cell>
          <cell r="U658" t="str">
            <v>非常勤パート</v>
          </cell>
          <cell r="V658" t="str">
            <v>東京都町田市森野５－２１－１</v>
          </cell>
          <cell r="W658" t="str">
            <v>「町田」駅より町田バスターミナル「境川団地行」バス「森野5丁目」下車徒歩1分</v>
          </cell>
          <cell r="X658" t="str">
            <v>1,330～1,430円</v>
          </cell>
          <cell r="Y658" t="str">
            <v>確認中</v>
          </cell>
          <cell r="Z658" t="str">
            <v>土日祝日は時給＋100円
ひとり親手当　10,000円（月間50時間以上勤務の方）</v>
          </cell>
          <cell r="AA658" t="str">
            <v>実費5万円まで
※車通勤ＯＫ　上限31,600円</v>
          </cell>
          <cell r="AB658" t="str">
            <v>確認中</v>
          </cell>
          <cell r="AC658" t="str">
            <v>確認中</v>
          </cell>
          <cell r="AD658" t="str">
            <v>無し</v>
          </cell>
          <cell r="AE658" t="str">
            <v>確認中</v>
          </cell>
          <cell r="AF658" t="str">
            <v>時給</v>
          </cell>
          <cell r="AG658" t="str">
            <v>有期</v>
          </cell>
          <cell r="AH658" t="str">
            <v>条件にて更新あり
初回契約期間は6ヶ月</v>
          </cell>
          <cell r="AI658" t="str">
            <v>確認中</v>
          </cell>
          <cell r="AJ658" t="str">
            <v>確認中</v>
          </cell>
          <cell r="AK658" t="str">
            <v>有</v>
          </cell>
          <cell r="AL658" t="str">
            <v>3～4ヵ月</v>
          </cell>
          <cell r="AM658" t="str">
            <v>有</v>
          </cell>
          <cell r="AN658">
            <v>5</v>
          </cell>
          <cell r="AO658" t="str">
            <v>シフト制</v>
          </cell>
          <cell r="AP658" t="str">
            <v>8:30～17:30
※訪問の都合で前後することがあります。</v>
          </cell>
          <cell r="AQ658" t="str">
            <v>勤務日数、曜日は応相談</v>
          </cell>
          <cell r="AR658" t="str">
            <v>介護支援専門員</v>
          </cell>
          <cell r="AS658" t="str">
            <v>雇用保険・健康保険・厚生年金・労災保険</v>
          </cell>
          <cell r="AT658">
            <v>1</v>
          </cell>
          <cell r="AU658" t="str">
            <v>訪問介護（ホームヘルプサービス）</v>
          </cell>
          <cell r="AZ658" t="str">
            <v>法定通り</v>
          </cell>
          <cell r="BA658" t="str">
            <v>シフト以外</v>
          </cell>
          <cell r="BB658" t="str">
            <v>確認中</v>
          </cell>
          <cell r="BC658" t="str">
            <v>確認中</v>
          </cell>
        </row>
        <row r="659">
          <cell r="C659" t="str">
            <v>70-0331</v>
          </cell>
          <cell r="D659">
            <v>44718</v>
          </cell>
          <cell r="E659" t="str">
            <v>株式会社ツクイ</v>
          </cell>
          <cell r="F659" t="str">
            <v>かぶしきがいしゃツクイ</v>
          </cell>
          <cell r="G659" t="str">
            <v>採用課</v>
          </cell>
          <cell r="H659" t="str">
            <v>李</v>
          </cell>
          <cell r="J659" t="str">
            <v>0120-106-311</v>
          </cell>
          <cell r="K659" t="str">
            <v>03-5784-2090</v>
          </cell>
          <cell r="M659" t="str">
            <v>mailto:chinui_ri@apps.tsukui.net</v>
          </cell>
          <cell r="N659" t="str">
            <v>https://www.tsukui.net/</v>
          </cell>
          <cell r="O659" t="str">
            <v>地域介護の入口としてお客様の視点からケアプランを考えていただける方お待ちしています。</v>
          </cell>
          <cell r="P659" t="str">
            <v>ケアマネージャー</v>
          </cell>
          <cell r="Q659" t="str">
            <v>確認中</v>
          </cell>
          <cell r="R659" t="str">
            <v>・お客様が必要な介護サービスを受けるために、最適なケアプランの作成、モニタリング
・お客様のご自宅訪問、健康状態・生活環境・ご家族の状況等の確認、および相談援助
・関係機関との連絡調整、ケアプランの見直し　など</v>
          </cell>
          <cell r="S659" t="str">
            <v>ツクイ町田森野</v>
          </cell>
          <cell r="T659" t="str">
            <v>確認中</v>
          </cell>
          <cell r="U659" t="str">
            <v>正社員</v>
          </cell>
          <cell r="V659" t="str">
            <v>東京都町田市森野５－２１－１</v>
          </cell>
          <cell r="W659" t="str">
            <v>「町田」駅より町田バスターミナル「境川団地行」バス「森野5丁目」下車徒歩1分</v>
          </cell>
          <cell r="X659" t="str">
            <v>月給257,250円～305,250円
※担当件数35件の場合</v>
          </cell>
          <cell r="Y659" t="str">
            <v>確認中</v>
          </cell>
          <cell r="Z659" t="str">
            <v>扶養手当 　配偶者　：10,000円 
18歳未満の子：5,000円／人 ・60歳以上の親：5,000円／人</v>
          </cell>
          <cell r="AA659" t="str">
            <v>実費5万円まで
※車通勤ＯＫ　上限31,600円</v>
          </cell>
          <cell r="AB659" t="str">
            <v>確認中</v>
          </cell>
          <cell r="AC659" t="str">
            <v>年1回（7月）</v>
          </cell>
          <cell r="AD659" t="str">
            <v>有り</v>
          </cell>
          <cell r="AE659" t="str">
            <v>年2回（6・12月）</v>
          </cell>
          <cell r="AF659" t="str">
            <v>月給（手当等確認ください）</v>
          </cell>
          <cell r="AG659" t="str">
            <v>無期</v>
          </cell>
          <cell r="AH659" t="str">
            <v>無期</v>
          </cell>
          <cell r="AI659" t="str">
            <v>確認中</v>
          </cell>
          <cell r="AJ659" t="str">
            <v>確認中</v>
          </cell>
          <cell r="AK659" t="str">
            <v>有</v>
          </cell>
          <cell r="AL659" t="str">
            <v>3～4ヵ月</v>
          </cell>
          <cell r="AM659" t="str">
            <v>有</v>
          </cell>
          <cell r="AN659">
            <v>10</v>
          </cell>
          <cell r="AO659" t="str">
            <v>シフト制</v>
          </cell>
          <cell r="AP659" t="str">
            <v>8:30～17:30
※訪問の都合で前後することがあります。</v>
          </cell>
          <cell r="AQ659" t="str">
            <v>週5日</v>
          </cell>
          <cell r="AR659" t="str">
            <v>介護支援専門員</v>
          </cell>
          <cell r="AS659" t="str">
            <v>雇用保険・健康保険・厚生年金・労災保険</v>
          </cell>
          <cell r="AT659">
            <v>1</v>
          </cell>
          <cell r="AU659" t="str">
            <v>訪問介護（ホームヘルプサービス）</v>
          </cell>
          <cell r="AZ659" t="str">
            <v>法定通り</v>
          </cell>
          <cell r="BA659" t="str">
            <v>週休2日
 リフレッシュ休暇（月1日付与）</v>
          </cell>
          <cell r="BB659" t="str">
            <v>確認中</v>
          </cell>
          <cell r="BC659" t="str">
            <v>確認中</v>
          </cell>
        </row>
        <row r="660">
          <cell r="C660" t="str">
            <v>70-0332</v>
          </cell>
          <cell r="D660">
            <v>44718</v>
          </cell>
          <cell r="E660" t="str">
            <v>株式会社ツクイ</v>
          </cell>
          <cell r="F660" t="str">
            <v>かぶしきがいしゃツクイ</v>
          </cell>
          <cell r="G660" t="str">
            <v>採用課</v>
          </cell>
          <cell r="H660" t="str">
            <v>李</v>
          </cell>
          <cell r="J660" t="str">
            <v>0120-106-311</v>
          </cell>
          <cell r="K660" t="str">
            <v>03-5784-2090</v>
          </cell>
          <cell r="M660" t="str">
            <v>mailto:chinui_ri@apps.tsukui.net</v>
          </cell>
          <cell r="N660" t="str">
            <v>https://www.tsukui.net/</v>
          </cell>
          <cell r="O660" t="str">
            <v>ツクイ町田南成瀬はサービス提供時間の短い営業所です。
育児中の方でもお気軽にご相談ください。</v>
          </cell>
          <cell r="P660" t="str">
            <v>看護職員</v>
          </cell>
          <cell r="Q660" t="str">
            <v>確認中</v>
          </cell>
          <cell r="R660" t="str">
            <v>・お客様に対する入浴前後のバイタルチェック、および健康管理業務全般
・機能訓練時の補助業務
・他スタッフと連携してのケア業務全般
・各種記録業務　など</v>
          </cell>
          <cell r="S660" t="str">
            <v>ツクイ町田南成瀬</v>
          </cell>
          <cell r="T660" t="str">
            <v>確認中</v>
          </cell>
          <cell r="U660" t="str">
            <v>非常勤パート</v>
          </cell>
          <cell r="V660" t="str">
            <v>東京都町田市南成瀬5-9-4</v>
          </cell>
          <cell r="W660" t="str">
            <v>JR「成瀬」駅下車徒歩6分</v>
          </cell>
          <cell r="X660" t="str">
            <v>1,600円～</v>
          </cell>
          <cell r="Y660" t="str">
            <v>確認中</v>
          </cell>
          <cell r="Z660" t="str">
            <v>土日祝日は時給＋100円
ひとり親手当　10,000円（月間50時間以上勤務の方）</v>
          </cell>
          <cell r="AA660" t="str">
            <v>実費5万円まで
※車通勤ＯＫ　上限31,600円</v>
          </cell>
          <cell r="AB660" t="str">
            <v>確認中</v>
          </cell>
          <cell r="AC660" t="str">
            <v>確認中</v>
          </cell>
          <cell r="AD660" t="str">
            <v>無し</v>
          </cell>
          <cell r="AE660" t="str">
            <v>確認中</v>
          </cell>
          <cell r="AF660" t="str">
            <v>時給</v>
          </cell>
          <cell r="AG660" t="str">
            <v>有期</v>
          </cell>
          <cell r="AH660" t="str">
            <v>条件にて更新あり
初回契約期間は6ヶ月</v>
          </cell>
          <cell r="AI660" t="str">
            <v>確認中</v>
          </cell>
          <cell r="AJ660" t="str">
            <v>確認中</v>
          </cell>
          <cell r="AK660" t="str">
            <v>有</v>
          </cell>
          <cell r="AL660" t="str">
            <v>3～4ヵ月</v>
          </cell>
          <cell r="AM660" t="str">
            <v>無</v>
          </cell>
          <cell r="AN660" t="str">
            <v>無</v>
          </cell>
          <cell r="AO660" t="str">
            <v>シフト制</v>
          </cell>
          <cell r="AP660" t="str">
            <v>①9:30～15:30
②9:00～16:00
※応相談可</v>
          </cell>
          <cell r="AQ660" t="str">
            <v>勤務日数、曜日は応相談</v>
          </cell>
          <cell r="AR660" t="str">
            <v>正看護師・准看護師</v>
          </cell>
          <cell r="AS660" t="str">
            <v>雇用保険・健康保険・厚生年金・労災保険</v>
          </cell>
          <cell r="AT660">
            <v>1</v>
          </cell>
          <cell r="AU660" t="str">
            <v>通所介護（デイサービス）</v>
          </cell>
          <cell r="AZ660" t="str">
            <v>法定通り</v>
          </cell>
          <cell r="BA660" t="str">
            <v>シフト以外</v>
          </cell>
          <cell r="BB660" t="str">
            <v>確認中</v>
          </cell>
          <cell r="BC660" t="str">
            <v>確認中</v>
          </cell>
        </row>
        <row r="661">
          <cell r="C661" t="str">
            <v>70-0389</v>
          </cell>
          <cell r="D661">
            <v>44718</v>
          </cell>
          <cell r="E661" t="str">
            <v>株式会社　ツクイ</v>
          </cell>
          <cell r="F661" t="str">
            <v>かぶしきがいしゃ　ツクイ</v>
          </cell>
          <cell r="G661" t="str">
            <v>町田鶴川営業所</v>
          </cell>
          <cell r="H661" t="str">
            <v>田中</v>
          </cell>
          <cell r="J661" t="str">
            <v>042-737-5666</v>
          </cell>
          <cell r="K661" t="str">
            <v>042-737-5668</v>
          </cell>
          <cell r="M661" t="str">
            <v>tetsuya_tanaka@tsukui.net</v>
          </cell>
          <cell r="N661" t="str">
            <v>https://www.tsukui-job.net/tsukui2/all/v_92_2252/HVT_1_10_DUD%2CID/MLlist.htm</v>
          </cell>
          <cell r="O661" t="str">
            <v>土日祝日は時給100円アップ！ ・年2回特別手当あり（業績による） ・ツクイ独自の福利厚生制度あり ★ツクイ倶楽部の一例紹介★ ・ヘルスチェック補助金　10,000円 ・宿泊費補助　2泊まで1泊あたり5,000円 ・インフルエンザ予防接種補助　5,000円 ・暑気払い、忘・新年会補助　各5,000円 他にも・・・出産祝い金、入学祝い金、婚姻暦祝い金 など</v>
          </cell>
          <cell r="P661" t="str">
            <v>送迎職員</v>
          </cell>
          <cell r="Q661" t="str">
            <v>確認中</v>
          </cell>
          <cell r="R661" t="str">
            <v>＜お仕事の詳細＞
・デイサービスを利用されるお客様の送迎業務
・専用車両の運転、各種点検、車いす移動時等の介護補助
・その他送迎表の作成、車両清掃作業　など
デイサービスとは・・・お客様のご自宅へ朝お迎えに伺い、日中をデイサービスセンターでレクリエーションや機能訓練などをしながらお過ごしいただき、夕方ご自宅までお送りするサービスです。
ご自宅から外に出ることで社会参加の一歩につながります。またご家族の負担の軽減も図ります。</v>
          </cell>
          <cell r="S661" t="str">
            <v>ツクイ町田鶴川</v>
          </cell>
          <cell r="T661" t="str">
            <v>確認中</v>
          </cell>
          <cell r="U661" t="str">
            <v>非常勤パート</v>
          </cell>
          <cell r="V661" t="str">
            <v>東京都町田市鶴川1-16-1</v>
          </cell>
          <cell r="W661" t="str">
            <v>小田急線「鶴川」駅北口下車徒歩10分　車通勤可</v>
          </cell>
          <cell r="X661" t="str">
            <v>1,045円～</v>
          </cell>
          <cell r="Y661" t="str">
            <v>確認中</v>
          </cell>
          <cell r="Z661" t="str">
            <v>土日祝日は時給100円アップ</v>
          </cell>
          <cell r="AA661" t="str">
            <v>通勤交通費　実費5万円まで</v>
          </cell>
          <cell r="AB661" t="str">
            <v>確認中</v>
          </cell>
          <cell r="AC661" t="str">
            <v>確認中</v>
          </cell>
          <cell r="AD661" t="str">
            <v>実績による</v>
          </cell>
          <cell r="AE661" t="str">
            <v>確認中</v>
          </cell>
          <cell r="AF661" t="str">
            <v>時給</v>
          </cell>
          <cell r="AG661" t="str">
            <v>有期</v>
          </cell>
          <cell r="AH661" t="str">
            <v>1年毎の更新</v>
          </cell>
          <cell r="AI661" t="str">
            <v>確認中</v>
          </cell>
          <cell r="AJ661" t="str">
            <v>確認中</v>
          </cell>
          <cell r="AK661" t="str">
            <v>有り</v>
          </cell>
          <cell r="AL661" t="str">
            <v>入社3カ月間</v>
          </cell>
          <cell r="AM661" t="str">
            <v>有</v>
          </cell>
          <cell r="AN661" t="str">
            <v>平均5時間程度</v>
          </cell>
          <cell r="AO661" t="str">
            <v>シフト制</v>
          </cell>
          <cell r="AP661" t="str">
            <v>①07:30～09:45（休憩なし） ②16:15～18:30（休憩なし） 原則①②両方勤務</v>
          </cell>
          <cell r="AQ661" t="str">
            <v>勤務日数：週2日以上 　勤務曜日：応相談</v>
          </cell>
          <cell r="AR661" t="str">
            <v>資格：普通自動車運転免許(AT限定可)　必須_x000D_
経験：不問_x000D_
※69歳以下の応募（就業規則により定年年齢70歳のため）</v>
          </cell>
          <cell r="AS661" t="str">
            <v>労働条件による</v>
          </cell>
          <cell r="AT661" t="str">
            <v>1名</v>
          </cell>
          <cell r="AU661" t="str">
            <v>通所介護（デイサービス）</v>
          </cell>
          <cell r="AZ661" t="str">
            <v>法定通り</v>
          </cell>
          <cell r="BA661" t="str">
            <v>シフト制</v>
          </cell>
          <cell r="BB661" t="str">
            <v>確認中</v>
          </cell>
          <cell r="BC661" t="str">
            <v>確認中</v>
          </cell>
        </row>
        <row r="662">
          <cell r="C662" t="str">
            <v>70-0393</v>
          </cell>
          <cell r="D662">
            <v>44718</v>
          </cell>
          <cell r="E662" t="str">
            <v>株式会社　ツクイ</v>
          </cell>
          <cell r="F662" t="str">
            <v>かぶしきがいしゃ　ツクイ</v>
          </cell>
          <cell r="G662" t="str">
            <v>採用課</v>
          </cell>
          <cell r="H662" t="str">
            <v>李</v>
          </cell>
          <cell r="J662" t="str">
            <v>0120-106-311</v>
          </cell>
          <cell r="K662" t="str">
            <v>03-5784-2090</v>
          </cell>
          <cell r="M662" t="str">
            <v>mailto:chinui_ri@apps.tsukui.net</v>
          </cell>
          <cell r="N662" t="str">
            <v>https://www.tsukui.net/</v>
          </cell>
          <cell r="P662" t="str">
            <v>介護職員（訪問介護）</v>
          </cell>
          <cell r="Q662" t="str">
            <v>確認中</v>
          </cell>
          <cell r="R662" t="str">
            <v>訪問介護員　ヘルパーはお客様のご自宅へ訪問し生活援助や身体介護、通院等の援助をさせて頂きます。_x000D_
早朝のケアから深夜まであります。_x000D_
ご希望の曜日、ご希望の時間帯で働くことが可能です。_x000D_
サービス提供責任者やベテランヘルパーが同行研修を致します。_x000D_
その他、月1回程度の実技研修も行っております。_x000D_
小さなお子さんがいても、空いた時間で1件からでもＯＫです。</v>
          </cell>
          <cell r="S662" t="str">
            <v>ツクイ町田金井</v>
          </cell>
          <cell r="T662" t="str">
            <v>確認中</v>
          </cell>
          <cell r="U662" t="str">
            <v>非常勤パート</v>
          </cell>
          <cell r="V662" t="str">
            <v>東京都町田市金井８－２５－２８</v>
          </cell>
          <cell r="W662" t="str">
            <v xml:space="preserve"> 小田急線「鶴川」駅より　神奈中バス「金井」バス停　下車3分 ※車通勤OK </v>
          </cell>
          <cell r="X662" t="str">
            <v xml:space="preserve">時給1,230～1,760円 </v>
          </cell>
          <cell r="Y662" t="str">
            <v>確認中</v>
          </cell>
          <cell r="Z662" t="str">
            <v>※土日祝日は時給100円アップ！_x000D_
※ひとり親手当　10,000円（月間50時間以上勤務の方）_x000D_
※給与は資格・経験による</v>
          </cell>
          <cell r="AA662" t="str">
            <v>上限5万円迄支給</v>
          </cell>
          <cell r="AB662" t="str">
            <v>確認中</v>
          </cell>
          <cell r="AC662" t="str">
            <v>確認中</v>
          </cell>
          <cell r="AD662" t="str">
            <v>無し</v>
          </cell>
          <cell r="AE662" t="str">
            <v>確認中</v>
          </cell>
          <cell r="AF662" t="str">
            <v>時給：1,230～1,760円</v>
          </cell>
          <cell r="AG662" t="str">
            <v>有期</v>
          </cell>
          <cell r="AH662" t="str">
            <v>1年毎の更新</v>
          </cell>
          <cell r="AI662" t="str">
            <v>確認中</v>
          </cell>
          <cell r="AJ662" t="str">
            <v>確認中</v>
          </cell>
          <cell r="AK662" t="str">
            <v>有り</v>
          </cell>
          <cell r="AL662" t="str">
            <v>3ヶ月～4ヶ月</v>
          </cell>
          <cell r="AM662" t="str">
            <v>無し</v>
          </cell>
          <cell r="AN662" t="str">
            <v>無し</v>
          </cell>
          <cell r="AO662" t="str">
            <v>日勤</v>
          </cell>
          <cell r="AP662" t="str">
            <v>08:00～21:00の間の1時間以上 ※勤務時間応相談</v>
          </cell>
          <cell r="AQ662" t="str">
            <v xml:space="preserve"> 勤務日数：週1～5日、勤務曜日：応相談 </v>
          </cell>
          <cell r="AR662" t="str">
            <v>資格：介護職員初任者研修以上　必須_x000D_
経験：不問</v>
          </cell>
          <cell r="AS662" t="str">
            <v>労働条件による</v>
          </cell>
          <cell r="AT662">
            <v>2</v>
          </cell>
          <cell r="AU662" t="str">
            <v>訪問介護（ホームヘルプサービス）</v>
          </cell>
          <cell r="AZ662" t="str">
            <v>法定通り</v>
          </cell>
          <cell r="BA662" t="str">
            <v>シフト制</v>
          </cell>
          <cell r="BB662" t="str">
            <v>確認中</v>
          </cell>
          <cell r="BC662" t="str">
            <v>確認中</v>
          </cell>
        </row>
        <row r="663">
          <cell r="C663" t="str">
            <v>70-0394</v>
          </cell>
          <cell r="D663">
            <v>44718</v>
          </cell>
          <cell r="E663" t="str">
            <v>株式会社　ツクイ</v>
          </cell>
          <cell r="F663" t="str">
            <v>かぶしきがいしゃ　ツクイ</v>
          </cell>
          <cell r="G663" t="str">
            <v>採用課</v>
          </cell>
          <cell r="H663" t="str">
            <v>李</v>
          </cell>
          <cell r="J663" t="str">
            <v>0120-106-311</v>
          </cell>
          <cell r="K663" t="str">
            <v>03-5784-2090</v>
          </cell>
          <cell r="M663" t="str">
            <v>mailto:chinui_ri@apps.tsukui.net</v>
          </cell>
          <cell r="N663" t="str">
            <v>https://www.tsukui.net/</v>
          </cell>
          <cell r="P663" t="str">
            <v>ケアドライバー（送迎職員）</v>
          </cell>
          <cell r="Q663" t="str">
            <v>確認中</v>
          </cell>
          <cell r="R663" t="str">
            <v>・デイサービスを利用されるお客様の送迎業務
・専用車両の運転、各種点検、車いす移動時等の介護補助
・その他送迎表の作成、車両清掃作業　など
【ある1日の流れ】
08:00～　出勤　送迎車でお客様のお出迎え
09:30～　朝の送迎終了　一旦帰宅
15:00～　出勤　送迎車の給油
15:30～　お客様ご自宅へお見送り
18:30～　退勤　※勤務時間は事業所により異なります</v>
          </cell>
          <cell r="S663" t="str">
            <v>ツクイ町田金井</v>
          </cell>
          <cell r="T663" t="str">
            <v>確認中</v>
          </cell>
          <cell r="U663" t="str">
            <v>非常勤パート</v>
          </cell>
          <cell r="V663" t="str">
            <v>東京都町田市金井８－２５－２８</v>
          </cell>
          <cell r="W663" t="str">
            <v xml:space="preserve"> 小田急線「鶴川」駅より　神奈中バス「金井」バス停　下車3分 ※車通勤OK </v>
          </cell>
          <cell r="X663" t="str">
            <v>1,045円～</v>
          </cell>
          <cell r="Y663" t="str">
            <v>確認中</v>
          </cell>
          <cell r="Z663" t="str">
            <v>※土日祝日は時給100円アップ！_x000D_
※ひとり親手当　10,000円（月間50時間以上勤務の方）</v>
          </cell>
          <cell r="AA663" t="str">
            <v>上限5万円迄支給</v>
          </cell>
          <cell r="AB663" t="str">
            <v>確認中</v>
          </cell>
          <cell r="AC663" t="str">
            <v>確認中</v>
          </cell>
          <cell r="AD663" t="str">
            <v>無し</v>
          </cell>
          <cell r="AE663" t="str">
            <v>確認中</v>
          </cell>
          <cell r="AF663" t="str">
            <v>時給：1,015～1,250円</v>
          </cell>
          <cell r="AG663" t="str">
            <v>有期</v>
          </cell>
          <cell r="AH663" t="str">
            <v>1年毎の更新</v>
          </cell>
          <cell r="AI663" t="str">
            <v>確認中</v>
          </cell>
          <cell r="AJ663" t="str">
            <v>確認中</v>
          </cell>
          <cell r="AK663" t="str">
            <v>有り</v>
          </cell>
          <cell r="AL663" t="str">
            <v>3ヶ月～4ヶ月</v>
          </cell>
          <cell r="AM663" t="str">
            <v>無し</v>
          </cell>
          <cell r="AN663" t="str">
            <v>無し</v>
          </cell>
          <cell r="AO663" t="str">
            <v>日勤</v>
          </cell>
          <cell r="AP663" t="str">
            <v>①08:00～10:00(休憩なし) ②16:30～18:30(休憩なし) ※①②両方出来る方歓迎 どちらかの勤務も相談可 ※1ヶ月単位の変形労働制</v>
          </cell>
          <cell r="AQ663" t="str">
            <v xml:space="preserve"> 勤務日数：週2日以上、勤務曜日：応相談 </v>
          </cell>
          <cell r="AR663" t="str">
            <v>資格：普通自動車運転免許(AT限定可)　必須_x000D_
経験：不問_x000D_
※69歳以下の応募(就業規則により定年年齢70歳のため)</v>
          </cell>
          <cell r="AS663" t="str">
            <v>労働条件による</v>
          </cell>
          <cell r="AT663">
            <v>2</v>
          </cell>
          <cell r="AU663" t="str">
            <v>通所介護（デイサービス）</v>
          </cell>
          <cell r="AZ663" t="str">
            <v>法定通り</v>
          </cell>
          <cell r="BA663" t="str">
            <v>シフト制</v>
          </cell>
          <cell r="BB663" t="str">
            <v>確認中</v>
          </cell>
          <cell r="BC663" t="str">
            <v>確認中</v>
          </cell>
        </row>
        <row r="664">
          <cell r="C664" t="str">
            <v>70-0396</v>
          </cell>
          <cell r="D664">
            <v>44718</v>
          </cell>
          <cell r="E664" t="str">
            <v>株式会社　ツクイ</v>
          </cell>
          <cell r="F664" t="str">
            <v>かぶしきがいしゃ　ツクイ</v>
          </cell>
          <cell r="G664" t="str">
            <v>採用課</v>
          </cell>
          <cell r="H664" t="str">
            <v>李</v>
          </cell>
          <cell r="J664" t="str">
            <v>0120-106-311</v>
          </cell>
          <cell r="K664" t="str">
            <v>03-5784-2090</v>
          </cell>
          <cell r="M664" t="str">
            <v>mailto:chinui_ri@apps.tsukui.net</v>
          </cell>
          <cell r="N664" t="str">
            <v>https://www.tsukui.net/</v>
          </cell>
          <cell r="P664" t="str">
            <v>ケアドライバー（送迎職員）</v>
          </cell>
          <cell r="Q664" t="str">
            <v>確認中</v>
          </cell>
          <cell r="R664" t="str">
            <v>・デイサービスを利用されるお客様の送迎業務
・専用車両の運転、各種点検、車いす移動時等の介護補助
・その他送迎表の作成、車両清掃作業　など
【ある1日の流れ】
08:00～　出勤　送迎車でお客様のお出迎え
09:30～　朝の送迎終了　一旦帰宅
15:00～　出勤　送迎車の給油
15:30～　お客様ご自宅へお見送り
18:30～　退勤　※勤務時間は事業所により異なります</v>
          </cell>
          <cell r="S664" t="str">
            <v>ツクイ町田南成瀬</v>
          </cell>
          <cell r="T664" t="str">
            <v>確認中</v>
          </cell>
          <cell r="U664" t="str">
            <v>非常勤パート</v>
          </cell>
          <cell r="V664" t="str">
            <v>東京都町田市南成瀬5-9-4</v>
          </cell>
          <cell r="W664" t="str">
            <v>JR横浜線「成瀬」駅下車　徒歩7分 ※車通勤可</v>
          </cell>
          <cell r="X664" t="str">
            <v>1,045円～</v>
          </cell>
          <cell r="Y664" t="str">
            <v>確認中</v>
          </cell>
          <cell r="Z664" t="str">
            <v>※土日祝日は時給100円アップ！_x000D_
※ひとり親手当　10,000円（月間50時間以上勤務の方）</v>
          </cell>
          <cell r="AA664" t="str">
            <v>上限5万円迄支給</v>
          </cell>
          <cell r="AB664" t="str">
            <v>確認中</v>
          </cell>
          <cell r="AC664" t="str">
            <v>確認中</v>
          </cell>
          <cell r="AD664" t="str">
            <v>無し</v>
          </cell>
          <cell r="AE664" t="str">
            <v>確認中</v>
          </cell>
          <cell r="AF664" t="str">
            <v>時給：1,015～1,015円</v>
          </cell>
          <cell r="AG664" t="str">
            <v>有期</v>
          </cell>
          <cell r="AH664" t="str">
            <v>1年毎の更新</v>
          </cell>
          <cell r="AI664" t="str">
            <v>確認中</v>
          </cell>
          <cell r="AJ664" t="str">
            <v>確認中</v>
          </cell>
          <cell r="AK664" t="str">
            <v>有り</v>
          </cell>
          <cell r="AL664" t="str">
            <v>3ヶ月～4ヶ月</v>
          </cell>
          <cell r="AM664" t="str">
            <v>無し</v>
          </cell>
          <cell r="AN664" t="str">
            <v>無し</v>
          </cell>
          <cell r="AO664" t="str">
            <v>日勤</v>
          </cell>
          <cell r="AP664" t="str">
            <v xml:space="preserve">①08:15～10:30(休憩なし) ②15:00～17:15(休憩なし) ※原則①②両方勤務 ※1ヶ月単位の変形労働制 </v>
          </cell>
          <cell r="AQ664" t="str">
            <v xml:space="preserve"> 勤務日数：週3日程度、勤務曜日：応相談 </v>
          </cell>
          <cell r="AR664" t="str">
            <v>資格：普通自動車運転免許(AT限定可)　必須_x000D_
　　　(トヨタ　レジアスエース・日産　キャラバン・ダイハツ　タント)_x000D_
経験：不問_x000D_
※69歳以下の応募(就業規則により定年年齢70歳のため)</v>
          </cell>
          <cell r="AS664" t="str">
            <v>労働条件による</v>
          </cell>
          <cell r="AT664">
            <v>2</v>
          </cell>
          <cell r="AU664" t="str">
            <v>通所介護（デイサービス）</v>
          </cell>
          <cell r="AZ664" t="str">
            <v>法定通り</v>
          </cell>
          <cell r="BA664" t="str">
            <v>シフト制</v>
          </cell>
          <cell r="BB664" t="str">
            <v>確認中</v>
          </cell>
          <cell r="BC664" t="str">
            <v>確認中</v>
          </cell>
        </row>
        <row r="665">
          <cell r="C665" t="str">
            <v>70-0427</v>
          </cell>
          <cell r="D665">
            <v>44718</v>
          </cell>
          <cell r="E665" t="str">
            <v>株式会社ツクイ</v>
          </cell>
          <cell r="F665" t="str">
            <v>かぶしきがいしゃツクイ</v>
          </cell>
          <cell r="G665" t="str">
            <v>採用課</v>
          </cell>
          <cell r="H665" t="str">
            <v>李</v>
          </cell>
          <cell r="J665" t="str">
            <v>0120-106-311</v>
          </cell>
          <cell r="K665" t="str">
            <v>03-5784-2090</v>
          </cell>
          <cell r="M665" t="str">
            <v>chinui_ri@apps.tsukui.net</v>
          </cell>
          <cell r="N665" t="str">
            <v>https://www.tsukui.net/</v>
          </cell>
          <cell r="O665" t="str">
            <v>ＴＯＫＹＯ働きやすい福祉の職場宣言認定事業所です。
無資格・未経験からスタートしたスタッフも多数おります。気持ちが分かるからこそ、未経験の方を育てていきたいと考えています。イチから新しいことにチャレンジしたい方、お気軽にご相談ください。
◆退職金（勤続年数3年以上）
◆賞与(年2回　昨年度実績：～50万円）※昇給・賞与は評価による。
◆ツクイ倶楽部（ツクイ独自の福利厚生制度）
◆確定拠出年金
◆キャリアパス制度
◆産前産後休暇／介護休暇／育児・介護休業
◆キャリアアップ支援制度
◆慶弔金
★ツクイ倶楽部の一例紹介★
・ヘルスチェック補助金　10,000円
・宿泊費補助　2泊まで1泊あたり5,000円
・インフルエンザ予防接種補助　5,000円
・暑気払い／忘・新年会補助　各5,000円
他にも・・・出産祝い金、入学祝い金、婚姻暦祝い金 など</v>
          </cell>
          <cell r="P665" t="str">
            <v>看護職員</v>
          </cell>
          <cell r="Q665" t="str">
            <v>確認中</v>
          </cell>
          <cell r="R665" t="str">
            <v>有料老人ホーム　看護職員_x000D_
＜お客様の健康維持をお手伝い＞_x000D_
介護付有料老人ホームにおいて_x000D_
お客様に充実した毎日を過ごしていただけるよう_x000D_
健康面をサポートしていただくお仕事です。_x000D_
　_x000D_
＊健康管理全般、薬の管理、バイタルチェック_x000D_
　外部医療機関との連携業務　等_x000D_
_x000D_
【看護職員】_x000D_
・お客様が毎日健康に過ごせるよう、医療的観点からの健康管理業務全般_x000D_
・バイタルチェック、お薬の管理_x000D_
・体調の変化に応じた外部医療機関との連携業務　等_x000D_
_x000D_
あなたの＜技術＞と＜知識＞が活かせます。_x000D_
＊夜間勤務はございません</v>
          </cell>
          <cell r="S665" t="str">
            <v>ツクイ・サンシャイン町田西館／東館</v>
          </cell>
          <cell r="T665" t="str">
            <v>確認中</v>
          </cell>
          <cell r="U665" t="str">
            <v>正社員</v>
          </cell>
          <cell r="V665" t="str">
            <v>東京都町田市小山ヶ丘1-11-7</v>
          </cell>
          <cell r="W665" t="str">
            <v>京王相模原線「南大沢」駅、JR横浜線「相模原」駅より 定期無料シャトルバス運行中</v>
          </cell>
          <cell r="X665" t="str">
            <v>月給267,250～336,250円 ※特別調整手当含む</v>
          </cell>
          <cell r="Y665" t="str">
            <v>確認中</v>
          </cell>
          <cell r="Z665" t="str">
            <v>オンコール手当:2,000円／回 
◆扶養手当（配偶者…1万円／満18歳未満の子…5千円）</v>
          </cell>
          <cell r="AA665" t="str">
            <v>上限5万円迄支給</v>
          </cell>
          <cell r="AB665" t="str">
            <v>確認中</v>
          </cell>
          <cell r="AC665" t="str">
            <v>年１回</v>
          </cell>
          <cell r="AD665" t="str">
            <v>有り</v>
          </cell>
          <cell r="AE665" t="str">
            <v>確認中</v>
          </cell>
          <cell r="AF665" t="str">
            <v>月給（手当等確認ください）</v>
          </cell>
          <cell r="AG665" t="str">
            <v>無期</v>
          </cell>
          <cell r="AH665" t="str">
            <v>無期</v>
          </cell>
          <cell r="AI665" t="str">
            <v>確認中</v>
          </cell>
          <cell r="AJ665" t="str">
            <v>確認中</v>
          </cell>
          <cell r="AK665" t="str">
            <v>有り</v>
          </cell>
          <cell r="AL665" t="str">
            <v xml:space="preserve"> 試用期間3ヶ月～4ヶ月</v>
          </cell>
          <cell r="AM665" t="str">
            <v>有り</v>
          </cell>
          <cell r="AN665" t="str">
            <v>確認中</v>
          </cell>
          <cell r="AO665" t="str">
            <v>日勤</v>
          </cell>
          <cell r="AP665" t="str">
            <v>①08:30～17:30(休憩60分) ②07:00～16:00(休憩60分) ③10:00～19:00(休憩60分) ※1ヶ月単位の変形労働制 ※シフト制</v>
          </cell>
          <cell r="AQ665" t="str">
            <v>月9日休み(28日の月のみ8日休み) リフレッシュ休暇(1日/月) 年間休日119日 有給休暇初年度10日</v>
          </cell>
          <cell r="AR665" t="str">
            <v>資格：看護師・准看護師　いずれか必須_x000D_
経験：臨床経験または介護施設での実務経験4年以上_x000D_
※59歳以下の応募(定年年齢60歳のため)</v>
          </cell>
          <cell r="AS665" t="str">
            <v>雇用保険・健康保険・厚生年金・労災保険</v>
          </cell>
          <cell r="AT665">
            <v>2</v>
          </cell>
          <cell r="AU665" t="str">
            <v>特定施設入居者生活介護（有料老人ホーム）</v>
          </cell>
          <cell r="AZ665" t="str">
            <v>法定通り</v>
          </cell>
          <cell r="BA665" t="str">
            <v>シフト制、年間休日119日、リフレッシュ休暇(1日/月)、有給休暇初年度10日</v>
          </cell>
          <cell r="BB665" t="str">
            <v>確認中</v>
          </cell>
          <cell r="BC665" t="str">
            <v>確認中</v>
          </cell>
        </row>
        <row r="666">
          <cell r="C666" t="str">
            <v>70-0428</v>
          </cell>
          <cell r="D666">
            <v>44718</v>
          </cell>
          <cell r="E666" t="str">
            <v>株式会社ツクイ</v>
          </cell>
          <cell r="F666" t="str">
            <v>かぶしきがいしゃツクイ</v>
          </cell>
          <cell r="G666" t="str">
            <v>採用課</v>
          </cell>
          <cell r="H666" t="str">
            <v>李</v>
          </cell>
          <cell r="J666" t="str">
            <v>0120-106-311</v>
          </cell>
          <cell r="K666" t="str">
            <v>03-5784-2090</v>
          </cell>
          <cell r="M666" t="str">
            <v>chinui_ri@apps.tsukui.net</v>
          </cell>
          <cell r="N666" t="str">
            <v>https://www.tsukui.net/</v>
          </cell>
          <cell r="O666" t="str">
            <v>ＴＯＫＹＯ働きやすい福祉の職場宣言認定事業所です。
無資格・未経験からスタートしたスタッフも多数おります。気持ちが分かるからこそ、未経験の方を育てていきたいと考えています。イチから新しいことにチャレンジしたい方、お気軽にご相談ください。
◆退職金（勤続年数3年以上）
◆ツクイ倶楽部（ツクイ独自の福利厚生制度）
◆確定拠出年金
◆キャリアパス制度
◆産前産後休暇／介護休暇／育児・介護休業
◆キャリアアップ支援制度
◆慶弔金
★ツクイ倶楽部の一例紹介★
・ヘルスチェック補助金　10,000円
・宿泊費補助　2泊まで1泊あたり5,000円
・インフルエンザ予防接種補助　5,000円
・暑気払い／忘・新年会補助　各5,000円
他にも・・・出産祝い金、入学祝い金、婚姻暦祝い金 など</v>
          </cell>
          <cell r="P666" t="str">
            <v>看護職員</v>
          </cell>
          <cell r="Q666" t="str">
            <v>確認中</v>
          </cell>
          <cell r="R666" t="str">
            <v>有料老人ホーム　看護職員_x000D_
＜お客様の健康維持をお手伝い＞_x000D_
介護付有料老人ホームにおいて_x000D_
お客様に充実した毎日を過ごしていただけるよう_x000D_
健康面をサポートしていただくお仕事です。_x000D_
　_x000D_
＊健康管理全般、薬の管理、バイタルチェック_x000D_
　外部医療機関との連携業務　等_x000D_
_x000D_
【看護職員】_x000D_
・お客様が毎日健康に過ごせるよう、医療的観点からの健康管理業務全般_x000D_
・バイタルチェック、お薬の管理_x000D_
・体調の変化に応じた外部医療機関との連携業務　等_x000D_
_x000D_
あなたの＜技術＞と＜知識＞が活かせます。_x000D_
＊夜間勤務はございません</v>
          </cell>
          <cell r="S666" t="str">
            <v>ツクイ・サンシャイン町田西館／東館</v>
          </cell>
          <cell r="T666" t="str">
            <v>確認中</v>
          </cell>
          <cell r="U666" t="str">
            <v>非常勤パート</v>
          </cell>
          <cell r="V666" t="str">
            <v>東京都町田市小山ヶ丘1-11-7</v>
          </cell>
          <cell r="W666" t="str">
            <v>京王相模原線「南大沢」駅、JR横浜線「相模原」駅より 定期無料シャトルバス運行中</v>
          </cell>
          <cell r="X666" t="str">
            <v>時給1,650～2,000円</v>
          </cell>
          <cell r="Y666" t="str">
            <v>確認中</v>
          </cell>
          <cell r="Z666" t="str">
            <v>★土日祝日は時給100円アップ！
正看護師1,700円～
◆扶養手当（配偶者…1万円／満18歳未満の子…5千円）</v>
          </cell>
          <cell r="AA666" t="str">
            <v>上限5万円迄支給</v>
          </cell>
          <cell r="AB666" t="str">
            <v>確認中</v>
          </cell>
          <cell r="AC666" t="str">
            <v>年１回</v>
          </cell>
          <cell r="AD666" t="str">
            <v>無し</v>
          </cell>
          <cell r="AE666" t="str">
            <v>確認中</v>
          </cell>
          <cell r="AF666" t="str">
            <v>時給</v>
          </cell>
          <cell r="AG666" t="str">
            <v>有期</v>
          </cell>
          <cell r="AH666" t="str">
            <v>1年毎の更新</v>
          </cell>
          <cell r="AI666" t="str">
            <v>確認中</v>
          </cell>
          <cell r="AJ666" t="str">
            <v>確認中</v>
          </cell>
          <cell r="AK666" t="str">
            <v>有り</v>
          </cell>
          <cell r="AL666" t="str">
            <v>3ヶ月～4ヶ月</v>
          </cell>
          <cell r="AM666" t="str">
            <v>有り</v>
          </cell>
          <cell r="AN666" t="str">
            <v>確認中</v>
          </cell>
          <cell r="AO666" t="str">
            <v>日勤</v>
          </cell>
          <cell r="AP666" t="str">
            <v>①08:30～17:30(休憩60分) ②07:00～16:00(休憩60分) ③10:00～19:00(休憩60分) ※勤務時間応相談 ※1ヶ月単位の変形労働制 ※シフト制</v>
          </cell>
          <cell r="AQ666" t="str">
            <v>勤務日数：週3～5日 勤務曜日：応相談</v>
          </cell>
          <cell r="AR666" t="str">
            <v>資格：看護師・准看護師　いずれか必須_x000D_
経験：不問</v>
          </cell>
          <cell r="AS666" t="str">
            <v>労働条件による</v>
          </cell>
          <cell r="AT666">
            <v>2</v>
          </cell>
          <cell r="AU666" t="str">
            <v>特定施設入居者生活介護（有料老人ホーム）</v>
          </cell>
          <cell r="AZ666" t="str">
            <v>法定通り</v>
          </cell>
          <cell r="BA666" t="str">
            <v>シフト制</v>
          </cell>
          <cell r="BB666" t="str">
            <v>確認中</v>
          </cell>
          <cell r="BC666" t="str">
            <v>確認中</v>
          </cell>
        </row>
        <row r="667">
          <cell r="C667" t="str">
            <v>70-0443</v>
          </cell>
          <cell r="D667">
            <v>44719</v>
          </cell>
          <cell r="E667" t="str">
            <v>医療法人財団明理会　鶴川サナトリウム病院</v>
          </cell>
          <cell r="F667" t="str">
            <v>いりょうほうじんざいだんめいりかい　つるかわサナトリウムびょういん</v>
          </cell>
          <cell r="G667" t="str">
            <v>通所リハビリテーション</v>
          </cell>
          <cell r="H667" t="str">
            <v>小岩　一紀</v>
          </cell>
          <cell r="J667" t="str">
            <v>042-735-2222</v>
          </cell>
          <cell r="K667" t="str">
            <v>042-735-2264</v>
          </cell>
          <cell r="M667" t="str">
            <v>turusana-saiyou@ims.gr.jp</v>
          </cell>
          <cell r="N667" t="str">
            <v>https://www.tsurusana.com/</v>
          </cell>
          <cell r="O667" t="str">
            <v>鶴川サナトリウム病院併設の介護保険施設　通所リハビリテーションです。_x000D_
当通所リハビリテーションには、看護師・リハビリスタッフが在中しており院内多職種で連携し安心安全な介護サービスの提供を目指しています。リハビリを通して利用者様の身体的・精神的な変化を間近で感じられ、その方らしく生活が送れるように、ご本人様・ご家族様の支援をしています。_x000D_
季節ごとのイベントの企画、手作業による作品作成のサポート、趣味活動のサポート、毎月の誕生会等を通じご利用者様と一緒に楽しく活動をしています。病院勤務をご経験されている方は、当施設で介護業務としてのやりがいを感じていただけると思います。_x000D_
未経験で自信がない方や経験が少なく介護に不安がある方、または経験を重ねられた方もお一人お一人に合わせた教育サポートを行いますのでご安心下さい。_x000D_
スタッフの個性を発揮できる温かみのある職場です。是非、一緒に働きませんか。</v>
          </cell>
          <cell r="P667" t="str">
            <v>介護助手（通所リハビリテーション）</v>
          </cell>
          <cell r="Q667" t="str">
            <v>確認中</v>
          </cell>
          <cell r="R667" t="str">
            <v>介護認定を受けられた方が通われる施設です。
在宅でリハビリを必要とされている方が通われています。
１.利用者様の送迎 車に同乗し送迎の介助をします
（専属ドライバーがいますが、運転出来れば尚可）。
２.日常生活の援助（トイレ介助、食事介助等）
３.機能訓練（集団体操、脳活性トレーニング指導等）
４.リハビリ補助
（リハビリ機器を用いた自主トレーニングの補助等）
５.手作業や行事の準備・片付け 等</v>
          </cell>
          <cell r="S667" t="str">
            <v>医療法人財団明理会　鶴川サナトリウム病院</v>
          </cell>
          <cell r="T667" t="str">
            <v>確認中</v>
          </cell>
          <cell r="U667" t="str">
            <v>非常勤パート</v>
          </cell>
          <cell r="V667" t="str">
            <v>東京都町田市真光寺町197</v>
          </cell>
          <cell r="W667" t="str">
            <v>小田急線鶴川駅・京王線若葉台駅より無料送迎バス有　約10分～15分</v>
          </cell>
          <cell r="X667" t="str">
            <v>時給1,041円～</v>
          </cell>
          <cell r="Y667" t="str">
            <v>確認中</v>
          </cell>
          <cell r="Z667" t="str">
            <v>その他手当なし</v>
          </cell>
          <cell r="AA667" t="str">
            <v>全額支給（※但し、規定有）</v>
          </cell>
          <cell r="AB667" t="str">
            <v>確認中</v>
          </cell>
          <cell r="AC667" t="str">
            <v>確認中</v>
          </cell>
          <cell r="AD667" t="str">
            <v>無し</v>
          </cell>
          <cell r="AE667" t="str">
            <v>確認中</v>
          </cell>
          <cell r="AF667" t="str">
            <v>時給</v>
          </cell>
          <cell r="AG667" t="str">
            <v>有期</v>
          </cell>
          <cell r="AH667" t="str">
            <v>1年毎更新</v>
          </cell>
          <cell r="AI667" t="str">
            <v>確認中</v>
          </cell>
          <cell r="AJ667" t="str">
            <v>確認中</v>
          </cell>
          <cell r="AK667" t="str">
            <v>有</v>
          </cell>
          <cell r="AL667" t="str">
            <v>入社3か月間</v>
          </cell>
          <cell r="AM667" t="str">
            <v>無し</v>
          </cell>
          <cell r="AN667" t="str">
            <v>無し</v>
          </cell>
          <cell r="AO667" t="str">
            <v>シフト制【応相談】</v>
          </cell>
          <cell r="AP667" t="str">
            <v>8：30～17：15</v>
          </cell>
          <cell r="AQ667" t="str">
            <v>就業日数・就業時間に関しては応相談/土曜日勤務できる方大歓迎</v>
          </cell>
          <cell r="AR667" t="str">
            <v>未経験可能</v>
          </cell>
          <cell r="AS667" t="str">
            <v>労働条件による</v>
          </cell>
          <cell r="AT667" t="str">
            <v>2名</v>
          </cell>
          <cell r="AU667" t="str">
            <v>通所リハビリテーション（デイケア）</v>
          </cell>
          <cell r="AZ667" t="str">
            <v>法定通り</v>
          </cell>
          <cell r="BA667" t="str">
            <v>シフト制</v>
          </cell>
          <cell r="BB667" t="str">
            <v>確認中</v>
          </cell>
          <cell r="BC667" t="str">
            <v>確認中</v>
          </cell>
        </row>
        <row r="668">
          <cell r="C668" t="str">
            <v>70-0472</v>
          </cell>
          <cell r="D668">
            <v>44734</v>
          </cell>
          <cell r="E668" t="str">
            <v>株式会社ライフサポートめぐみ</v>
          </cell>
          <cell r="F668" t="str">
            <v>かぶしきがいしゃライフサポートめぐみ</v>
          </cell>
          <cell r="N668" t="str">
            <v>https://www.megumi-net.gr.jp/</v>
          </cell>
          <cell r="O668" t="str">
            <v>昭和３８年に家政婦紹介所を創業の叔母が立ち上げ、一環して働く人の適材適所を考えながら、お客様の在宅生活を支え続けています。平成５年にいち早く介護ヘルパー事業を立ち上げ、現在に至っております。在宅サービスでは、初心者の方にも安心して取り掛かりやすい研修制度を実施し、更に先輩ヘルパーの丁寧な指導によって不安がないように心掛けています。</v>
          </cell>
          <cell r="P668" t="str">
            <v>ヘルパー</v>
          </cell>
          <cell r="Q668" t="str">
            <v>確認中</v>
          </cell>
          <cell r="R668" t="str">
            <v>・ご利用者様のご自宅を訪問し介護サービスを提供します。 身体に直接触れて行う身体介護と掃除や洗濯・調理・買い物等身 の回りのお世話などを行う生活介護があります。・研修が充実しており、慣れるまでコーディネーターが同行しフォ ローするので安心して働くことができます。</v>
          </cell>
          <cell r="S668" t="str">
            <v>株式会社ライフサポートめぐみ</v>
          </cell>
          <cell r="T668" t="str">
            <v>確認中</v>
          </cell>
          <cell r="U668" t="str">
            <v>非常勤パート</v>
          </cell>
          <cell r="V668" t="str">
            <v>東京都町田市原町田５－８－９</v>
          </cell>
          <cell r="W668" t="str">
            <v>小田急線・ＪＲ線 町田駅、最寄り駅から就業場所までの交通手段、徒歩所要時間8分</v>
          </cell>
          <cell r="X668" t="str">
            <v>1,400円〜1,500円</v>
          </cell>
          <cell r="Y668" t="str">
            <v>-</v>
          </cell>
          <cell r="Z668" t="str">
            <v>・土日祝日、年末年始 手当あり・特定の処遇改善手当 あり・介護福祉士 手当あり</v>
          </cell>
          <cell r="AA668" t="str">
            <v>なし</v>
          </cell>
          <cell r="AB668" t="str">
            <v>有り</v>
          </cell>
          <cell r="AC668" t="str">
            <v>1月あたり10円〜10円（前年度実績）</v>
          </cell>
          <cell r="AD668" t="str">
            <v>あり</v>
          </cell>
          <cell r="AE668" t="str">
            <v>年2回</v>
          </cell>
          <cell r="AF668" t="str">
            <v>時給</v>
          </cell>
          <cell r="AG668" t="str">
            <v>雇用期間の定めあり（4ヶ月以上）〜2023年3月31日</v>
          </cell>
          <cell r="AH668" t="str">
            <v>契約更新の可能性あり（条件付きで更新あり）契約更新の条件、勤務態度、成績、健康状態</v>
          </cell>
          <cell r="AI668" t="str">
            <v>確認中</v>
          </cell>
          <cell r="AJ668" t="str">
            <v>不可</v>
          </cell>
          <cell r="AK668" t="str">
            <v>あり</v>
          </cell>
          <cell r="AL668" t="str">
            <v>３ヶ月</v>
          </cell>
          <cell r="AM668" t="str">
            <v>なし</v>
          </cell>
          <cell r="AN668" t="str">
            <v>なし</v>
          </cell>
          <cell r="AO668" t="str">
            <v>シフト制</v>
          </cell>
          <cell r="AP668" t="str">
            <v>交替制（シフト制）又は8時00分〜19時00分の時間の間の2時間以上</v>
          </cell>
          <cell r="AQ668" t="str">
            <v>週1日〜週5日・労働日数について相談可</v>
          </cell>
          <cell r="AR668" t="str">
            <v>必要な経験・知識・技能等あれば尚可、ホームヘルパー等</v>
          </cell>
          <cell r="AS668" t="str">
            <v>労災保険</v>
          </cell>
          <cell r="AT668">
            <v>2</v>
          </cell>
          <cell r="AU668" t="str">
            <v>訪問介護（ホームヘルプサービス）</v>
          </cell>
          <cell r="AZ668" t="str">
            <v>0分</v>
          </cell>
          <cell r="BA668" t="str">
            <v>週休二日制</v>
          </cell>
          <cell r="BB668" t="str">
            <v>有（屋内「原則禁煙」）</v>
          </cell>
          <cell r="BC668" t="str">
            <v>屋内禁煙（屋外に喫煙所設置）</v>
          </cell>
        </row>
        <row r="669">
          <cell r="C669" t="str">
            <v>70-0473</v>
          </cell>
          <cell r="D669">
            <v>44734</v>
          </cell>
          <cell r="E669" t="str">
            <v>株式会社ライフサポートめぐみ</v>
          </cell>
          <cell r="F669" t="str">
            <v>かぶしきがいしゃライフサポートめぐみ</v>
          </cell>
          <cell r="N669" t="str">
            <v>https://www.megumi-net.gr.jp/</v>
          </cell>
          <cell r="O669" t="str">
            <v>・平成５年設立以来、一貫して在宅サービスに取り組んできました。・平成１２年からは介護保険サービス提供事業者として認定を受け、自社でヘルパー養成講座を開催する等積極的に取り組んできました。・最近のニーズからは「その人らしい、その人なり」のサービスに応えていく自費サービスにも力を入れています。・介護保険では「特定事業加算」を取得しており、コーディネーターには介護福祉士資格取得者を希望しております。しかし、介護福祉士資格がなくても取得のためのサポートを受けながらスキルを身につけることもできます。・訪問時の記録作業などはＩＣＴ化を進め効率化を図り、できるだけ直接援助サービスに専念できるようにしました。・コーディネーターの月平均の残業時間は１０時間弱です。・コーディネーターは５名、アシスタントコーディネーターは１名、事務職は非常勤含め４名おり、事務的な負担にもサポート体制に力を入れております。</v>
          </cell>
          <cell r="P669" t="str">
            <v>コーディネーター（介護サービス提供責任者）</v>
          </cell>
          <cell r="Q669" t="str">
            <v>確認中</v>
          </cell>
          <cell r="R669" t="str">
            <v>コーディネーター（介護サービス提供責任者）・ホームヘルプの調整及び代行・ホームヘルパーのサービス（介護・家事援助）指導・訪問介護計画書の作成・付随する事務業務・パソコンの入力作業</v>
          </cell>
          <cell r="S669" t="str">
            <v>株式会社ライフサポートめぐみ</v>
          </cell>
          <cell r="T669" t="str">
            <v>確認中</v>
          </cell>
          <cell r="U669" t="str">
            <v>正社員</v>
          </cell>
          <cell r="V669" t="str">
            <v>東京都町田市原町田５－８－９</v>
          </cell>
          <cell r="W669" t="str">
            <v>無</v>
          </cell>
          <cell r="X669" t="str">
            <v>205,000円〜280,000円</v>
          </cell>
          <cell r="Y669" t="str">
            <v>-</v>
          </cell>
          <cell r="Z669" t="str">
            <v>＊資格手当、介護福祉士：１００００円、ホームヘルパー１級又は実務者研修：５０００円</v>
          </cell>
          <cell r="AA669" t="str">
            <v>実費支給（上限あり）</v>
          </cell>
          <cell r="AB669" t="str">
            <v>有り</v>
          </cell>
          <cell r="AC669" t="str">
            <v>1月あたり0円〜10,000円（前年度実績）</v>
          </cell>
          <cell r="AD669" t="str">
            <v>あり</v>
          </cell>
          <cell r="AE669" t="str">
            <v>200,000円〜300,000円（前年度実績）</v>
          </cell>
          <cell r="AF669" t="str">
            <v>月給（手当等確認ください）</v>
          </cell>
          <cell r="AG669" t="str">
            <v>雇用期間の定めなし</v>
          </cell>
          <cell r="AH669" t="str">
            <v>雇用期間の定めなし</v>
          </cell>
          <cell r="AI669" t="str">
            <v>確認中</v>
          </cell>
          <cell r="AJ669" t="str">
            <v>不可</v>
          </cell>
          <cell r="AK669" t="str">
            <v>あり</v>
          </cell>
          <cell r="AL669" t="str">
            <v>６ヶ月</v>
          </cell>
          <cell r="AM669" t="str">
            <v>あり</v>
          </cell>
          <cell r="AN669" t="str">
            <v>10時間</v>
          </cell>
          <cell r="AO669" t="str">
            <v>シフト制</v>
          </cell>
          <cell r="AP669" t="str">
            <v>変形労働時間制・就業時間１（8時00分〜17時00分）就業時間２（8時30分〜17時30分）就業時間３（10時00分〜19時00分）</v>
          </cell>
          <cell r="AQ669" t="str">
            <v>シフト制</v>
          </cell>
          <cell r="AR669" t="str">
            <v>・簡単なパソコンの入力・スマートフォンの操作・介護福祉士あれば尚可、介護職員実務者研修修了者あれば尚可、介護職員初任者研修修了者必須、ホームヘルパー２級必須 ＊普通乗用車の運転が出来る方、いずれかの資格を所持で可</v>
          </cell>
          <cell r="AS669" t="str">
            <v>雇用保険，労災保険，健康保険，厚生年金</v>
          </cell>
          <cell r="AT669">
            <v>1</v>
          </cell>
          <cell r="AU669" t="str">
            <v>訪問介護（ホームヘルプサービス）</v>
          </cell>
          <cell r="AZ669" t="str">
            <v>60分</v>
          </cell>
          <cell r="BA669" t="str">
            <v>週休二日制</v>
          </cell>
          <cell r="BB669" t="str">
            <v>有（屋内「原則禁煙」）</v>
          </cell>
          <cell r="BC669" t="str">
            <v>屋内禁煙（屋外に喫煙所設置）</v>
          </cell>
        </row>
        <row r="670">
          <cell r="C670" t="str">
            <v>70-0474</v>
          </cell>
          <cell r="D670">
            <v>44734</v>
          </cell>
          <cell r="E670" t="str">
            <v>株式会社ライフサポートめぐみ</v>
          </cell>
          <cell r="F670" t="str">
            <v>かぶしきがいしゃライフサポートめぐみ</v>
          </cell>
          <cell r="N670" t="str">
            <v>https://www.megumi-net.gr.jp/</v>
          </cell>
          <cell r="O670" t="str">
            <v>高齢者や働き続ける女性が増える社会において家事の支援や生活の質を支える事のニーズが増えてきています。より良い人生、より良い生活を支えるパートナーとして活躍していただくお仕事です。活動可能な時間を登録していただき、働く方のご自身の生活の質を守りながら活躍していただきます。特技を生かせます。</v>
          </cell>
          <cell r="P670" t="str">
            <v>家庭生活支援サービス</v>
          </cell>
          <cell r="Q670" t="str">
            <v>確認中</v>
          </cell>
          <cell r="R670" t="str">
            <v>高齢者や共働き、仕事が多忙で日常生活の快適な維持が難しい方など、生活の質を保つためにサポートを致します。コーディネーターが訪問し、お仕事の内容を整理して働く方にお伝えしますので安心して活動できます。</v>
          </cell>
          <cell r="S670" t="str">
            <v>株式会社ライフサポートめぐみ</v>
          </cell>
          <cell r="T670" t="str">
            <v>確認中</v>
          </cell>
          <cell r="U670" t="str">
            <v>非常勤パート</v>
          </cell>
          <cell r="V670" t="str">
            <v>東京都町田市原町田５－８－９</v>
          </cell>
          <cell r="W670" t="str">
            <v>小田急線・ＪＲ線 町田駅、最寄り駅から就業場所までの交通手段、徒歩8分</v>
          </cell>
          <cell r="X670" t="str">
            <v>1,500円〜1,800円</v>
          </cell>
          <cell r="Y670" t="str">
            <v>-</v>
          </cell>
          <cell r="Z670" t="str">
            <v>なし</v>
          </cell>
          <cell r="AA670" t="str">
            <v>賞与制度の有無</v>
          </cell>
          <cell r="AB670" t="str">
            <v>有り</v>
          </cell>
          <cell r="AC670" t="str">
            <v>1月あたり10円〜10円（前年度実績）</v>
          </cell>
          <cell r="AD670" t="str">
            <v>なし</v>
          </cell>
          <cell r="AE670" t="str">
            <v>なし</v>
          </cell>
          <cell r="AF670" t="str">
            <v>時給</v>
          </cell>
          <cell r="AG670" t="str">
            <v>雇用期間の定めあり（4ヶ月以上）〜2023年3月31日</v>
          </cell>
          <cell r="AH670" t="str">
            <v>契約更新の可能性あり（条件付きで更新あり）契約更新の条件、勤務態度、成績、健康状態</v>
          </cell>
          <cell r="AI670" t="str">
            <v>確認中</v>
          </cell>
          <cell r="AJ670" t="str">
            <v>不可</v>
          </cell>
          <cell r="AK670" t="str">
            <v>あり</v>
          </cell>
          <cell r="AL670" t="str">
            <v>３ヶ月</v>
          </cell>
          <cell r="AM670" t="str">
            <v>なし</v>
          </cell>
          <cell r="AN670" t="str">
            <v>なし</v>
          </cell>
          <cell r="AO670" t="str">
            <v>日勤</v>
          </cell>
          <cell r="AP670" t="str">
            <v>8時00分〜18時00分の時間の間の1時間以上</v>
          </cell>
          <cell r="AQ670" t="str">
            <v>週1日〜週3日</v>
          </cell>
          <cell r="AR670" t="str">
            <v>不問（介護福祉士あれば尚可、介護職員初任者研修修了者あれば尚可、看護師あれば尚可、保健師あれば尚可）</v>
          </cell>
          <cell r="AS670" t="str">
            <v>労災保険</v>
          </cell>
          <cell r="AT670">
            <v>5</v>
          </cell>
          <cell r="AU670" t="str">
            <v>訪問介護（ホームヘルプサービス）</v>
          </cell>
          <cell r="AZ670" t="str">
            <v>0分</v>
          </cell>
          <cell r="BA670" t="str">
            <v>週休二日制</v>
          </cell>
          <cell r="BB670" t="str">
            <v>有（屋内「原則禁煙」）</v>
          </cell>
          <cell r="BC670" t="str">
            <v>屋内禁煙（屋外に喫煙所設置）</v>
          </cell>
        </row>
        <row r="671">
          <cell r="C671" t="str">
            <v>13190-05866121</v>
          </cell>
          <cell r="D671">
            <v>44734</v>
          </cell>
          <cell r="E671" t="str">
            <v>株式会社ライフサポートめぐみ</v>
          </cell>
          <cell r="F671" t="str">
            <v>かぶしきがいしゃライフサポートめぐみ</v>
          </cell>
          <cell r="N671" t="str">
            <v>https://www.megumi-net.gr.jp/</v>
          </cell>
          <cell r="O671" t="str">
            <v>・平成５年設立以来、一貫して在宅サービスに取り組んできました。・平成１２年からは介護保険サービス提供事業者として認定を受け、自社でヘルパー養成講座を開催する等積極的に取り組んできました。・最近のニーズからは「その人らしい、その人なり」のサービスに応えていく自費サービスにも力を入れています。・介護保険では「特定事業加算」を取得しており、コーディネーターには介護福祉士資格取得者を希望しております。しかし、介護福祉士資格がなくても取得のためのサポートを受けながらスキルを身につけることもできます。・訪問時の記録作業などはＩＣＴ化を進め効率化を図り、できるだけ直接援助サービスに専念できるようにしました。・コーディネーターの月平均の残業時間は１０時間弱です。・コーディネーターは５名、アシスタントコーディネーターは１名、事務職は非常勤含め４名おり、事務的な負担にもサポート体制に力を入れております。</v>
          </cell>
          <cell r="P671" t="str">
            <v>コーディネーター／介護サービス提供責任者 ７／２０面接会</v>
          </cell>
          <cell r="Q671" t="str">
            <v>確認中</v>
          </cell>
          <cell r="R671" t="str">
            <v>コーディネーター（介護サービス提供責任者）・ホームヘルプの調整及び代行・ホームヘルパーのサービス（介護・家事援助）指導・訪問介護計画書の作成・付随する事務業務・パソコンの入力作業</v>
          </cell>
          <cell r="S671" t="str">
            <v>ライフサポートめぐみ</v>
          </cell>
          <cell r="T671" t="str">
            <v>確認中</v>
          </cell>
          <cell r="U671" t="str">
            <v>正社員</v>
          </cell>
          <cell r="V671" t="str">
            <v>東京都町田市原町田５－８－９</v>
          </cell>
          <cell r="W671" t="str">
            <v>ハローワークインターネットサービスで求人票を確認ください。</v>
          </cell>
          <cell r="X671" t="str">
            <v>205,000円〜280,000円</v>
          </cell>
          <cell r="Y671" t="str">
            <v>確認中</v>
          </cell>
          <cell r="Z671" t="str">
            <v>ハローワークインターネットサービスで求人票を確認ください。</v>
          </cell>
          <cell r="AB671" t="str">
            <v>確認中</v>
          </cell>
          <cell r="AC671" t="str">
            <v>確認中</v>
          </cell>
          <cell r="AD671" t="str">
            <v>ハローワークインターネットサービスで求人票を確認ください。</v>
          </cell>
          <cell r="AE671" t="str">
            <v>確認中</v>
          </cell>
          <cell r="AF671" t="str">
            <v>月給（手当等確認ください）</v>
          </cell>
          <cell r="AG671" t="str">
            <v>確認中</v>
          </cell>
          <cell r="AH671" t="str">
            <v>確認中</v>
          </cell>
          <cell r="AI671" t="str">
            <v>確認中</v>
          </cell>
          <cell r="AJ671" t="str">
            <v>確認中</v>
          </cell>
          <cell r="AK671" t="str">
            <v>確認中</v>
          </cell>
          <cell r="AL671" t="str">
            <v>確認中</v>
          </cell>
          <cell r="AM671" t="str">
            <v>確認中</v>
          </cell>
          <cell r="AN671" t="str">
            <v>確認中</v>
          </cell>
          <cell r="AO671" t="str">
            <v>確認中</v>
          </cell>
          <cell r="AP671" t="str">
            <v>ハローワークインターネットサービスで求人票を確認ください。</v>
          </cell>
          <cell r="AQ671" t="str">
            <v>ハローワークインターネットサービスで求人票を確認ください。</v>
          </cell>
          <cell r="AR671" t="str">
            <v>ハローワークインターネットサービスで求人票を確認ください。</v>
          </cell>
          <cell r="AS671" t="str">
            <v>ハローワークインターネットサービスで求人票を確認ください。</v>
          </cell>
          <cell r="AT671" t="str">
            <v>ハローワークインターネットサービスで求人票を確認ください。</v>
          </cell>
          <cell r="AU671" t="str">
            <v>訪問介護（ホームヘルプサービス）</v>
          </cell>
          <cell r="AZ671" t="str">
            <v>確認中</v>
          </cell>
          <cell r="BA671" t="str">
            <v>確認中</v>
          </cell>
          <cell r="BB671" t="str">
            <v>確認中</v>
          </cell>
          <cell r="BC671" t="str">
            <v>確認中</v>
          </cell>
        </row>
        <row r="672">
          <cell r="C672" t="str">
            <v>13190-05868721</v>
          </cell>
          <cell r="D672">
            <v>44734</v>
          </cell>
          <cell r="E672" t="str">
            <v>株式会社ライフサポートめぐみ</v>
          </cell>
          <cell r="F672" t="str">
            <v>かぶしきがいしゃライフサポートめぐみ</v>
          </cell>
          <cell r="N672" t="str">
            <v>https://www.megumi-net.gr.jp/</v>
          </cell>
          <cell r="O672">
            <v>0</v>
          </cell>
          <cell r="P672" t="str">
            <v>ヘルパー／７月２０日面接会</v>
          </cell>
          <cell r="Q672" t="str">
            <v>確認中</v>
          </cell>
          <cell r="R672" t="str">
            <v>・ご利用者様のご自宅を訪問し介護サービスを提供します。 身体に直接触れて行う身体介護と掃除や洗濯・調理・買い物等身 の回りのお世話などを行う生活介護があります。・研修が充実しており、慣れるまでコーディネーターが同行しフォローするので安心して働くことができます。</v>
          </cell>
          <cell r="S672" t="str">
            <v>ライフサポートめぐみ</v>
          </cell>
          <cell r="T672" t="str">
            <v>確認中</v>
          </cell>
          <cell r="U672" t="str">
            <v>非常勤パート</v>
          </cell>
          <cell r="V672" t="str">
            <v>東京都町田市原町田５－８－９</v>
          </cell>
          <cell r="W672" t="str">
            <v>ハローワークインターネットサービスで求人票を確認ください。</v>
          </cell>
          <cell r="X672" t="str">
            <v>1,400円〜1,500円</v>
          </cell>
          <cell r="Y672" t="str">
            <v>確認中</v>
          </cell>
          <cell r="Z672" t="str">
            <v>ハローワークインターネットサービスで求人票を確認ください。</v>
          </cell>
          <cell r="AB672" t="str">
            <v>確認中</v>
          </cell>
          <cell r="AC672" t="str">
            <v>確認中</v>
          </cell>
          <cell r="AD672" t="str">
            <v>ハローワークインターネットサービスで求人票を確認ください。</v>
          </cell>
          <cell r="AE672" t="str">
            <v>確認中</v>
          </cell>
          <cell r="AF672" t="str">
            <v>時給</v>
          </cell>
          <cell r="AG672" t="str">
            <v>確認中</v>
          </cell>
          <cell r="AH672" t="str">
            <v>確認中</v>
          </cell>
          <cell r="AI672" t="str">
            <v>確認中</v>
          </cell>
          <cell r="AJ672" t="str">
            <v>確認中</v>
          </cell>
          <cell r="AK672" t="str">
            <v>確認中</v>
          </cell>
          <cell r="AL672" t="str">
            <v>確認中</v>
          </cell>
          <cell r="AM672" t="str">
            <v>確認中</v>
          </cell>
          <cell r="AN672" t="str">
            <v>確認中</v>
          </cell>
          <cell r="AO672" t="str">
            <v>確認中</v>
          </cell>
          <cell r="AP672" t="str">
            <v>ハローワークインターネットサービスで求人票を確認ください。</v>
          </cell>
          <cell r="AQ672" t="str">
            <v>ハローワークインターネットサービスで求人票を確認ください。</v>
          </cell>
          <cell r="AR672" t="str">
            <v>ハローワークインターネットサービスで求人票を確認ください。</v>
          </cell>
          <cell r="AS672" t="str">
            <v>ハローワークインターネットサービスで求人票を確認ください。</v>
          </cell>
          <cell r="AT672" t="str">
            <v>ハローワークインターネットサービスで求人票を確認ください。</v>
          </cell>
          <cell r="AU672" t="str">
            <v>訪問介護（ホームヘルプサービス）</v>
          </cell>
          <cell r="AZ672" t="str">
            <v>確認中</v>
          </cell>
          <cell r="BA672" t="str">
            <v>確認中</v>
          </cell>
          <cell r="BB672" t="str">
            <v>確認中</v>
          </cell>
          <cell r="BC672" t="str">
            <v>確認中</v>
          </cell>
        </row>
        <row r="673">
          <cell r="C673" t="str">
            <v>13190-05870421</v>
          </cell>
          <cell r="D673">
            <v>44734</v>
          </cell>
          <cell r="E673" t="str">
            <v>株式会社ライフサポートめぐみ</v>
          </cell>
          <cell r="F673" t="str">
            <v>かぶしきがいしゃライフサポートめぐみ</v>
          </cell>
          <cell r="N673" t="str">
            <v>https://www.megumi-net.gr.jp/</v>
          </cell>
          <cell r="O673">
            <v>0</v>
          </cell>
          <cell r="P673" t="str">
            <v>家庭生活支援サービス／７月２０日面接会</v>
          </cell>
          <cell r="Q673" t="str">
            <v>確認中</v>
          </cell>
          <cell r="R673" t="str">
            <v>高齢者や共働き、仕事が多忙で日常生活の快適な維持が難しい方など、生活の質を保つためにサポートを致します。コーディネーターが訪問し、お仕事の内容を整理して働く方にお伝えしますので安心して活動できます。</v>
          </cell>
          <cell r="S673" t="str">
            <v>ライフサポートめぐみ</v>
          </cell>
          <cell r="T673" t="str">
            <v>確認中</v>
          </cell>
          <cell r="U673" t="str">
            <v>非常勤パート</v>
          </cell>
          <cell r="V673" t="str">
            <v>東京都町田市原町田５－８－９</v>
          </cell>
          <cell r="W673" t="str">
            <v>ハローワークインターネットサービスで求人票を確認ください。</v>
          </cell>
          <cell r="X673" t="str">
            <v>1,500円〜1,800円</v>
          </cell>
          <cell r="Y673" t="str">
            <v>確認中</v>
          </cell>
          <cell r="Z673" t="str">
            <v>ハローワークインターネットサービスで求人票を確認ください。</v>
          </cell>
          <cell r="AB673" t="str">
            <v>確認中</v>
          </cell>
          <cell r="AC673" t="str">
            <v>確認中</v>
          </cell>
          <cell r="AD673" t="str">
            <v>ハローワークインターネットサービスで求人票を確認ください。</v>
          </cell>
          <cell r="AE673" t="str">
            <v>確認中</v>
          </cell>
          <cell r="AF673" t="str">
            <v>月給（手当等確認ください）</v>
          </cell>
          <cell r="AG673" t="str">
            <v>確認中</v>
          </cell>
          <cell r="AH673" t="str">
            <v>確認中</v>
          </cell>
          <cell r="AI673" t="str">
            <v>確認中</v>
          </cell>
          <cell r="AJ673" t="str">
            <v>確認中</v>
          </cell>
          <cell r="AK673" t="str">
            <v>確認中</v>
          </cell>
          <cell r="AL673" t="str">
            <v>確認中</v>
          </cell>
          <cell r="AM673" t="str">
            <v>確認中</v>
          </cell>
          <cell r="AN673" t="str">
            <v>確認中</v>
          </cell>
          <cell r="AO673" t="str">
            <v>確認中</v>
          </cell>
          <cell r="AP673" t="str">
            <v>ハローワークインターネットサービスで求人票を確認ください。</v>
          </cell>
          <cell r="AQ673" t="str">
            <v>ハローワークインターネットサービスで求人票を確認ください。</v>
          </cell>
          <cell r="AR673" t="str">
            <v>ハローワークインターネットサービスで求人票を確認ください。</v>
          </cell>
          <cell r="AS673" t="str">
            <v>ハローワークインターネットサービスで求人票を確認ください。</v>
          </cell>
          <cell r="AT673" t="str">
            <v>ハローワークインターネットサービスで求人票を確認ください。</v>
          </cell>
          <cell r="AU673" t="str">
            <v>訪問介護（ホームヘルプサービス）</v>
          </cell>
          <cell r="AZ673" t="str">
            <v>確認中</v>
          </cell>
          <cell r="BA673" t="str">
            <v>確認中</v>
          </cell>
          <cell r="BB673" t="str">
            <v>確認中</v>
          </cell>
          <cell r="BC673" t="str">
            <v>確認中</v>
          </cell>
        </row>
        <row r="674">
          <cell r="C674" t="str">
            <v>13190-05873921</v>
          </cell>
          <cell r="D674">
            <v>44734</v>
          </cell>
          <cell r="E674" t="str">
            <v>特定非営利活動法人 桜実会</v>
          </cell>
          <cell r="F674" t="str">
            <v>とくていひえいりかつどうほうじん　おうみかい</v>
          </cell>
          <cell r="N674" t="str">
            <v>https://www.ohmikai.com/</v>
          </cell>
          <cell r="O674">
            <v>0</v>
          </cell>
          <cell r="P674" t="str">
            <v>ケアワーカー／７月２０日面接会</v>
          </cell>
          <cell r="Q674" t="str">
            <v>確認中</v>
          </cell>
          <cell r="R674" t="str">
            <v xml:space="preserve">・常勤職員としてデイサービス利用者の介護業務、送迎業務に従事 していただきます。デイサービス：定員６０名 </v>
          </cell>
          <cell r="S674" t="str">
            <v>デイサービス 玉川学園</v>
          </cell>
          <cell r="T674" t="str">
            <v>確認中</v>
          </cell>
          <cell r="U674" t="str">
            <v>正社員</v>
          </cell>
          <cell r="V674" t="str">
            <v xml:space="preserve">東京都町田市玉川学園３－３５－１ </v>
          </cell>
          <cell r="W674" t="str">
            <v>ハローワークインターネットサービスで求人票を確認ください。</v>
          </cell>
          <cell r="X674" t="str">
            <v>199,200円〜220,000円</v>
          </cell>
          <cell r="Y674" t="str">
            <v>確認中</v>
          </cell>
          <cell r="Z674" t="str">
            <v>ハローワークインターネットサービスで求人票を確認ください。</v>
          </cell>
          <cell r="AB674" t="str">
            <v>確認中</v>
          </cell>
          <cell r="AC674" t="str">
            <v>確認中</v>
          </cell>
          <cell r="AD674" t="str">
            <v>ハローワークインターネットサービスで求人票を確認ください。</v>
          </cell>
          <cell r="AE674" t="str">
            <v>確認中</v>
          </cell>
          <cell r="AF674" t="str">
            <v>月給（手当等確認ください）</v>
          </cell>
          <cell r="AG674" t="str">
            <v>確認中</v>
          </cell>
          <cell r="AH674" t="str">
            <v>確認中</v>
          </cell>
          <cell r="AI674" t="str">
            <v>確認中</v>
          </cell>
          <cell r="AJ674" t="str">
            <v>確認中</v>
          </cell>
          <cell r="AK674" t="str">
            <v>確認中</v>
          </cell>
          <cell r="AL674" t="str">
            <v>確認中</v>
          </cell>
          <cell r="AM674" t="str">
            <v>確認中</v>
          </cell>
          <cell r="AN674" t="str">
            <v>確認中</v>
          </cell>
          <cell r="AO674" t="str">
            <v>確認中</v>
          </cell>
          <cell r="AP674" t="str">
            <v>ハローワークインターネットサービスで求人票を確認ください。</v>
          </cell>
          <cell r="AQ674" t="str">
            <v>ハローワークインターネットサービスで求人票を確認ください。</v>
          </cell>
          <cell r="AR674" t="str">
            <v>ハローワークインターネットサービスで求人票を確認ください。</v>
          </cell>
          <cell r="AS674" t="str">
            <v>ハローワークインターネットサービスで求人票を確認ください。</v>
          </cell>
          <cell r="AT674" t="str">
            <v>ハローワークインターネットサービスで求人票を確認ください。</v>
          </cell>
          <cell r="AU674" t="str">
            <v>地域密着型通所介護</v>
          </cell>
          <cell r="AZ674" t="str">
            <v>確認中</v>
          </cell>
          <cell r="BA674" t="str">
            <v>確認中</v>
          </cell>
          <cell r="BB674" t="str">
            <v>確認中</v>
          </cell>
          <cell r="BC674" t="str">
            <v>確認中</v>
          </cell>
        </row>
        <row r="675">
          <cell r="C675" t="str">
            <v>13190-05875021</v>
          </cell>
          <cell r="D675">
            <v>44734</v>
          </cell>
          <cell r="E675" t="str">
            <v>特定非営利活動法人 桜実会</v>
          </cell>
          <cell r="F675" t="str">
            <v>とくていひえいりかつどうほうじん　おうみかい</v>
          </cell>
          <cell r="N675" t="str">
            <v>https://www.ohmikai.com/</v>
          </cell>
          <cell r="O675">
            <v>0</v>
          </cell>
          <cell r="P675" t="str">
            <v>送迎ドライバー デイサービス南大谷／７月２０日面接会</v>
          </cell>
          <cell r="Q675" t="str">
            <v>確認中</v>
          </cell>
          <cell r="R675" t="str">
            <v>デイサービスの送迎業務  定員２５名、一日利用者平均２０名 朝夕の送迎 キャラバンもしくはステップワゴン乗車 車両管理、利用者の介護補助等</v>
          </cell>
          <cell r="S675" t="str">
            <v>デイサービス南大谷 都営南大谷アパートの１階にあります。</v>
          </cell>
          <cell r="T675" t="str">
            <v>確認中</v>
          </cell>
          <cell r="U675" t="str">
            <v>非常勤パート</v>
          </cell>
          <cell r="V675" t="str">
            <v>東京都町田市南大谷２６４</v>
          </cell>
          <cell r="W675" t="str">
            <v>ハローワークインターネットサービスで求人票を確認ください。</v>
          </cell>
          <cell r="X675" t="str">
            <v>1,045円〜1,045円</v>
          </cell>
          <cell r="Y675" t="str">
            <v>確認中</v>
          </cell>
          <cell r="Z675" t="str">
            <v>ハローワークインターネットサービスで求人票を確認ください。</v>
          </cell>
          <cell r="AB675" t="str">
            <v>確認中</v>
          </cell>
          <cell r="AC675" t="str">
            <v>確認中</v>
          </cell>
          <cell r="AD675" t="str">
            <v>ハローワークインターネットサービスで求人票を確認ください。</v>
          </cell>
          <cell r="AE675" t="str">
            <v>確認中</v>
          </cell>
          <cell r="AF675" t="str">
            <v>時給</v>
          </cell>
          <cell r="AG675" t="str">
            <v>確認中</v>
          </cell>
          <cell r="AH675" t="str">
            <v>確認中</v>
          </cell>
          <cell r="AI675" t="str">
            <v>確認中</v>
          </cell>
          <cell r="AJ675" t="str">
            <v>確認中</v>
          </cell>
          <cell r="AK675" t="str">
            <v>確認中</v>
          </cell>
          <cell r="AL675" t="str">
            <v>確認中</v>
          </cell>
          <cell r="AM675" t="str">
            <v>確認中</v>
          </cell>
          <cell r="AN675" t="str">
            <v>確認中</v>
          </cell>
          <cell r="AO675" t="str">
            <v>確認中</v>
          </cell>
          <cell r="AP675" t="str">
            <v>ハローワークインターネットサービスで求人票を確認ください。</v>
          </cell>
          <cell r="AQ675" t="str">
            <v>ハローワークインターネットサービスで求人票を確認ください。</v>
          </cell>
          <cell r="AR675" t="str">
            <v>ハローワークインターネットサービスで求人票を確認ください。</v>
          </cell>
          <cell r="AS675" t="str">
            <v>ハローワークインターネットサービスで求人票を確認ください。</v>
          </cell>
          <cell r="AT675" t="str">
            <v>ハローワークインターネットサービスで求人票を確認ください。</v>
          </cell>
          <cell r="AU675" t="str">
            <v>通所介護（デイサービス）</v>
          </cell>
          <cell r="AZ675" t="str">
            <v>確認中</v>
          </cell>
          <cell r="BA675" t="str">
            <v>確認中</v>
          </cell>
          <cell r="BB675" t="str">
            <v>確認中</v>
          </cell>
          <cell r="BC675" t="str">
            <v>確認中</v>
          </cell>
        </row>
        <row r="676">
          <cell r="C676" t="str">
            <v>13190-05877821</v>
          </cell>
          <cell r="D676">
            <v>44734</v>
          </cell>
          <cell r="E676" t="str">
            <v>特定非営利活動法人 桜実会</v>
          </cell>
          <cell r="F676" t="str">
            <v>とくていひえいりかつどうほうじん　おうみかい</v>
          </cell>
          <cell r="N676" t="str">
            <v>https://www.ohmikai.com/</v>
          </cell>
          <cell r="O676">
            <v>0</v>
          </cell>
          <cell r="P676" t="str">
            <v>送迎ドライバー デイサービス玉川学園／７月２０日面接会</v>
          </cell>
          <cell r="Q676" t="str">
            <v>確認中</v>
          </cell>
          <cell r="R676" t="str">
            <v>デイサービスの送迎業務 定員６０名、一日利用者平均４０名 朝夕の送迎 ハイエース乗車  車両管理、利用者の介護補助等</v>
          </cell>
          <cell r="S676" t="str">
            <v>デイサービス玉川学園</v>
          </cell>
          <cell r="T676" t="str">
            <v>確認中</v>
          </cell>
          <cell r="U676" t="str">
            <v>非常勤パート</v>
          </cell>
          <cell r="V676" t="str">
            <v>東京都町田市玉川学園３丁目３５番１号</v>
          </cell>
          <cell r="W676" t="str">
            <v>ハローワークインターネットサービスで求人票を確認ください。</v>
          </cell>
          <cell r="X676" t="str">
            <v>1,045円〜1,045円</v>
          </cell>
          <cell r="Y676" t="str">
            <v>確認中</v>
          </cell>
          <cell r="Z676" t="str">
            <v>ハローワークインターネットサービスで求人票を確認ください。</v>
          </cell>
          <cell r="AB676" t="str">
            <v>確認中</v>
          </cell>
          <cell r="AC676" t="str">
            <v>確認中</v>
          </cell>
          <cell r="AD676" t="str">
            <v>ハローワークインターネットサービスで求人票を確認ください。</v>
          </cell>
          <cell r="AE676" t="str">
            <v>確認中</v>
          </cell>
          <cell r="AF676" t="str">
            <v>時給</v>
          </cell>
          <cell r="AG676" t="str">
            <v>確認中</v>
          </cell>
          <cell r="AH676" t="str">
            <v>確認中</v>
          </cell>
          <cell r="AI676" t="str">
            <v>確認中</v>
          </cell>
          <cell r="AJ676" t="str">
            <v>確認中</v>
          </cell>
          <cell r="AK676" t="str">
            <v>確認中</v>
          </cell>
          <cell r="AL676" t="str">
            <v>確認中</v>
          </cell>
          <cell r="AM676" t="str">
            <v>確認中</v>
          </cell>
          <cell r="AN676" t="str">
            <v>確認中</v>
          </cell>
          <cell r="AO676" t="str">
            <v>確認中</v>
          </cell>
          <cell r="AP676" t="str">
            <v>ハローワークインターネットサービスで求人票を確認ください。</v>
          </cell>
          <cell r="AQ676" t="str">
            <v>ハローワークインターネットサービスで求人票を確認ください。</v>
          </cell>
          <cell r="AR676" t="str">
            <v>ハローワークインターネットサービスで求人票を確認ください。</v>
          </cell>
          <cell r="AS676" t="str">
            <v>ハローワークインターネットサービスで求人票を確認ください。</v>
          </cell>
          <cell r="AT676" t="str">
            <v>ハローワークインターネットサービスで求人票を確認ください。</v>
          </cell>
          <cell r="AU676" t="str">
            <v>地域密着型通所介護</v>
          </cell>
          <cell r="AZ676" t="str">
            <v>確認中</v>
          </cell>
          <cell r="BA676" t="str">
            <v>確認中</v>
          </cell>
          <cell r="BB676" t="str">
            <v>確認中</v>
          </cell>
          <cell r="BC676" t="str">
            <v>確認中</v>
          </cell>
        </row>
        <row r="677">
          <cell r="C677" t="str">
            <v>13190-05880321</v>
          </cell>
          <cell r="D677">
            <v>44734</v>
          </cell>
          <cell r="E677" t="str">
            <v>社会福祉法人創和会 ケアセンター成瀬</v>
          </cell>
          <cell r="F677" t="str">
            <v>しゃかいふくしほうじん　そうわかい 　ケアセンターなるせ</v>
          </cell>
          <cell r="N677" t="str">
            <v xml:space="preserve">http://ccnaruse.com/ </v>
          </cell>
          <cell r="O677" t="str">
            <v>地域密着型特別養護老人ホーム・デイサービス・ヘルパーステーション・ケアマネジメントセンター・グループホーム５つの事業を行っています。住民活動により設立された社会福祉法人で「共に支え合い、共に生きる」という理念の下、５つの事業を通じ地域の福祉に貢献しています。</v>
          </cell>
          <cell r="P677" t="str">
            <v>特養介護【東京都介護職員就業促進事業】／７月２０日面接会</v>
          </cell>
          <cell r="Q677" t="str">
            <v>確認中</v>
          </cell>
          <cell r="R677" t="str">
            <v>＊ユニット型小規模特養（定員２０名）の介護業務・入居者の生活支援や介護サービス業務全般・サービス担当者会議への参加・各種委員会活動への参加【東京都介護職員就業促進事業】対象求人</v>
          </cell>
          <cell r="S677" t="str">
            <v>ケアセンター成瀬</v>
          </cell>
          <cell r="T677" t="str">
            <v>確認中</v>
          </cell>
          <cell r="U677" t="str">
            <v>非常勤パート</v>
          </cell>
          <cell r="V677" t="str">
            <v>東京都町田市成瀬台３－２４－１</v>
          </cell>
          <cell r="W677" t="str">
            <v>ハローワークインターネットサービスで求人票を確認ください。</v>
          </cell>
          <cell r="X677" t="str">
            <v>1,041円〜1,041円</v>
          </cell>
          <cell r="Y677" t="str">
            <v>確認中</v>
          </cell>
          <cell r="Z677" t="str">
            <v>ハローワークインターネットサービスで求人票を確認ください。</v>
          </cell>
          <cell r="AB677" t="str">
            <v>確認中</v>
          </cell>
          <cell r="AC677" t="str">
            <v>確認中</v>
          </cell>
          <cell r="AD677" t="str">
            <v>ハローワークインターネットサービスで求人票を確認ください。</v>
          </cell>
          <cell r="AE677" t="str">
            <v>確認中</v>
          </cell>
          <cell r="AF677" t="str">
            <v>時給</v>
          </cell>
          <cell r="AG677" t="str">
            <v>確認中</v>
          </cell>
          <cell r="AH677" t="str">
            <v>確認中</v>
          </cell>
          <cell r="AI677" t="str">
            <v>確認中</v>
          </cell>
          <cell r="AJ677" t="str">
            <v>確認中</v>
          </cell>
          <cell r="AK677" t="str">
            <v>確認中</v>
          </cell>
          <cell r="AL677" t="str">
            <v>確認中</v>
          </cell>
          <cell r="AM677" t="str">
            <v>確認中</v>
          </cell>
          <cell r="AN677" t="str">
            <v>確認中</v>
          </cell>
          <cell r="AO677" t="str">
            <v>確認中</v>
          </cell>
          <cell r="AP677" t="str">
            <v>ハローワークインターネットサービスで求人票を確認ください。</v>
          </cell>
          <cell r="AQ677" t="str">
            <v>ハローワークインターネットサービスで求人票を確認ください。</v>
          </cell>
          <cell r="AR677" t="str">
            <v>ハローワークインターネットサービスで求人票を確認ください。</v>
          </cell>
          <cell r="AS677" t="str">
            <v>ハローワークインターネットサービスで求人票を確認ください。</v>
          </cell>
          <cell r="AT677" t="str">
            <v>ハローワークインターネットサービスで求人票を確認ください。</v>
          </cell>
          <cell r="AU677" t="str">
            <v>特別養護老人ホーム（特養）</v>
          </cell>
          <cell r="AZ677" t="str">
            <v>確認中</v>
          </cell>
          <cell r="BA677" t="str">
            <v>確認中</v>
          </cell>
          <cell r="BB677" t="str">
            <v>確認中</v>
          </cell>
          <cell r="BC677" t="str">
            <v>確認中</v>
          </cell>
        </row>
        <row r="678">
          <cell r="C678" t="str">
            <v>13190-05881621</v>
          </cell>
          <cell r="D678">
            <v>44734</v>
          </cell>
          <cell r="E678" t="str">
            <v>社会福祉法人創和会 ケアセンター成瀬</v>
          </cell>
          <cell r="F678" t="str">
            <v>しゃかいふくしほうじん　そうわかい 　ケアセンターなるせ</v>
          </cell>
          <cell r="N678" t="str">
            <v xml:space="preserve">http://ccnaruse.com/ </v>
          </cell>
          <cell r="O678">
            <v>0</v>
          </cell>
          <cell r="P678" t="str">
            <v>訪問介護【東京都介護職員就業促進事業】／７月２０日面接会</v>
          </cell>
          <cell r="Q678" t="str">
            <v>確認中</v>
          </cell>
          <cell r="R678" t="str">
            <v>訪問介護ヘルパー・利用者宅を訪問しての身体介護／生活援助全般【東京都介護職員就業促進事業】対象求人</v>
          </cell>
          <cell r="S678" t="str">
            <v>ケアセンター成瀬</v>
          </cell>
          <cell r="T678" t="str">
            <v>確認中</v>
          </cell>
          <cell r="U678" t="str">
            <v>非常勤パート</v>
          </cell>
          <cell r="V678" t="str">
            <v>東京都町田市成瀬台３－２４－１</v>
          </cell>
          <cell r="W678" t="str">
            <v>ハローワークインターネットサービスで求人票を確認ください。</v>
          </cell>
          <cell r="X678" t="str">
            <v>1,200円〜1,200円</v>
          </cell>
          <cell r="Y678" t="str">
            <v>確認中</v>
          </cell>
          <cell r="Z678" t="str">
            <v>ハローワークインターネットサービスで求人票を確認ください。</v>
          </cell>
          <cell r="AB678" t="str">
            <v>確認中</v>
          </cell>
          <cell r="AC678" t="str">
            <v>確認中</v>
          </cell>
          <cell r="AD678" t="str">
            <v>ハローワークインターネットサービスで求人票を確認ください。</v>
          </cell>
          <cell r="AE678" t="str">
            <v>確認中</v>
          </cell>
          <cell r="AF678" t="str">
            <v>時給</v>
          </cell>
          <cell r="AG678" t="str">
            <v>確認中</v>
          </cell>
          <cell r="AH678" t="str">
            <v>確認中</v>
          </cell>
          <cell r="AI678" t="str">
            <v>確認中</v>
          </cell>
          <cell r="AJ678" t="str">
            <v>確認中</v>
          </cell>
          <cell r="AK678" t="str">
            <v>確認中</v>
          </cell>
          <cell r="AL678" t="str">
            <v>確認中</v>
          </cell>
          <cell r="AM678" t="str">
            <v>確認中</v>
          </cell>
          <cell r="AN678" t="str">
            <v>確認中</v>
          </cell>
          <cell r="AO678" t="str">
            <v>確認中</v>
          </cell>
          <cell r="AP678" t="str">
            <v>ハローワークインターネットサービスで求人票を確認ください。</v>
          </cell>
          <cell r="AQ678" t="str">
            <v>ハローワークインターネットサービスで求人票を確認ください。</v>
          </cell>
          <cell r="AR678" t="str">
            <v>ハローワークインターネットサービスで求人票を確認ください。</v>
          </cell>
          <cell r="AS678" t="str">
            <v>ハローワークインターネットサービスで求人票を確認ください。</v>
          </cell>
          <cell r="AT678" t="str">
            <v>ハローワークインターネットサービスで求人票を確認ください。</v>
          </cell>
          <cell r="AU678" t="str">
            <v>訪問介護（ホームヘルプサービス）</v>
          </cell>
          <cell r="AZ678" t="str">
            <v>確認中</v>
          </cell>
          <cell r="BA678" t="str">
            <v>確認中</v>
          </cell>
          <cell r="BB678" t="str">
            <v>確認中</v>
          </cell>
          <cell r="BC678" t="str">
            <v>確認中</v>
          </cell>
        </row>
        <row r="679">
          <cell r="C679" t="str">
            <v>13190-05882921</v>
          </cell>
          <cell r="D679">
            <v>44734</v>
          </cell>
          <cell r="E679" t="str">
            <v>社会福祉法人創和会 ケアセンター成瀬</v>
          </cell>
          <cell r="F679" t="str">
            <v>しゃかいふくしほうじん　そうわかい 　ケアセンターなるせ</v>
          </cell>
          <cell r="N679" t="str">
            <v xml:space="preserve">http://ccnaruse.com/ </v>
          </cell>
          <cell r="O679">
            <v>0</v>
          </cell>
          <cell r="P679" t="str">
            <v>デイ介護【東京都介護職員就業促進事業】／７月２０日面接会</v>
          </cell>
          <cell r="Q679" t="str">
            <v>確認中</v>
          </cell>
          <cell r="R679" t="str">
            <v>デイサービス介護職員・デイサービスにおける介護業務全般・レクリエーション活動支援・ワゴン車による利用者送迎業務【東京都介護職員就業促進事業】対象求人</v>
          </cell>
          <cell r="S679" t="str">
            <v>ケアセンター成瀬</v>
          </cell>
          <cell r="T679" t="str">
            <v>確認中</v>
          </cell>
          <cell r="U679" t="str">
            <v>非常勤パート</v>
          </cell>
          <cell r="V679" t="str">
            <v>東京都町田市成瀬台３－２４－１</v>
          </cell>
          <cell r="W679" t="str">
            <v>ハローワークインターネットサービスで求人票を確認ください。</v>
          </cell>
          <cell r="X679" t="str">
            <v>1,041円〜1,041円</v>
          </cell>
          <cell r="Y679" t="str">
            <v>確認中</v>
          </cell>
          <cell r="Z679" t="str">
            <v>ハローワークインターネットサービスで求人票を確認ください。</v>
          </cell>
          <cell r="AB679" t="str">
            <v>確認中</v>
          </cell>
          <cell r="AC679" t="str">
            <v>確認中</v>
          </cell>
          <cell r="AD679" t="str">
            <v>ハローワークインターネットサービスで求人票を確認ください。</v>
          </cell>
          <cell r="AE679" t="str">
            <v>確認中</v>
          </cell>
          <cell r="AF679" t="str">
            <v>時給</v>
          </cell>
          <cell r="AG679" t="str">
            <v>確認中</v>
          </cell>
          <cell r="AH679" t="str">
            <v>確認中</v>
          </cell>
          <cell r="AI679" t="str">
            <v>確認中</v>
          </cell>
          <cell r="AJ679" t="str">
            <v>確認中</v>
          </cell>
          <cell r="AK679" t="str">
            <v>確認中</v>
          </cell>
          <cell r="AL679" t="str">
            <v>確認中</v>
          </cell>
          <cell r="AM679" t="str">
            <v>確認中</v>
          </cell>
          <cell r="AN679" t="str">
            <v>確認中</v>
          </cell>
          <cell r="AO679" t="str">
            <v>確認中</v>
          </cell>
          <cell r="AP679" t="str">
            <v>ハローワークインターネットサービスで求人票を確認ください。</v>
          </cell>
          <cell r="AQ679" t="str">
            <v>ハローワークインターネットサービスで求人票を確認ください。</v>
          </cell>
          <cell r="AR679" t="str">
            <v>ハローワークインターネットサービスで求人票を確認ください。</v>
          </cell>
          <cell r="AS679" t="str">
            <v>ハローワークインターネットサービスで求人票を確認ください。</v>
          </cell>
          <cell r="AT679" t="str">
            <v>ハローワークインターネットサービスで求人票を確認ください。</v>
          </cell>
          <cell r="AU679" t="str">
            <v>認知症対応型デイサービス</v>
          </cell>
          <cell r="AZ679" t="str">
            <v>確認中</v>
          </cell>
          <cell r="BA679" t="str">
            <v>確認中</v>
          </cell>
          <cell r="BB679" t="str">
            <v>確認中</v>
          </cell>
          <cell r="BC679" t="str">
            <v>確認中</v>
          </cell>
        </row>
        <row r="680">
          <cell r="C680" t="str">
            <v>13190-05883121</v>
          </cell>
          <cell r="D680">
            <v>44734</v>
          </cell>
          <cell r="E680" t="str">
            <v>社会福祉法人創和会 ケアセンター成瀬</v>
          </cell>
          <cell r="F680" t="str">
            <v>しゃかいふくしほうじん　そうわかい 　ケアセンターなるせ</v>
          </cell>
          <cell r="N680" t="str">
            <v xml:space="preserve">http://ccnaruse.com/ </v>
          </cell>
          <cell r="O680">
            <v>0</v>
          </cell>
          <cell r="P680" t="str">
            <v>介護職員【東京都介護就業促進事業】／７月２０日面接会</v>
          </cell>
          <cell r="Q680" t="str">
            <v>確認中</v>
          </cell>
          <cell r="R680" t="str">
            <v>・グループホームにおける介護業務全般・入居者に対する日時生活の介護やサポート・サービス担当者会議の参加・通院時等の付添業務 等（利用者定員 １８名）【東京都介護職員就業促進事業】対象求人</v>
          </cell>
          <cell r="S680" t="str">
            <v>木曽東グループホーム圓まどか</v>
          </cell>
          <cell r="T680" t="str">
            <v>確認中</v>
          </cell>
          <cell r="U680" t="str">
            <v>非常勤パート</v>
          </cell>
          <cell r="V680" t="str">
            <v>東京都町田市木曽東１－３７－３６</v>
          </cell>
          <cell r="W680" t="str">
            <v>ハローワークインターネットサービスで求人票を確認ください。</v>
          </cell>
          <cell r="X680" t="str">
            <v>1,041円〜1,041円</v>
          </cell>
          <cell r="Y680" t="str">
            <v>確認中</v>
          </cell>
          <cell r="Z680" t="str">
            <v>ハローワークインターネットサービスで求人票を確認ください。</v>
          </cell>
          <cell r="AB680" t="str">
            <v>確認中</v>
          </cell>
          <cell r="AC680" t="str">
            <v>確認中</v>
          </cell>
          <cell r="AD680" t="str">
            <v>ハローワークインターネットサービスで求人票を確認ください。</v>
          </cell>
          <cell r="AE680" t="str">
            <v>確認中</v>
          </cell>
          <cell r="AF680" t="str">
            <v>時給</v>
          </cell>
          <cell r="AG680" t="str">
            <v>確認中</v>
          </cell>
          <cell r="AH680" t="str">
            <v>確認中</v>
          </cell>
          <cell r="AI680" t="str">
            <v>確認中</v>
          </cell>
          <cell r="AJ680" t="str">
            <v>確認中</v>
          </cell>
          <cell r="AK680" t="str">
            <v>確認中</v>
          </cell>
          <cell r="AL680" t="str">
            <v>確認中</v>
          </cell>
          <cell r="AM680" t="str">
            <v>確認中</v>
          </cell>
          <cell r="AN680" t="str">
            <v>確認中</v>
          </cell>
          <cell r="AO680" t="str">
            <v>確認中</v>
          </cell>
          <cell r="AP680" t="str">
            <v>ハローワークインターネットサービスで求人票を確認ください。</v>
          </cell>
          <cell r="AQ680" t="str">
            <v>ハローワークインターネットサービスで求人票を確認ください。</v>
          </cell>
          <cell r="AR680" t="str">
            <v>ハローワークインターネットサービスで求人票を確認ください。</v>
          </cell>
          <cell r="AS680" t="str">
            <v>ハローワークインターネットサービスで求人票を確認ください。</v>
          </cell>
          <cell r="AT680" t="str">
            <v>ハローワークインターネットサービスで求人票を確認ください。</v>
          </cell>
          <cell r="AU680" t="str">
            <v>通所介護（デイサービス）</v>
          </cell>
          <cell r="AZ680" t="str">
            <v>確認中</v>
          </cell>
          <cell r="BA680" t="str">
            <v>確認中</v>
          </cell>
          <cell r="BB680" t="str">
            <v>確認中</v>
          </cell>
          <cell r="BC680" t="str">
            <v>確認中</v>
          </cell>
        </row>
        <row r="681">
          <cell r="C681" t="str">
            <v>13190-05885721</v>
          </cell>
          <cell r="D681">
            <v>44734</v>
          </cell>
          <cell r="E681" t="str">
            <v>社会福祉法人創和会 ケアセンター成瀬</v>
          </cell>
          <cell r="F681" t="str">
            <v>しゃかいふくしほうじん　そうわかい 　ケアセンターなるせ</v>
          </cell>
          <cell r="N681" t="str">
            <v xml:space="preserve">http://ccnaruse.com/ </v>
          </cell>
          <cell r="O681">
            <v>0</v>
          </cell>
          <cell r="P681" t="str">
            <v>小規模特養ホーム介護職員／７月２０日面接会</v>
          </cell>
          <cell r="Q681" t="str">
            <v>確認中</v>
          </cell>
          <cell r="R681" t="str">
            <v>＊ユニット型小規模特養（定員２０名）の介護業務・入居者の生活支援や介護サービス業務全般・サービス担当者会議への参加・各種委員会活動への参加</v>
          </cell>
          <cell r="S681" t="str">
            <v>ケアセンター成瀬</v>
          </cell>
          <cell r="T681" t="str">
            <v>確認中</v>
          </cell>
          <cell r="U681" t="str">
            <v>常勤パート（フルタイム）</v>
          </cell>
          <cell r="V681" t="str">
            <v>東京都町田市成瀬台３－２４－１</v>
          </cell>
          <cell r="W681" t="str">
            <v>ハローワークインターネットサービスで求人票を確認ください。</v>
          </cell>
          <cell r="X681" t="str">
            <v>210,000円〜220,000円</v>
          </cell>
          <cell r="Y681" t="str">
            <v>確認中</v>
          </cell>
          <cell r="Z681" t="str">
            <v>ハローワークインターネットサービスで求人票を確認ください。</v>
          </cell>
          <cell r="AB681" t="str">
            <v>確認中</v>
          </cell>
          <cell r="AC681" t="str">
            <v>確認中</v>
          </cell>
          <cell r="AD681" t="str">
            <v>ハローワークインターネットサービスで求人票を確認ください。</v>
          </cell>
          <cell r="AE681" t="str">
            <v>確認中</v>
          </cell>
          <cell r="AF681" t="str">
            <v>月給（手当等確認ください）</v>
          </cell>
          <cell r="AG681" t="str">
            <v>確認中</v>
          </cell>
          <cell r="AH681" t="str">
            <v>確認中</v>
          </cell>
          <cell r="AI681" t="str">
            <v>確認中</v>
          </cell>
          <cell r="AJ681" t="str">
            <v>確認中</v>
          </cell>
          <cell r="AK681" t="str">
            <v>確認中</v>
          </cell>
          <cell r="AL681" t="str">
            <v>確認中</v>
          </cell>
          <cell r="AM681" t="str">
            <v>確認中</v>
          </cell>
          <cell r="AN681" t="str">
            <v>確認中</v>
          </cell>
          <cell r="AO681" t="str">
            <v>確認中</v>
          </cell>
          <cell r="AP681" t="str">
            <v>ハローワークインターネットサービスで求人票を確認ください。</v>
          </cell>
          <cell r="AQ681" t="str">
            <v>ハローワークインターネットサービスで求人票を確認ください。</v>
          </cell>
          <cell r="AR681" t="str">
            <v>ハローワークインターネットサービスで求人票を確認ください。</v>
          </cell>
          <cell r="AS681" t="str">
            <v>ハローワークインターネットサービスで求人票を確認ください。</v>
          </cell>
          <cell r="AT681" t="str">
            <v>ハローワークインターネットサービスで求人票を確認ください。</v>
          </cell>
          <cell r="AU681" t="str">
            <v>認知症対応型デイサービス</v>
          </cell>
          <cell r="AZ681" t="str">
            <v>確認中</v>
          </cell>
          <cell r="BA681" t="str">
            <v>確認中</v>
          </cell>
          <cell r="BB681" t="str">
            <v>確認中</v>
          </cell>
          <cell r="BC681" t="str">
            <v>確認中</v>
          </cell>
        </row>
        <row r="682">
          <cell r="C682" t="str">
            <v>13190-05886821</v>
          </cell>
          <cell r="D682">
            <v>44734</v>
          </cell>
          <cell r="E682" t="str">
            <v>社会福祉法人 七五三会</v>
          </cell>
          <cell r="F682" t="str">
            <v>しゃかいふくしほうじん　なごみかい</v>
          </cell>
          <cell r="N682" t="str">
            <v xml:space="preserve">http://www.753kai.or.jp </v>
          </cell>
          <cell r="O682" t="str">
            <v>保育園、特別養護老人ホーム、軽費老人ホームケアハウス、デイサービス、居宅介護支援、ショートステイの社会福祉事業。子供や高齢者が住み慣れた地域で、家庭同様な生活を継続して行ないながら福祉サービスが利用できる「地域生活者としての施設利用者」の視点に立ち、地域に根ざしたサービスを提供します。</v>
          </cell>
          <cell r="P682" t="str">
            <v>介護職（特別養護老人ホーム いづみの里）７月２０日面接会</v>
          </cell>
          <cell r="Q682" t="str">
            <v>確認中</v>
          </cell>
          <cell r="R682" t="str">
            <v>特別養護老人ホームでの介護の仕事です。日常生活における、食事・排泄・入浴などのケアを行います。夜勤必須（備考参照）特養入居者定員 ５０名短期入所 定員 １０名＊事前の施設見学制度をご利用ください。＊隣接保育園の園児と日常的な交流があり異世代交流の盛んな施設 です。</v>
          </cell>
          <cell r="S682" t="str">
            <v>特別養護老人ホーム いづみの里</v>
          </cell>
          <cell r="T682" t="str">
            <v>確認中</v>
          </cell>
          <cell r="U682" t="str">
            <v>正社員</v>
          </cell>
          <cell r="V682" t="str">
            <v>東京都町田市原町田 ５－１－１２</v>
          </cell>
          <cell r="W682" t="str">
            <v>ハローワークインターネットサービスで求人票を確認ください。</v>
          </cell>
          <cell r="X682" t="str">
            <v>203,300円〜299,100円</v>
          </cell>
          <cell r="Y682" t="str">
            <v>確認中</v>
          </cell>
          <cell r="Z682" t="str">
            <v>ハローワークインターネットサービスで求人票を確認ください。</v>
          </cell>
          <cell r="AB682" t="str">
            <v>確認中</v>
          </cell>
          <cell r="AC682" t="str">
            <v>確認中</v>
          </cell>
          <cell r="AD682" t="str">
            <v>ハローワークインターネットサービスで求人票を確認ください。</v>
          </cell>
          <cell r="AE682" t="str">
            <v>確認中</v>
          </cell>
          <cell r="AF682" t="str">
            <v>月給（手当等確認ください）</v>
          </cell>
          <cell r="AG682" t="str">
            <v>確認中</v>
          </cell>
          <cell r="AH682" t="str">
            <v>確認中</v>
          </cell>
          <cell r="AI682" t="str">
            <v>確認中</v>
          </cell>
          <cell r="AJ682" t="str">
            <v>確認中</v>
          </cell>
          <cell r="AK682" t="str">
            <v>確認中</v>
          </cell>
          <cell r="AL682" t="str">
            <v>確認中</v>
          </cell>
          <cell r="AM682" t="str">
            <v>確認中</v>
          </cell>
          <cell r="AN682" t="str">
            <v>確認中</v>
          </cell>
          <cell r="AO682" t="str">
            <v>確認中</v>
          </cell>
          <cell r="AP682" t="str">
            <v>ハローワークインターネットサービスで求人票を確認ください。</v>
          </cell>
          <cell r="AQ682" t="str">
            <v>ハローワークインターネットサービスで求人票を確認ください。</v>
          </cell>
          <cell r="AR682" t="str">
            <v>ハローワークインターネットサービスで求人票を確認ください。</v>
          </cell>
          <cell r="AS682" t="str">
            <v>ハローワークインターネットサービスで求人票を確認ください。</v>
          </cell>
          <cell r="AT682" t="str">
            <v>ハローワークインターネットサービスで求人票を確認ください。</v>
          </cell>
          <cell r="AU682" t="str">
            <v>特別養護老人ホーム（特養）</v>
          </cell>
          <cell r="AZ682" t="str">
            <v>確認中</v>
          </cell>
          <cell r="BA682" t="str">
            <v>確認中</v>
          </cell>
          <cell r="BB682" t="str">
            <v>確認中</v>
          </cell>
          <cell r="BC682" t="str">
            <v>確認中</v>
          </cell>
        </row>
        <row r="683">
          <cell r="C683" t="str">
            <v>13190-05887221</v>
          </cell>
          <cell r="D683">
            <v>44734</v>
          </cell>
          <cell r="E683" t="str">
            <v>社会福祉法人 七五三会</v>
          </cell>
          <cell r="F683" t="str">
            <v>しゃかいふくしほうじん　なごみかい</v>
          </cell>
          <cell r="N683" t="str">
            <v xml:space="preserve">http://www.753kai.or.jp </v>
          </cell>
          <cell r="O683">
            <v>0</v>
          </cell>
          <cell r="P683" t="str">
            <v>介護職【東京都介護職員就業促進事業】／７月２０日面接会</v>
          </cell>
          <cell r="Q683" t="str">
            <v>確認中</v>
          </cell>
          <cell r="R683" t="str">
            <v>介護職（特養いづみの里）特別養護老人ホームでの介護の仕事です。日常生活における、食事・排泄・入浴などのケアを行います。定員 ５０名  事前の施設見学可隣接保育園の園児と日常的な交流が盛んな施設です。【東京都介護職員就業促進事業】対象求人</v>
          </cell>
          <cell r="S683" t="str">
            <v>特別養護老人ホーム いづみの里</v>
          </cell>
          <cell r="T683" t="str">
            <v>確認中</v>
          </cell>
          <cell r="U683" t="str">
            <v>非常勤パート</v>
          </cell>
          <cell r="V683" t="str">
            <v>東京都町田市原町田 ５－１－１２</v>
          </cell>
          <cell r="W683" t="str">
            <v>ハローワークインターネットサービスで求人票を確認ください。</v>
          </cell>
          <cell r="X683" t="str">
            <v>1,041円〜1,041円</v>
          </cell>
          <cell r="Y683" t="str">
            <v>確認中</v>
          </cell>
          <cell r="Z683" t="str">
            <v>ハローワークインターネットサービスで求人票を確認ください。</v>
          </cell>
          <cell r="AB683" t="str">
            <v>確認中</v>
          </cell>
          <cell r="AC683" t="str">
            <v>確認中</v>
          </cell>
          <cell r="AD683" t="str">
            <v>ハローワークインターネットサービスで求人票を確認ください。</v>
          </cell>
          <cell r="AE683" t="str">
            <v>確認中</v>
          </cell>
          <cell r="AF683" t="str">
            <v>時給</v>
          </cell>
          <cell r="AG683" t="str">
            <v>確認中</v>
          </cell>
          <cell r="AH683" t="str">
            <v>確認中</v>
          </cell>
          <cell r="AI683" t="str">
            <v>確認中</v>
          </cell>
          <cell r="AJ683" t="str">
            <v>確認中</v>
          </cell>
          <cell r="AK683" t="str">
            <v>確認中</v>
          </cell>
          <cell r="AL683" t="str">
            <v>確認中</v>
          </cell>
          <cell r="AM683" t="str">
            <v>確認中</v>
          </cell>
          <cell r="AN683" t="str">
            <v>確認中</v>
          </cell>
          <cell r="AO683" t="str">
            <v>確認中</v>
          </cell>
          <cell r="AP683" t="str">
            <v>ハローワークインターネットサービスで求人票を確認ください。</v>
          </cell>
          <cell r="AQ683" t="str">
            <v>ハローワークインターネットサービスで求人票を確認ください。</v>
          </cell>
          <cell r="AR683" t="str">
            <v>ハローワークインターネットサービスで求人票を確認ください。</v>
          </cell>
          <cell r="AS683" t="str">
            <v>ハローワークインターネットサービスで求人票を確認ください。</v>
          </cell>
          <cell r="AT683" t="str">
            <v>ハローワークインターネットサービスで求人票を確認ください。</v>
          </cell>
          <cell r="AU683" t="str">
            <v>特別養護老人ホーム（特養）</v>
          </cell>
          <cell r="AZ683" t="str">
            <v>確認中</v>
          </cell>
          <cell r="BA683" t="str">
            <v>確認中</v>
          </cell>
          <cell r="BB683" t="str">
            <v>確認中</v>
          </cell>
          <cell r="BC683" t="str">
            <v>確認中</v>
          </cell>
        </row>
        <row r="684">
          <cell r="C684" t="str">
            <v>13190-05889421</v>
          </cell>
          <cell r="D684">
            <v>44734</v>
          </cell>
          <cell r="E684" t="str">
            <v>社会福祉法人 七五三会</v>
          </cell>
          <cell r="F684" t="str">
            <v>しゃかいふくしほうじん　なごみかい</v>
          </cell>
          <cell r="N684" t="str">
            <v xml:space="preserve">http://www.753kai.or.jp </v>
          </cell>
          <cell r="O684">
            <v>0</v>
          </cell>
          <cell r="P684" t="str">
            <v>介護職（デイサービス木曽）／７月２０日面接会</v>
          </cell>
          <cell r="Q684" t="str">
            <v>確認中</v>
          </cell>
          <cell r="R684" t="str">
            <v>デイサービスの仕事です。送迎・入浴・食事・機能訓練・レクレーションなど、利用者が１日楽しく過ごせるよう対応します。運転業務があります。（ハイエース８人乗り） 定員：一般５０名、水日定休日、事前の施設見学可</v>
          </cell>
          <cell r="S684" t="str">
            <v>デイサービス 木曽</v>
          </cell>
          <cell r="T684" t="str">
            <v>確認中</v>
          </cell>
          <cell r="U684" t="str">
            <v>正社員</v>
          </cell>
          <cell r="V684" t="str">
            <v>東京都町田市木曽西３－２３－７</v>
          </cell>
          <cell r="W684" t="str">
            <v>ハローワークインターネットサービスで求人票を確認ください。</v>
          </cell>
          <cell r="X684" t="str">
            <v>203,300円〜299,100円</v>
          </cell>
          <cell r="Y684" t="str">
            <v>確認中</v>
          </cell>
          <cell r="Z684" t="str">
            <v>ハローワークインターネットサービスで求人票を確認ください。</v>
          </cell>
          <cell r="AB684" t="str">
            <v>確認中</v>
          </cell>
          <cell r="AC684" t="str">
            <v>確認中</v>
          </cell>
          <cell r="AD684" t="str">
            <v>ハローワークインターネットサービスで求人票を確認ください。</v>
          </cell>
          <cell r="AE684" t="str">
            <v>確認中</v>
          </cell>
          <cell r="AF684" t="str">
            <v>月給（手当等確認ください）</v>
          </cell>
          <cell r="AG684" t="str">
            <v>確認中</v>
          </cell>
          <cell r="AH684" t="str">
            <v>確認中</v>
          </cell>
          <cell r="AI684" t="str">
            <v>確認中</v>
          </cell>
          <cell r="AJ684" t="str">
            <v>確認中</v>
          </cell>
          <cell r="AK684" t="str">
            <v>確認中</v>
          </cell>
          <cell r="AL684" t="str">
            <v>確認中</v>
          </cell>
          <cell r="AM684" t="str">
            <v>確認中</v>
          </cell>
          <cell r="AN684" t="str">
            <v>確認中</v>
          </cell>
          <cell r="AO684" t="str">
            <v>確認中</v>
          </cell>
          <cell r="AP684" t="str">
            <v>ハローワークインターネットサービスで求人票を確認ください。</v>
          </cell>
          <cell r="AQ684" t="str">
            <v>ハローワークインターネットサービスで求人票を確認ください。</v>
          </cell>
          <cell r="AR684" t="str">
            <v>ハローワークインターネットサービスで求人票を確認ください。</v>
          </cell>
          <cell r="AS684" t="str">
            <v>ハローワークインターネットサービスで求人票を確認ください。</v>
          </cell>
          <cell r="AT684" t="str">
            <v>ハローワークインターネットサービスで求人票を確認ください。</v>
          </cell>
          <cell r="AU684" t="str">
            <v>通所介護（デイサービス）</v>
          </cell>
          <cell r="AZ684" t="str">
            <v>確認中</v>
          </cell>
          <cell r="BA684" t="str">
            <v>確認中</v>
          </cell>
          <cell r="BB684" t="str">
            <v>確認中</v>
          </cell>
          <cell r="BC684" t="str">
            <v>確認中</v>
          </cell>
        </row>
        <row r="685">
          <cell r="C685" t="str">
            <v>13190-05890921</v>
          </cell>
          <cell r="D685">
            <v>44734</v>
          </cell>
          <cell r="E685" t="str">
            <v>社会福祉法人 七五三会</v>
          </cell>
          <cell r="F685" t="str">
            <v>しゃかいふくしほうじん　なごみかい</v>
          </cell>
          <cell r="N685" t="str">
            <v xml:space="preserve">http://www.753kai.or.jp </v>
          </cell>
          <cell r="O685">
            <v>0</v>
          </cell>
          <cell r="P685" t="str">
            <v>介護職（デイサービス木曽）／７月２０日面接会</v>
          </cell>
          <cell r="Q685" t="str">
            <v>確認中</v>
          </cell>
          <cell r="R685" t="str">
            <v>デイサービスの仕事です。送迎・入浴・食事・機能訓練・レクレーションなど、利用者が１日楽しく過ごせるよう対応します。定員：一般型５０名、水日定休日、事前の施設見学可</v>
          </cell>
          <cell r="S685" t="str">
            <v>デイサービス 木曽</v>
          </cell>
          <cell r="T685" t="str">
            <v>確認中</v>
          </cell>
          <cell r="U685" t="str">
            <v>非常勤パート</v>
          </cell>
          <cell r="V685" t="str">
            <v xml:space="preserve">東京都町田市木曽西３－２３－７ </v>
          </cell>
          <cell r="W685" t="str">
            <v>ハローワークインターネットサービスで求人票を確認ください。</v>
          </cell>
          <cell r="X685" t="str">
            <v>1,145円〜1,325円</v>
          </cell>
          <cell r="Y685" t="str">
            <v>確認中</v>
          </cell>
          <cell r="Z685" t="str">
            <v>ハローワークインターネットサービスで求人票を確認ください。</v>
          </cell>
          <cell r="AB685" t="str">
            <v>確認中</v>
          </cell>
          <cell r="AC685" t="str">
            <v>確認中</v>
          </cell>
          <cell r="AD685" t="str">
            <v>ハローワークインターネットサービスで求人票を確認ください。</v>
          </cell>
          <cell r="AE685" t="str">
            <v>確認中</v>
          </cell>
          <cell r="AF685" t="str">
            <v>時給</v>
          </cell>
          <cell r="AG685" t="str">
            <v>確認中</v>
          </cell>
          <cell r="AH685" t="str">
            <v>確認中</v>
          </cell>
          <cell r="AI685" t="str">
            <v>確認中</v>
          </cell>
          <cell r="AJ685" t="str">
            <v>確認中</v>
          </cell>
          <cell r="AK685" t="str">
            <v>確認中</v>
          </cell>
          <cell r="AL685" t="str">
            <v>確認中</v>
          </cell>
          <cell r="AM685" t="str">
            <v>確認中</v>
          </cell>
          <cell r="AN685" t="str">
            <v>確認中</v>
          </cell>
          <cell r="AO685" t="str">
            <v>確認中</v>
          </cell>
          <cell r="AP685" t="str">
            <v>ハローワークインターネットサービスで求人票を確認ください。</v>
          </cell>
          <cell r="AQ685" t="str">
            <v>ハローワークインターネットサービスで求人票を確認ください。</v>
          </cell>
          <cell r="AR685" t="str">
            <v>ハローワークインターネットサービスで求人票を確認ください。</v>
          </cell>
          <cell r="AS685" t="str">
            <v>ハローワークインターネットサービスで求人票を確認ください。</v>
          </cell>
          <cell r="AT685" t="str">
            <v>ハローワークインターネットサービスで求人票を確認ください。</v>
          </cell>
          <cell r="AU685" t="str">
            <v>通所介護（デイサービス）</v>
          </cell>
          <cell r="AZ685" t="str">
            <v>確認中</v>
          </cell>
          <cell r="BA685" t="str">
            <v>確認中</v>
          </cell>
          <cell r="BB685" t="str">
            <v>確認中</v>
          </cell>
          <cell r="BC685" t="str">
            <v>確認中</v>
          </cell>
        </row>
        <row r="686">
          <cell r="C686" t="str">
            <v>13190-05891121</v>
          </cell>
          <cell r="D686">
            <v>44734</v>
          </cell>
          <cell r="E686" t="str">
            <v>社会福祉法人 七五三会</v>
          </cell>
          <cell r="F686" t="str">
            <v>しゃかいふくしほうじん　なごみかい</v>
          </cell>
          <cell r="N686" t="str">
            <v xml:space="preserve">http://www.753kai.or.jp </v>
          </cell>
          <cell r="O686">
            <v>0</v>
          </cell>
          <cell r="P686" t="str">
            <v>送迎ドライバー（デイサービスいづみの里）７月２０日面接会</v>
          </cell>
          <cell r="Q686" t="str">
            <v>確認中</v>
          </cell>
          <cell r="R686" t="str">
            <v>在宅利用者の送迎です。</v>
          </cell>
          <cell r="S686" t="str">
            <v>デイサービスいづみの里</v>
          </cell>
          <cell r="T686" t="str">
            <v>確認中</v>
          </cell>
          <cell r="U686" t="str">
            <v>非常勤パート</v>
          </cell>
          <cell r="V686" t="str">
            <v>東京都町田市原町田 ５－１－１２</v>
          </cell>
          <cell r="W686" t="str">
            <v>ハローワークインターネットサービスで求人票を確認ください。</v>
          </cell>
          <cell r="X686" t="str">
            <v>1,220円〜1,220円</v>
          </cell>
          <cell r="Y686" t="str">
            <v>確認中</v>
          </cell>
          <cell r="Z686" t="str">
            <v>ハローワークインターネットサービスで求人票を確認ください。</v>
          </cell>
          <cell r="AB686" t="str">
            <v>確認中</v>
          </cell>
          <cell r="AC686" t="str">
            <v>確認中</v>
          </cell>
          <cell r="AD686" t="str">
            <v>ハローワークインターネットサービスで求人票を確認ください。</v>
          </cell>
          <cell r="AE686" t="str">
            <v>確認中</v>
          </cell>
          <cell r="AF686" t="str">
            <v>時給</v>
          </cell>
          <cell r="AG686" t="str">
            <v>確認中</v>
          </cell>
          <cell r="AH686" t="str">
            <v>確認中</v>
          </cell>
          <cell r="AI686" t="str">
            <v>確認中</v>
          </cell>
          <cell r="AJ686" t="str">
            <v>確認中</v>
          </cell>
          <cell r="AK686" t="str">
            <v>確認中</v>
          </cell>
          <cell r="AL686" t="str">
            <v>確認中</v>
          </cell>
          <cell r="AM686" t="str">
            <v>確認中</v>
          </cell>
          <cell r="AN686" t="str">
            <v>確認中</v>
          </cell>
          <cell r="AO686" t="str">
            <v>確認中</v>
          </cell>
          <cell r="AP686" t="str">
            <v>ハローワークインターネットサービスで求人票を確認ください。</v>
          </cell>
          <cell r="AQ686" t="str">
            <v>ハローワークインターネットサービスで求人票を確認ください。</v>
          </cell>
          <cell r="AR686" t="str">
            <v>ハローワークインターネットサービスで求人票を確認ください。</v>
          </cell>
          <cell r="AS686" t="str">
            <v>ハローワークインターネットサービスで求人票を確認ください。</v>
          </cell>
          <cell r="AT686" t="str">
            <v>ハローワークインターネットサービスで求人票を確認ください。</v>
          </cell>
          <cell r="AU686" t="str">
            <v>通所介護（デイサービス）</v>
          </cell>
          <cell r="AZ686" t="str">
            <v>確認中</v>
          </cell>
          <cell r="BA686" t="str">
            <v>確認中</v>
          </cell>
          <cell r="BB686" t="str">
            <v>確認中</v>
          </cell>
          <cell r="BC686" t="str">
            <v>確認中</v>
          </cell>
        </row>
        <row r="687">
          <cell r="C687" t="str">
            <v>13190-05893721</v>
          </cell>
          <cell r="D687">
            <v>44734</v>
          </cell>
          <cell r="E687" t="str">
            <v xml:space="preserve">株式会社つくしんぼ </v>
          </cell>
          <cell r="F687" t="str">
            <v xml:space="preserve">かぶしきがいしゃつくしんぼ </v>
          </cell>
          <cell r="N687" t="str">
            <v xml:space="preserve">http://www.tsukushinbo.net </v>
          </cell>
          <cell r="O687" t="str">
            <v>ケアライフ金井ではスタッフの働きやすい職場を目指しています。東京都の働き方改革にも積極的に取り組み、キャリアパス制度の見直しや、人事考課制度のブラッシュアップを常に行っています。処遇改善手当についても解りやすく説明をします。残業もほぼ無しの働きやすい職場です。</v>
          </cell>
          <cell r="P687" t="str">
            <v>介護員／７月２０日面接会</v>
          </cell>
          <cell r="Q687" t="str">
            <v>確認中</v>
          </cell>
          <cell r="R687" t="str">
            <v>利用者様の身の回りのお世話、食事介助、入浴介助を主に行いますが、レクリエーションやお散歩の同行も業務内容となります。</v>
          </cell>
          <cell r="S687" t="str">
            <v>ケアライフ金井</v>
          </cell>
          <cell r="T687" t="str">
            <v>確認中</v>
          </cell>
          <cell r="U687" t="str">
            <v>非常勤パート</v>
          </cell>
          <cell r="V687" t="str">
            <v>東京都町田市金井５丁目２０－１６ 「ケアライフ金井」</v>
          </cell>
          <cell r="W687" t="str">
            <v>ハローワークインターネットサービスで求人票を確認ください。</v>
          </cell>
          <cell r="X687" t="str">
            <v>1,100円〜1,200円</v>
          </cell>
          <cell r="Y687" t="str">
            <v>確認中</v>
          </cell>
          <cell r="Z687" t="str">
            <v>ハローワークインターネットサービスで求人票を確認ください。</v>
          </cell>
          <cell r="AB687" t="str">
            <v>確認中</v>
          </cell>
          <cell r="AC687" t="str">
            <v>確認中</v>
          </cell>
          <cell r="AD687" t="str">
            <v>ハローワークインターネットサービスで求人票を確認ください。</v>
          </cell>
          <cell r="AE687" t="str">
            <v>確認中</v>
          </cell>
          <cell r="AF687" t="str">
            <v>時給</v>
          </cell>
          <cell r="AG687" t="str">
            <v>確認中</v>
          </cell>
          <cell r="AH687" t="str">
            <v>確認中</v>
          </cell>
          <cell r="AI687" t="str">
            <v>確認中</v>
          </cell>
          <cell r="AJ687" t="str">
            <v>確認中</v>
          </cell>
          <cell r="AK687" t="str">
            <v>確認中</v>
          </cell>
          <cell r="AL687" t="str">
            <v>確認中</v>
          </cell>
          <cell r="AM687" t="str">
            <v>確認中</v>
          </cell>
          <cell r="AN687" t="str">
            <v>確認中</v>
          </cell>
          <cell r="AO687" t="str">
            <v>確認中</v>
          </cell>
          <cell r="AP687" t="str">
            <v>ハローワークインターネットサービスで求人票を確認ください。</v>
          </cell>
          <cell r="AQ687" t="str">
            <v>ハローワークインターネットサービスで求人票を確認ください。</v>
          </cell>
          <cell r="AR687" t="str">
            <v>ハローワークインターネットサービスで求人票を確認ください。</v>
          </cell>
          <cell r="AS687" t="str">
            <v>ハローワークインターネットサービスで求人票を確認ください。</v>
          </cell>
          <cell r="AT687" t="str">
            <v>ハローワークインターネットサービスで求人票を確認ください。</v>
          </cell>
          <cell r="AU687" t="str">
            <v>通所介護（デイサービス）</v>
          </cell>
          <cell r="AZ687" t="str">
            <v>確認中</v>
          </cell>
          <cell r="BA687" t="str">
            <v>確認中</v>
          </cell>
          <cell r="BB687" t="str">
            <v>確認中</v>
          </cell>
          <cell r="BC687" t="str">
            <v>確認中</v>
          </cell>
        </row>
        <row r="688">
          <cell r="C688" t="str">
            <v>13190-05895221</v>
          </cell>
          <cell r="D688">
            <v>44734</v>
          </cell>
          <cell r="E688" t="str">
            <v xml:space="preserve">株式会社つくしんぼ </v>
          </cell>
          <cell r="F688" t="str">
            <v xml:space="preserve">かぶしきがいしゃつくしんぼ </v>
          </cell>
          <cell r="N688" t="str">
            <v xml:space="preserve">http://www.tsukushinbo.net </v>
          </cell>
          <cell r="O688">
            <v>0</v>
          </cell>
          <cell r="P688" t="str">
            <v>看護師／７月２０日面接会</v>
          </cell>
          <cell r="Q688" t="str">
            <v>確認中</v>
          </cell>
          <cell r="R688" t="str">
            <v>入居者様の薬のセット、簡単な処置、入居者様の全身状態の確認</v>
          </cell>
          <cell r="S688" t="str">
            <v>ケアライフ金井</v>
          </cell>
          <cell r="T688" t="str">
            <v>確認中</v>
          </cell>
          <cell r="U688" t="str">
            <v>非常勤パート</v>
          </cell>
          <cell r="V688" t="str">
            <v>東京都町田市金井５丁目２０－１６ 「ケアライフ金井」</v>
          </cell>
          <cell r="W688" t="str">
            <v>ハローワークインターネットサービスで求人票を確認ください。</v>
          </cell>
          <cell r="X688" t="str">
            <v>1,600円〜1,700円</v>
          </cell>
          <cell r="Y688" t="str">
            <v>確認中</v>
          </cell>
          <cell r="Z688" t="str">
            <v>ハローワークインターネットサービスで求人票を確認ください。</v>
          </cell>
          <cell r="AB688" t="str">
            <v>確認中</v>
          </cell>
          <cell r="AC688" t="str">
            <v>確認中</v>
          </cell>
          <cell r="AD688" t="str">
            <v>ハローワークインターネットサービスで求人票を確認ください。</v>
          </cell>
          <cell r="AE688" t="str">
            <v>確認中</v>
          </cell>
          <cell r="AF688" t="str">
            <v>時給</v>
          </cell>
          <cell r="AG688" t="str">
            <v>確認中</v>
          </cell>
          <cell r="AH688" t="str">
            <v>確認中</v>
          </cell>
          <cell r="AI688" t="str">
            <v>確認中</v>
          </cell>
          <cell r="AJ688" t="str">
            <v>確認中</v>
          </cell>
          <cell r="AK688" t="str">
            <v>確認中</v>
          </cell>
          <cell r="AL688" t="str">
            <v>確認中</v>
          </cell>
          <cell r="AM688" t="str">
            <v>確認中</v>
          </cell>
          <cell r="AN688" t="str">
            <v>確認中</v>
          </cell>
          <cell r="AO688" t="str">
            <v>確認中</v>
          </cell>
          <cell r="AP688" t="str">
            <v>ハローワークインターネットサービスで求人票を確認ください。</v>
          </cell>
          <cell r="AQ688" t="str">
            <v>ハローワークインターネットサービスで求人票を確認ください。</v>
          </cell>
          <cell r="AR688" t="str">
            <v>ハローワークインターネットサービスで求人票を確認ください。</v>
          </cell>
          <cell r="AS688" t="str">
            <v>ハローワークインターネットサービスで求人票を確認ください。</v>
          </cell>
          <cell r="AT688" t="str">
            <v>ハローワークインターネットサービスで求人票を確認ください。</v>
          </cell>
          <cell r="AU688" t="str">
            <v>通所介護（デイサービス）</v>
          </cell>
          <cell r="AZ688" t="str">
            <v>確認中</v>
          </cell>
          <cell r="BA688" t="str">
            <v>確認中</v>
          </cell>
          <cell r="BB688" t="str">
            <v>確認中</v>
          </cell>
          <cell r="BC688" t="str">
            <v>確認中</v>
          </cell>
        </row>
        <row r="689">
          <cell r="C689" t="str">
            <v>13190-05896521</v>
          </cell>
          <cell r="D689">
            <v>44734</v>
          </cell>
          <cell r="E689" t="str">
            <v xml:space="preserve">株式会社つくしんぼ </v>
          </cell>
          <cell r="F689" t="str">
            <v xml:space="preserve">かぶしきがいしゃつくしんぼ </v>
          </cell>
          <cell r="N689" t="str">
            <v xml:space="preserve">http://www.tsukushinbo.net </v>
          </cell>
          <cell r="O689">
            <v>0</v>
          </cell>
          <cell r="P689" t="str">
            <v>介護員／７月２０日面接会</v>
          </cell>
          <cell r="Q689" t="str">
            <v>確認中</v>
          </cell>
          <cell r="R689" t="str">
            <v>入居者様の身の回りのお世話、食事介助、入浴介助を主に行いますが、レクリエーションやお散歩の同行も業務内容となります。</v>
          </cell>
          <cell r="S689" t="str">
            <v>ケアライフ金井</v>
          </cell>
          <cell r="T689" t="str">
            <v>確認中</v>
          </cell>
          <cell r="U689" t="str">
            <v>正社員</v>
          </cell>
          <cell r="V689" t="str">
            <v>東京都町田市金井５丁目２０－１６ 「ケアライフ金井」</v>
          </cell>
          <cell r="W689" t="str">
            <v>ハローワークインターネットサービスで求人票を確認ください。</v>
          </cell>
          <cell r="X689" t="str">
            <v>230,000円〜295,000円</v>
          </cell>
          <cell r="Y689" t="str">
            <v>確認中</v>
          </cell>
          <cell r="Z689" t="str">
            <v>ハローワークインターネットサービスで求人票を確認ください。</v>
          </cell>
          <cell r="AB689" t="str">
            <v>確認中</v>
          </cell>
          <cell r="AC689" t="str">
            <v>確認中</v>
          </cell>
          <cell r="AD689" t="str">
            <v>ハローワークインターネットサービスで求人票を確認ください。</v>
          </cell>
          <cell r="AE689" t="str">
            <v>確認中</v>
          </cell>
          <cell r="AF689" t="str">
            <v>月給（手当等確認ください）</v>
          </cell>
          <cell r="AG689" t="str">
            <v>確認中</v>
          </cell>
          <cell r="AH689" t="str">
            <v>確認中</v>
          </cell>
          <cell r="AI689" t="str">
            <v>確認中</v>
          </cell>
          <cell r="AJ689" t="str">
            <v>確認中</v>
          </cell>
          <cell r="AK689" t="str">
            <v>確認中</v>
          </cell>
          <cell r="AL689" t="str">
            <v>確認中</v>
          </cell>
          <cell r="AM689" t="str">
            <v>確認中</v>
          </cell>
          <cell r="AN689" t="str">
            <v>確認中</v>
          </cell>
          <cell r="AO689" t="str">
            <v>確認中</v>
          </cell>
          <cell r="AP689" t="str">
            <v>ハローワークインターネットサービスで求人票を確認ください。</v>
          </cell>
          <cell r="AQ689" t="str">
            <v>ハローワークインターネットサービスで求人票を確認ください。</v>
          </cell>
          <cell r="AR689" t="str">
            <v>ハローワークインターネットサービスで求人票を確認ください。</v>
          </cell>
          <cell r="AS689" t="str">
            <v>ハローワークインターネットサービスで求人票を確認ください。</v>
          </cell>
          <cell r="AT689" t="str">
            <v>ハローワークインターネットサービスで求人票を確認ください。</v>
          </cell>
          <cell r="AU689" t="str">
            <v>通所介護（デイサービス）</v>
          </cell>
          <cell r="AZ689" t="str">
            <v>確認中</v>
          </cell>
          <cell r="BA689" t="str">
            <v>確認中</v>
          </cell>
          <cell r="BB689" t="str">
            <v>確認中</v>
          </cell>
          <cell r="BC689" t="str">
            <v>確認中</v>
          </cell>
        </row>
        <row r="690">
          <cell r="C690" t="str">
            <v>13190-05897421</v>
          </cell>
          <cell r="D690">
            <v>44734</v>
          </cell>
          <cell r="E690" t="str">
            <v>東電パートナーズ株式会社</v>
          </cell>
          <cell r="F690" t="str">
            <v>とうでんパートナーズかぶしきがいしゃ</v>
          </cell>
          <cell r="N690" t="str">
            <v xml:space="preserve">http://www.tepco-partners.co.jp </v>
          </cell>
          <cell r="O690" t="str">
            <v>安心と信頼のサービスを提供する東京電力グループです。居宅介護支援・訪問介護・デイサービス・グループホーム・訪問看護・福祉用具貸与等の複合拠点を一都三県に７９事業所を展開しています。家庭と両立が図れる環境で多くの女性が活躍中です。充実した研修で確かな知識と技術を身に付けた職員を育成し、良質なサービスとコンプライアンス経営で信頼いただける企業を目指しています。</v>
          </cell>
          <cell r="P690" t="str">
            <v>研修充実で安心♪サービス提供責任者／７月２０日面接会</v>
          </cell>
          <cell r="Q690" t="str">
            <v>確認中</v>
          </cell>
          <cell r="R690" t="str">
            <v>◆訪問サービス業務 約３～５件／日ほど訪問していただきます。 お客さま宅の事前訪問、ご契約手続等をお願いします。◆計画書作成業務 担当のお客さまお一人おひとりの訪問介護計画書の 作成業務をお願いします。◆コーディネイト業務 登録ヘルパーの皆さんのシフト調整業務や、 介護技術の指導や研修などをお願いします。◆他職種との連絡・調整業務 サービス担当者会議に出席やケアマネジャーなど 他職種との連絡・調整をお願します。</v>
          </cell>
          <cell r="S690" t="str">
            <v>当社運営 東電さわやかケア町田</v>
          </cell>
          <cell r="T690" t="str">
            <v>確認中</v>
          </cell>
          <cell r="U690" t="str">
            <v>非常勤パート</v>
          </cell>
          <cell r="V690" t="str">
            <v>東京都町田市森野４－１７－２３渋谷ビル２階―Ａ</v>
          </cell>
          <cell r="W690" t="str">
            <v>ハローワークインターネットサービスで求人票を確認ください。</v>
          </cell>
          <cell r="X690" t="str">
            <v>239,000円〜239,000円</v>
          </cell>
          <cell r="Y690" t="str">
            <v>確認中</v>
          </cell>
          <cell r="Z690" t="str">
            <v>ハローワークインターネットサービスで求人票を確認ください。</v>
          </cell>
          <cell r="AB690" t="str">
            <v>確認中</v>
          </cell>
          <cell r="AC690" t="str">
            <v>確認中</v>
          </cell>
          <cell r="AD690" t="str">
            <v>ハローワークインターネットサービスで求人票を確認ください。</v>
          </cell>
          <cell r="AE690" t="str">
            <v>確認中</v>
          </cell>
          <cell r="AF690" t="str">
            <v>月給（手当等確認ください）</v>
          </cell>
          <cell r="AG690" t="str">
            <v>確認中</v>
          </cell>
          <cell r="AH690" t="str">
            <v>確認中</v>
          </cell>
          <cell r="AI690" t="str">
            <v>確認中</v>
          </cell>
          <cell r="AJ690" t="str">
            <v>確認中</v>
          </cell>
          <cell r="AK690" t="str">
            <v>確認中</v>
          </cell>
          <cell r="AL690" t="str">
            <v>確認中</v>
          </cell>
          <cell r="AM690" t="str">
            <v>確認中</v>
          </cell>
          <cell r="AN690" t="str">
            <v>確認中</v>
          </cell>
          <cell r="AO690" t="str">
            <v>確認中</v>
          </cell>
          <cell r="AP690" t="str">
            <v>ハローワークインターネットサービスで求人票を確認ください。</v>
          </cell>
          <cell r="AQ690" t="str">
            <v>ハローワークインターネットサービスで求人票を確認ください。</v>
          </cell>
          <cell r="AR690" t="str">
            <v>ハローワークインターネットサービスで求人票を確認ください。</v>
          </cell>
          <cell r="AS690" t="str">
            <v>ハローワークインターネットサービスで求人票を確認ください。</v>
          </cell>
          <cell r="AT690" t="str">
            <v>ハローワークインターネットサービスで求人票を確認ください。</v>
          </cell>
          <cell r="AU690" t="str">
            <v>訪問介護（ホームヘルプサービス）</v>
          </cell>
          <cell r="AZ690" t="str">
            <v>確認中</v>
          </cell>
          <cell r="BA690" t="str">
            <v>確認中</v>
          </cell>
          <cell r="BB690" t="str">
            <v>確認中</v>
          </cell>
          <cell r="BC690" t="str">
            <v>確認中</v>
          </cell>
        </row>
        <row r="691">
          <cell r="C691" t="str">
            <v>13190-05899621</v>
          </cell>
          <cell r="D691">
            <v>44734</v>
          </cell>
          <cell r="E691" t="str">
            <v>東電パートナーズ株式会社</v>
          </cell>
          <cell r="F691" t="str">
            <v>とうでんパートナーズかぶしきがいしゃ</v>
          </cell>
          <cell r="N691" t="str">
            <v xml:space="preserve">http://www.tepco-partners.co.jp </v>
          </cell>
          <cell r="O691">
            <v>0</v>
          </cell>
          <cell r="P691" t="str">
            <v>週１日～未経験ＯＫ／ホームヘルパー／７月２０日面接会</v>
          </cell>
          <cell r="Q691" t="str">
            <v>確認中</v>
          </cell>
          <cell r="R691" t="str">
            <v>◆お客さまのご自宅に自転車などで訪問して介護サービスを提供 します。（直行直帰ＯＫです！） 身体に直接触れて行う身体介護と掃除や洗濯、調理、買い物等の 身の回りのお世話などを行う生活援助となります。◆週１日１時間～でも始められるので、スキマ時間を使ってお仕事 ができます。家事や育児と両立できるお仕事です。◆研修が充実しており、未経験・ブランクの方でも大丈夫です！ ヘルパーさん向けの研修が充実しているので、はじめてお仕事 する方でも安心してお仕事がスタートできます。 慣れるまでは先輩スタッフが同行するので安心してください！</v>
          </cell>
          <cell r="S691" t="str">
            <v>当社運営 東電さわやかケア町田</v>
          </cell>
          <cell r="T691" t="str">
            <v>確認中</v>
          </cell>
          <cell r="U691" t="str">
            <v>非常勤パート</v>
          </cell>
          <cell r="V691" t="str">
            <v>東京都町田市森野４丁目１７－２３ 渋谷ビル２階－Ａ</v>
          </cell>
          <cell r="W691" t="str">
            <v>ハローワークインターネットサービスで求人票を確認ください。</v>
          </cell>
          <cell r="X691" t="str">
            <v>1,350円〜1,900円</v>
          </cell>
          <cell r="Y691" t="str">
            <v>確認中</v>
          </cell>
          <cell r="Z691" t="str">
            <v>ハローワークインターネットサービスで求人票を確認ください。</v>
          </cell>
          <cell r="AB691" t="str">
            <v>確認中</v>
          </cell>
          <cell r="AC691" t="str">
            <v>確認中</v>
          </cell>
          <cell r="AD691" t="str">
            <v>ハローワークインターネットサービスで求人票を確認ください。</v>
          </cell>
          <cell r="AE691" t="str">
            <v>確認中</v>
          </cell>
          <cell r="AF691" t="str">
            <v>時給</v>
          </cell>
          <cell r="AG691" t="str">
            <v>確認中</v>
          </cell>
          <cell r="AH691" t="str">
            <v>確認中</v>
          </cell>
          <cell r="AI691" t="str">
            <v>確認中</v>
          </cell>
          <cell r="AJ691" t="str">
            <v>確認中</v>
          </cell>
          <cell r="AK691" t="str">
            <v>確認中</v>
          </cell>
          <cell r="AL691" t="str">
            <v>確認中</v>
          </cell>
          <cell r="AM691" t="str">
            <v>確認中</v>
          </cell>
          <cell r="AN691" t="str">
            <v>確認中</v>
          </cell>
          <cell r="AO691" t="str">
            <v>確認中</v>
          </cell>
          <cell r="AP691" t="str">
            <v>ハローワークインターネットサービスで求人票を確認ください。</v>
          </cell>
          <cell r="AQ691" t="str">
            <v>ハローワークインターネットサービスで求人票を確認ください。</v>
          </cell>
          <cell r="AR691" t="str">
            <v>ハローワークインターネットサービスで求人票を確認ください。</v>
          </cell>
          <cell r="AS691" t="str">
            <v>ハローワークインターネットサービスで求人票を確認ください。</v>
          </cell>
          <cell r="AT691" t="str">
            <v>ハローワークインターネットサービスで求人票を確認ください。</v>
          </cell>
          <cell r="AU691" t="str">
            <v>訪問介護（ホームヘルプサービス）</v>
          </cell>
          <cell r="AZ691" t="str">
            <v>確認中</v>
          </cell>
          <cell r="BA691" t="str">
            <v>確認中</v>
          </cell>
          <cell r="BB691" t="str">
            <v>確認中</v>
          </cell>
          <cell r="BC691" t="str">
            <v>確認中</v>
          </cell>
        </row>
        <row r="692">
          <cell r="C692" t="str">
            <v>13190-05901421</v>
          </cell>
          <cell r="D692">
            <v>44734</v>
          </cell>
          <cell r="E692" t="str">
            <v>東電パートナーズ株式会社</v>
          </cell>
          <cell r="F692" t="str">
            <v>とうでんパートナーズかぶしきがいしゃ</v>
          </cell>
          <cell r="N692" t="str">
            <v xml:space="preserve">http://www.tepco-partners.co.jp </v>
          </cell>
          <cell r="O692">
            <v>0</v>
          </cell>
          <cell r="P692" t="str">
            <v>東電さわやか／福祉用具の営業スタッフ／７月２０日面接会</v>
          </cell>
          <cell r="Q692" t="str">
            <v>確認中</v>
          </cell>
          <cell r="R692" t="str">
            <v>＊ケアプランに基づいてお客さま一人ひとりに必要な介護用品や 福祉用具を選定し、レンタル・販売を行います。車椅子や杖、 介護ベット等、お客さまの身体の状況や住環境、介護力にあった 福祉用具を選定致します。＊搬入した福祉用具のフィッテング作業やお客さまに使用方法の 説明も行います。定期的なアフターフォローも行い、お客さまの状況を確認していきます。＊お客さまに安全にご利用頂くためにメンテナンス等を行うことも あるので、工具等を使用することもあります。＊ＰＣでの実績入力等の事務業務も行って頂きます。</v>
          </cell>
          <cell r="S692" t="str">
            <v>当社運営 東電さわやかケア町田</v>
          </cell>
          <cell r="T692" t="str">
            <v>確認中</v>
          </cell>
          <cell r="U692" t="str">
            <v>正社員</v>
          </cell>
          <cell r="V692" t="str">
            <v>東京都町田市森野４丁目１７－２３ 渋谷ビル２階－Ａ</v>
          </cell>
          <cell r="W692" t="str">
            <v>ハローワークインターネットサービスで求人票を確認ください。</v>
          </cell>
          <cell r="X692" t="str">
            <v>210,000円〜210,000円</v>
          </cell>
          <cell r="Y692" t="str">
            <v>確認中</v>
          </cell>
          <cell r="Z692" t="str">
            <v>ハローワークインターネットサービスで求人票を確認ください。</v>
          </cell>
          <cell r="AB692" t="str">
            <v>確認中</v>
          </cell>
          <cell r="AC692" t="str">
            <v>確認中</v>
          </cell>
          <cell r="AD692" t="str">
            <v>ハローワークインターネットサービスで求人票を確認ください。</v>
          </cell>
          <cell r="AE692" t="str">
            <v>確認中</v>
          </cell>
          <cell r="AF692" t="str">
            <v>月給（手当等確認ください）</v>
          </cell>
          <cell r="AG692" t="str">
            <v>確認中</v>
          </cell>
          <cell r="AH692" t="str">
            <v>確認中</v>
          </cell>
          <cell r="AI692" t="str">
            <v>確認中</v>
          </cell>
          <cell r="AJ692" t="str">
            <v>確認中</v>
          </cell>
          <cell r="AK692" t="str">
            <v>確認中</v>
          </cell>
          <cell r="AL692" t="str">
            <v>確認中</v>
          </cell>
          <cell r="AM692" t="str">
            <v>確認中</v>
          </cell>
          <cell r="AN692" t="str">
            <v>確認中</v>
          </cell>
          <cell r="AO692" t="str">
            <v>確認中</v>
          </cell>
          <cell r="AP692" t="str">
            <v>ハローワークインターネットサービスで求人票を確認ください。</v>
          </cell>
          <cell r="AQ692" t="str">
            <v>ハローワークインターネットサービスで求人票を確認ください。</v>
          </cell>
          <cell r="AR692" t="str">
            <v>ハローワークインターネットサービスで求人票を確認ください。</v>
          </cell>
          <cell r="AS692" t="str">
            <v>ハローワークインターネットサービスで求人票を確認ください。</v>
          </cell>
          <cell r="AT692" t="str">
            <v>ハローワークインターネットサービスで求人票を確認ください。</v>
          </cell>
          <cell r="AU692" t="str">
            <v>訪問介護（ホームヘルプサービス）</v>
          </cell>
          <cell r="AZ692" t="str">
            <v>確認中</v>
          </cell>
          <cell r="BA692" t="str">
            <v>確認中</v>
          </cell>
          <cell r="BB692" t="str">
            <v>確認中</v>
          </cell>
          <cell r="BC692" t="str">
            <v>確認中</v>
          </cell>
        </row>
        <row r="693">
          <cell r="C693" t="str">
            <v>13190-05904921</v>
          </cell>
          <cell r="D693">
            <v>44734</v>
          </cell>
          <cell r="E693" t="str">
            <v>東電パートナーズ株式会社</v>
          </cell>
          <cell r="F693" t="str">
            <v>とうでんパートナーズかぶしきがいしゃ</v>
          </cell>
          <cell r="N693" t="str">
            <v xml:space="preserve">http://www.tepco-partners.co.jp </v>
          </cell>
          <cell r="O693">
            <v>0</v>
          </cell>
          <cell r="P693" t="str">
            <v>東電さわやか／サービス提供責任者／７月２０日面接会</v>
          </cell>
          <cell r="Q693" t="str">
            <v>確認中</v>
          </cell>
          <cell r="R693" t="str">
            <v>◆訪問サービス業務 約３～５件／日ほど訪問していただきます。 お客さま宅の事前訪問、ご契約手続等をお願いします。◆計画書作成業務  担当のお客さまお一人おひとりの訪問介護計画書の 作成業務をお願いします。◆コーディネイト業務 登録ヘルパーの皆さんのシフト調整業務や、 介護技術の指導や研修などをお願いします。◆他職種との連絡・調整業務 サービス担当者会議に出席やケアマネジャーなど 他職種との連絡・調整をお願します。</v>
          </cell>
          <cell r="S693" t="str">
            <v>当社運営「東電さわやかケア成瀬」</v>
          </cell>
          <cell r="T693" t="str">
            <v>確認中</v>
          </cell>
          <cell r="U693" t="str">
            <v>正社員</v>
          </cell>
          <cell r="V693" t="str">
            <v>東京都町田市南成瀬５－１－１１ シャトルＭ１０１号室</v>
          </cell>
          <cell r="W693" t="str">
            <v>ハローワークインターネットサービスで求人票を確認ください。</v>
          </cell>
          <cell r="X693" t="str">
            <v>239,000円〜239,000円</v>
          </cell>
          <cell r="Y693" t="str">
            <v>確認中</v>
          </cell>
          <cell r="Z693" t="str">
            <v>ハローワークインターネットサービスで求人票を確認ください。</v>
          </cell>
          <cell r="AB693" t="str">
            <v>確認中</v>
          </cell>
          <cell r="AC693" t="str">
            <v>確認中</v>
          </cell>
          <cell r="AD693" t="str">
            <v>ハローワークインターネットサービスで求人票を確認ください。</v>
          </cell>
          <cell r="AE693" t="str">
            <v>確認中</v>
          </cell>
          <cell r="AF693" t="str">
            <v>月給（手当等確認ください）</v>
          </cell>
          <cell r="AG693" t="str">
            <v>確認中</v>
          </cell>
          <cell r="AH693" t="str">
            <v>確認中</v>
          </cell>
          <cell r="AI693" t="str">
            <v>確認中</v>
          </cell>
          <cell r="AJ693" t="str">
            <v>確認中</v>
          </cell>
          <cell r="AK693" t="str">
            <v>確認中</v>
          </cell>
          <cell r="AL693" t="str">
            <v>確認中</v>
          </cell>
          <cell r="AM693" t="str">
            <v>確認中</v>
          </cell>
          <cell r="AN693" t="str">
            <v>確認中</v>
          </cell>
          <cell r="AO693" t="str">
            <v>確認中</v>
          </cell>
          <cell r="AP693" t="str">
            <v>ハローワークインターネットサービスで求人票を確認ください。</v>
          </cell>
          <cell r="AQ693" t="str">
            <v>ハローワークインターネットサービスで求人票を確認ください。</v>
          </cell>
          <cell r="AR693" t="str">
            <v>ハローワークインターネットサービスで求人票を確認ください。</v>
          </cell>
          <cell r="AS693" t="str">
            <v>ハローワークインターネットサービスで求人票を確認ください。</v>
          </cell>
          <cell r="AT693" t="str">
            <v>ハローワークインターネットサービスで求人票を確認ください。</v>
          </cell>
          <cell r="AU693" t="str">
            <v>訪問介護（ホームヘルプサービス）</v>
          </cell>
          <cell r="AZ693" t="str">
            <v>確認中</v>
          </cell>
          <cell r="BA693" t="str">
            <v>確認中</v>
          </cell>
          <cell r="BB693" t="str">
            <v>確認中</v>
          </cell>
          <cell r="BC693" t="str">
            <v>確認中</v>
          </cell>
        </row>
        <row r="694">
          <cell r="C694" t="str">
            <v>13190-05907721</v>
          </cell>
          <cell r="D694">
            <v>44734</v>
          </cell>
          <cell r="E694" t="str">
            <v>東電パートナーズ株式会社</v>
          </cell>
          <cell r="F694" t="str">
            <v>とうでんパートナーズかぶしきがいしゃ</v>
          </cell>
          <cell r="N694" t="str">
            <v xml:space="preserve">http://www.tepco-partners.co.jp </v>
          </cell>
          <cell r="O694">
            <v>0</v>
          </cell>
          <cell r="P694" t="str">
            <v>週１日～未経験ＯＫ／ホームヘルパー／７月２０日面接会</v>
          </cell>
          <cell r="Q694" t="str">
            <v>確認中</v>
          </cell>
          <cell r="R694" t="str">
            <v>◆お客さまのご自宅に自転車などで訪問して介護サービスを提供します。（直行直帰ＯＫです！）身体に直接触れて行う身体介護と掃除や洗濯、調理、買い物等の身の回りのお世話などを行う生活援助となります。◆週１日１時間～でも始められるので、スキマ時間を使ってお仕事 ができます。家事や育児と両立できるお仕事です。◆研修が充実しており、未経験・ブランクの方でも大丈夫です！ヘルパーさん向けの研修が充実しているので、はじめてお仕事 する方でも安心してお仕事がスタートできます。慣れるまでは先輩スタッフが同行するので安心してください！</v>
          </cell>
          <cell r="S694" t="str">
            <v>当社運営 東電さわやかケア成瀬</v>
          </cell>
          <cell r="T694" t="str">
            <v>確認中</v>
          </cell>
          <cell r="U694" t="str">
            <v>非常勤パート</v>
          </cell>
          <cell r="V694" t="str">
            <v>東京都町田市南成瀬５－１－１１ シャトルＭ１０１号室</v>
          </cell>
          <cell r="W694" t="str">
            <v>ハローワークインターネットサービスで求人票を確認ください。</v>
          </cell>
          <cell r="X694" t="str">
            <v>1,350円〜1,900円</v>
          </cell>
          <cell r="Y694" t="str">
            <v>確認中</v>
          </cell>
          <cell r="Z694" t="str">
            <v>ハローワークインターネットサービスで求人票を確認ください。</v>
          </cell>
          <cell r="AB694" t="str">
            <v>確認中</v>
          </cell>
          <cell r="AC694" t="str">
            <v>確認中</v>
          </cell>
          <cell r="AD694" t="str">
            <v>ハローワークインターネットサービスで求人票を確認ください。</v>
          </cell>
          <cell r="AE694" t="str">
            <v>確認中</v>
          </cell>
          <cell r="AF694" t="str">
            <v>時給</v>
          </cell>
          <cell r="AG694" t="str">
            <v>確認中</v>
          </cell>
          <cell r="AH694" t="str">
            <v>確認中</v>
          </cell>
          <cell r="AI694" t="str">
            <v>確認中</v>
          </cell>
          <cell r="AJ694" t="str">
            <v>確認中</v>
          </cell>
          <cell r="AK694" t="str">
            <v>確認中</v>
          </cell>
          <cell r="AL694" t="str">
            <v>確認中</v>
          </cell>
          <cell r="AM694" t="str">
            <v>確認中</v>
          </cell>
          <cell r="AN694" t="str">
            <v>確認中</v>
          </cell>
          <cell r="AO694" t="str">
            <v>確認中</v>
          </cell>
          <cell r="AP694" t="str">
            <v>ハローワークインターネットサービスで求人票を確認ください。</v>
          </cell>
          <cell r="AQ694" t="str">
            <v>ハローワークインターネットサービスで求人票を確認ください。</v>
          </cell>
          <cell r="AR694" t="str">
            <v>ハローワークインターネットサービスで求人票を確認ください。</v>
          </cell>
          <cell r="AS694" t="str">
            <v>ハローワークインターネットサービスで求人票を確認ください。</v>
          </cell>
          <cell r="AT694" t="str">
            <v>ハローワークインターネットサービスで求人票を確認ください。</v>
          </cell>
          <cell r="AU694" t="str">
            <v>訪問介護（ホームヘルプサービス）</v>
          </cell>
          <cell r="AZ694" t="str">
            <v>確認中</v>
          </cell>
          <cell r="BA694" t="str">
            <v>確認中</v>
          </cell>
          <cell r="BB694" t="str">
            <v>確認中</v>
          </cell>
          <cell r="BC694" t="str">
            <v>確認中</v>
          </cell>
        </row>
        <row r="695">
          <cell r="C695" t="str">
            <v>13190-05909221</v>
          </cell>
          <cell r="D695">
            <v>44734</v>
          </cell>
          <cell r="E695" t="str">
            <v xml:space="preserve">ＳＯＭＰＯケア株式会社 </v>
          </cell>
          <cell r="F695" t="str">
            <v xml:space="preserve">ＳＯＭＰＯケアかぶしきがいしゃ </v>
          </cell>
          <cell r="N695" t="str">
            <v xml:space="preserve">http://www.sompocare.com </v>
          </cell>
          <cell r="O695" t="str">
            <v>★風通しが良く、わからないことは気軽に聞ける環境なので、業界・職場未経験の方も安心してお仕事スタートできます！人それぞれ業務の習得するペースや行いたいこと、目指していることは十人十色です。そんな中で、当事業所は月１回開催しているケア会議には、全員主席されているほど、職員間での風通しが良いです。その為、個別のＯＪＴや事業所独自の認知症研修があり、自分の足りないことや行いたいことを伸ばせる環境にあります。また、２４時間看護師を配置している事業所になりますので最期までご利用者様の生活に彩を添えられるお仕事です。御看取りの知識やケア技術も向上できます。一緒に働く仲間を募集しております。是非、一度お越しください。見学のみでも歓迎です。</v>
          </cell>
          <cell r="P695" t="str">
            <v>ケアスタッフ／正社員／７月２０日面接会</v>
          </cell>
          <cell r="Q695" t="str">
            <v>確認中</v>
          </cell>
          <cell r="R695" t="str">
            <v>ラヴィーレ町田小山★有料老人ホームでのお仕事です！高齢者の「普通の生活」をサポートするため、日常生活全般に対してできない部分をサポートします。入浴介助や着替え、排泄など、一人ひとりに合わせた援助だけでなく、旅行や外食などの外出、趣味活動の企画・運営など、生活の楽しみもサポートします。○施設や訪問先を再現した企業内大学（自社研修センター）にて、入社時やスキルアップのための各種研修を行っております。○当事業所では、個別のＯＪＴがあり、毎月ケア会議があります！</v>
          </cell>
          <cell r="S695" t="str">
            <v>ＳＯＭＰＯケア ラヴィーレ町田小山</v>
          </cell>
          <cell r="T695" t="str">
            <v>確認中</v>
          </cell>
          <cell r="U695" t="str">
            <v>正社員</v>
          </cell>
          <cell r="V695" t="str">
            <v>東京都町田市小山町６５２番地</v>
          </cell>
          <cell r="W695" t="str">
            <v>ハローワークインターネットサービスで求人票を確認ください。</v>
          </cell>
          <cell r="X695" t="str">
            <v>190,300円〜211,800円</v>
          </cell>
          <cell r="Y695" t="str">
            <v>確認中</v>
          </cell>
          <cell r="Z695" t="str">
            <v>ハローワークインターネットサービスで求人票を確認ください。</v>
          </cell>
          <cell r="AB695" t="str">
            <v>確認中</v>
          </cell>
          <cell r="AC695" t="str">
            <v>確認中</v>
          </cell>
          <cell r="AD695" t="str">
            <v>ハローワークインターネットサービスで求人票を確認ください。</v>
          </cell>
          <cell r="AE695" t="str">
            <v>確認中</v>
          </cell>
          <cell r="AF695" t="str">
            <v>月給（手当等確認ください）</v>
          </cell>
          <cell r="AG695" t="str">
            <v>確認中</v>
          </cell>
          <cell r="AH695" t="str">
            <v>確認中</v>
          </cell>
          <cell r="AI695" t="str">
            <v>確認中</v>
          </cell>
          <cell r="AJ695" t="str">
            <v>確認中</v>
          </cell>
          <cell r="AK695" t="str">
            <v>確認中</v>
          </cell>
          <cell r="AL695" t="str">
            <v>確認中</v>
          </cell>
          <cell r="AM695" t="str">
            <v>確認中</v>
          </cell>
          <cell r="AN695" t="str">
            <v>確認中</v>
          </cell>
          <cell r="AO695" t="str">
            <v>確認中</v>
          </cell>
          <cell r="AP695" t="str">
            <v>ハローワークインターネットサービスで求人票を確認ください。</v>
          </cell>
          <cell r="AQ695" t="str">
            <v>ハローワークインターネットサービスで求人票を確認ください。</v>
          </cell>
          <cell r="AR695" t="str">
            <v>ハローワークインターネットサービスで求人票を確認ください。</v>
          </cell>
          <cell r="AS695" t="str">
            <v>ハローワークインターネットサービスで求人票を確認ください。</v>
          </cell>
          <cell r="AT695" t="str">
            <v>ハローワークインターネットサービスで求人票を確認ください。</v>
          </cell>
          <cell r="AU695" t="str">
            <v>特定施設入居者生活介護（有料老人ホーム）</v>
          </cell>
          <cell r="AZ695" t="str">
            <v>確認中</v>
          </cell>
          <cell r="BA695" t="str">
            <v>確認中</v>
          </cell>
          <cell r="BB695" t="str">
            <v>確認中</v>
          </cell>
          <cell r="BC695" t="str">
            <v>確認中</v>
          </cell>
        </row>
        <row r="696">
          <cell r="C696" t="str">
            <v>13190-05911921</v>
          </cell>
          <cell r="D696">
            <v>44734</v>
          </cell>
          <cell r="E696" t="str">
            <v xml:space="preserve">ＳＯＭＰＯケア株式会社 </v>
          </cell>
          <cell r="F696" t="str">
            <v xml:space="preserve">ＳＯＭＰＯケアかぶしきがいしゃ </v>
          </cell>
          <cell r="N696" t="str">
            <v xml:space="preserve">http://www.sompocare.com </v>
          </cell>
          <cell r="O696">
            <v>0</v>
          </cell>
          <cell r="P696" t="str">
            <v>事務員／パート／７月２０日面接会</v>
          </cell>
          <cell r="Q696" t="str">
            <v>確認中</v>
          </cell>
          <cell r="R696" t="str">
            <v>ＳＯＭＰＯケア ラヴィーレ町田小野路★有料老人ホームでの事務のお仕事です！・経理業務（ソフトを利用した入力業務）・ご来訪者受付（ご入居されている方のご家族さまや業者さまなど）・電話応対・スタッフのサポート など※経理などの経験がない方でも、一から丁寧にお伝えいたします。※事務経験や介護業界未経験の方も歓迎しております。※車通勤可能です！</v>
          </cell>
          <cell r="S696" t="str">
            <v>ＳＯＭＰＯケア ラヴィーレ町田小野路</v>
          </cell>
          <cell r="T696" t="str">
            <v>確認中</v>
          </cell>
          <cell r="U696" t="str">
            <v>非常勤パート</v>
          </cell>
          <cell r="V696" t="str">
            <v>東京都町田市小野路町１６１２</v>
          </cell>
          <cell r="W696" t="str">
            <v>ハローワークインターネットサービスで求人票を確認ください。</v>
          </cell>
          <cell r="X696" t="str">
            <v>1,050円〜1,050円</v>
          </cell>
          <cell r="Y696" t="str">
            <v>確認中</v>
          </cell>
          <cell r="Z696" t="str">
            <v>ハローワークインターネットサービスで求人票を確認ください。</v>
          </cell>
          <cell r="AB696" t="str">
            <v>確認中</v>
          </cell>
          <cell r="AC696" t="str">
            <v>確認中</v>
          </cell>
          <cell r="AD696" t="str">
            <v>ハローワークインターネットサービスで求人票を確認ください。</v>
          </cell>
          <cell r="AE696" t="str">
            <v>確認中</v>
          </cell>
          <cell r="AF696" t="str">
            <v>時給</v>
          </cell>
          <cell r="AG696" t="str">
            <v>確認中</v>
          </cell>
          <cell r="AH696" t="str">
            <v>確認中</v>
          </cell>
          <cell r="AI696" t="str">
            <v>確認中</v>
          </cell>
          <cell r="AJ696" t="str">
            <v>確認中</v>
          </cell>
          <cell r="AK696" t="str">
            <v>確認中</v>
          </cell>
          <cell r="AL696" t="str">
            <v>確認中</v>
          </cell>
          <cell r="AM696" t="str">
            <v>確認中</v>
          </cell>
          <cell r="AN696" t="str">
            <v>確認中</v>
          </cell>
          <cell r="AO696" t="str">
            <v>確認中</v>
          </cell>
          <cell r="AP696" t="str">
            <v>ハローワークインターネットサービスで求人票を確認ください。</v>
          </cell>
          <cell r="AQ696" t="str">
            <v>ハローワークインターネットサービスで求人票を確認ください。</v>
          </cell>
          <cell r="AR696" t="str">
            <v>ハローワークインターネットサービスで求人票を確認ください。</v>
          </cell>
          <cell r="AS696" t="str">
            <v>ハローワークインターネットサービスで求人票を確認ください。</v>
          </cell>
          <cell r="AT696" t="str">
            <v>ハローワークインターネットサービスで求人票を確認ください。</v>
          </cell>
          <cell r="AU696" t="str">
            <v>特定施設入居者生活介護（有料老人ホーム）</v>
          </cell>
          <cell r="AZ696" t="str">
            <v>確認中</v>
          </cell>
          <cell r="BA696" t="str">
            <v>確認中</v>
          </cell>
          <cell r="BB696" t="str">
            <v>確認中</v>
          </cell>
          <cell r="BC696" t="str">
            <v>確認中</v>
          </cell>
        </row>
        <row r="697">
          <cell r="C697" t="str">
            <v>13190-05914721</v>
          </cell>
          <cell r="D697">
            <v>44734</v>
          </cell>
          <cell r="E697" t="str">
            <v xml:space="preserve">ＳＯＭＰＯケア株式会社 </v>
          </cell>
          <cell r="F697" t="str">
            <v xml:space="preserve">ＳＯＭＰＯケアかぶしきがいしゃ </v>
          </cell>
          <cell r="N697" t="str">
            <v xml:space="preserve">http://www.sompocare.com </v>
          </cell>
          <cell r="O697">
            <v>0</v>
          </cell>
          <cell r="P697" t="str">
            <v>看護師（正・准）／パート／７月２０日面接会</v>
          </cell>
          <cell r="Q697" t="str">
            <v>確認中</v>
          </cell>
          <cell r="R697" t="str">
            <v>ラヴィーレ南町田★有料老人ホームでのお仕事です！ご入居者さまお一人おひとりに寄り添った看護のお仕事です。ホーム内のご入居者さまの日々の健康管理を行うことで、よりお一人おひとりに寄り添った看護業務をしていただける場所です。主なお仕事は服薬管理、健康チェック（定時・入浴時）、インスリン注射、緊急時の対応、嘱託医との連携、協力病院との連携など看護業務全般をお手伝いいただきます。ホームでのお仕事は、「夜勤なしの日勤帯」「オンコールなし」など、働きやすい環境です！見学のみでも歓迎です！まずはお気軽にお問い合わせください。</v>
          </cell>
          <cell r="S697" t="str">
            <v>ラヴィーレ南町田</v>
          </cell>
          <cell r="T697" t="str">
            <v>確認中</v>
          </cell>
          <cell r="U697" t="str">
            <v>非常勤パート</v>
          </cell>
          <cell r="V697" t="str">
            <v>東京都町田市金森４ー７ー３０</v>
          </cell>
          <cell r="W697" t="str">
            <v>ハローワークインターネットサービスで求人票を確認ください。</v>
          </cell>
          <cell r="X697" t="str">
            <v>1,315円〜1,435円</v>
          </cell>
          <cell r="Y697" t="str">
            <v>確認中</v>
          </cell>
          <cell r="Z697" t="str">
            <v>ハローワークインターネットサービスで求人票を確認ください。</v>
          </cell>
          <cell r="AB697" t="str">
            <v>確認中</v>
          </cell>
          <cell r="AC697" t="str">
            <v>確認中</v>
          </cell>
          <cell r="AD697" t="str">
            <v>ハローワークインターネットサービスで求人票を確認ください。</v>
          </cell>
          <cell r="AE697" t="str">
            <v>確認中</v>
          </cell>
          <cell r="AF697" t="str">
            <v>時給</v>
          </cell>
          <cell r="AG697" t="str">
            <v>確認中</v>
          </cell>
          <cell r="AH697" t="str">
            <v>確認中</v>
          </cell>
          <cell r="AI697" t="str">
            <v>確認中</v>
          </cell>
          <cell r="AJ697" t="str">
            <v>確認中</v>
          </cell>
          <cell r="AK697" t="str">
            <v>確認中</v>
          </cell>
          <cell r="AL697" t="str">
            <v>確認中</v>
          </cell>
          <cell r="AM697" t="str">
            <v>確認中</v>
          </cell>
          <cell r="AN697" t="str">
            <v>確認中</v>
          </cell>
          <cell r="AO697" t="str">
            <v>確認中</v>
          </cell>
          <cell r="AP697" t="str">
            <v>ハローワークインターネットサービスで求人票を確認ください。</v>
          </cell>
          <cell r="AQ697" t="str">
            <v>ハローワークインターネットサービスで求人票を確認ください。</v>
          </cell>
          <cell r="AR697" t="str">
            <v>ハローワークインターネットサービスで求人票を確認ください。</v>
          </cell>
          <cell r="AS697" t="str">
            <v>ハローワークインターネットサービスで求人票を確認ください。</v>
          </cell>
          <cell r="AT697" t="str">
            <v>ハローワークインターネットサービスで求人票を確認ください。</v>
          </cell>
          <cell r="AU697" t="str">
            <v>特定施設入居者生活介護（有料老人ホーム）</v>
          </cell>
          <cell r="AZ697" t="str">
            <v>確認中</v>
          </cell>
          <cell r="BA697" t="str">
            <v>確認中</v>
          </cell>
          <cell r="BB697" t="str">
            <v>確認中</v>
          </cell>
          <cell r="BC697" t="str">
            <v>確認中</v>
          </cell>
        </row>
        <row r="698">
          <cell r="C698" t="str">
            <v>13190-05915821</v>
          </cell>
          <cell r="D698">
            <v>44734</v>
          </cell>
          <cell r="E698" t="str">
            <v xml:space="preserve">ＳＯＭＰＯケア株式会社 </v>
          </cell>
          <cell r="F698" t="str">
            <v xml:space="preserve">ＳＯＭＰＯケアかぶしきがいしゃ </v>
          </cell>
          <cell r="N698" t="str">
            <v xml:space="preserve">http://www.sompocare.com </v>
          </cell>
          <cell r="O698">
            <v>0</v>
          </cell>
          <cell r="P698" t="str">
            <v>ケアスタッフ／正社員／ラヴィ―レ南町田／７月２０日面接会</v>
          </cell>
          <cell r="Q698" t="str">
            <v>確認中</v>
          </cell>
          <cell r="R698" t="str">
            <v>★有料老人ホームでの介護のお仕事です★ご利用者様の「日常生活」をサポートするため生活に彩を添えるサポートをします。出来ないところではなく、出来る部分に着目し自立支援を大切に人間尊重を大切にしております。入浴介助や着替え、排せつなど、一人ひとりに合わせた援助だけでなく、旅行や外食などの外出、趣味活動の企画・運営など、生活の楽しみもサポートします。※入社時やスキルアップのための各種研修を自社研修センターにて行っております。※無資格の方にも資格取得費用の一部補助や受験対策講座等の資格支援制度を整えております。</v>
          </cell>
          <cell r="S698" t="str">
            <v>ラヴィーレ南町田</v>
          </cell>
          <cell r="T698" t="str">
            <v>確認中</v>
          </cell>
          <cell r="U698" t="str">
            <v>正社員</v>
          </cell>
          <cell r="V698" t="str">
            <v>東京都町田市金森４－７－３０</v>
          </cell>
          <cell r="W698" t="str">
            <v>ハローワークインターネットサービスで求人票を確認ください。</v>
          </cell>
          <cell r="X698" t="str">
            <v>190,300円〜211,800円</v>
          </cell>
          <cell r="Y698" t="str">
            <v>確認中</v>
          </cell>
          <cell r="Z698" t="str">
            <v>ハローワークインターネットサービスで求人票を確認ください。</v>
          </cell>
          <cell r="AB698" t="str">
            <v>確認中</v>
          </cell>
          <cell r="AC698" t="str">
            <v>確認中</v>
          </cell>
          <cell r="AD698" t="str">
            <v>ハローワークインターネットサービスで求人票を確認ください。</v>
          </cell>
          <cell r="AE698" t="str">
            <v>確認中</v>
          </cell>
          <cell r="AF698" t="str">
            <v>月給（手当等確認ください）</v>
          </cell>
          <cell r="AG698" t="str">
            <v>確認中</v>
          </cell>
          <cell r="AH698" t="str">
            <v>確認中</v>
          </cell>
          <cell r="AI698" t="str">
            <v>確認中</v>
          </cell>
          <cell r="AJ698" t="str">
            <v>確認中</v>
          </cell>
          <cell r="AK698" t="str">
            <v>確認中</v>
          </cell>
          <cell r="AL698" t="str">
            <v>確認中</v>
          </cell>
          <cell r="AM698" t="str">
            <v>確認中</v>
          </cell>
          <cell r="AN698" t="str">
            <v>確認中</v>
          </cell>
          <cell r="AO698" t="str">
            <v>確認中</v>
          </cell>
          <cell r="AP698" t="str">
            <v>ハローワークインターネットサービスで求人票を確認ください。</v>
          </cell>
          <cell r="AQ698" t="str">
            <v>ハローワークインターネットサービスで求人票を確認ください。</v>
          </cell>
          <cell r="AR698" t="str">
            <v>ハローワークインターネットサービスで求人票を確認ください。</v>
          </cell>
          <cell r="AS698" t="str">
            <v>ハローワークインターネットサービスで求人票を確認ください。</v>
          </cell>
          <cell r="AT698" t="str">
            <v>ハローワークインターネットサービスで求人票を確認ください。</v>
          </cell>
          <cell r="AU698" t="str">
            <v>特定施設入居者生活介護（有料老人ホーム）</v>
          </cell>
          <cell r="AZ698" t="str">
            <v>確認中</v>
          </cell>
          <cell r="BA698" t="str">
            <v>確認中</v>
          </cell>
          <cell r="BB698" t="str">
            <v>確認中</v>
          </cell>
          <cell r="BC698" t="str">
            <v>確認中</v>
          </cell>
        </row>
        <row r="699">
          <cell r="C699" t="str">
            <v>13190-05916221</v>
          </cell>
          <cell r="D699">
            <v>44734</v>
          </cell>
          <cell r="E699" t="str">
            <v xml:space="preserve">ＳＯＭＰＯケア株式会社 </v>
          </cell>
          <cell r="F699" t="str">
            <v xml:space="preserve">ＳＯＭＰＯケアかぶしきがいしゃ </v>
          </cell>
          <cell r="N699" t="str">
            <v xml:space="preserve">http://www.sompocare.com </v>
          </cell>
          <cell r="O699">
            <v>0</v>
          </cell>
          <cell r="P699" t="str">
            <v>ケアマネジャー／正社員／７月２０日面接会</v>
          </cell>
          <cell r="Q699" t="str">
            <v>確認中</v>
          </cell>
          <cell r="R699" t="str">
            <v>ラヴィーレ町田小野路★有料老人ホームでのお仕事です★※車・バイク通勤可！ご入居者さまお一人おひとりのご希望や健康状態に合わせたケアプランの作成をお願いします。快適に幸せに日々を過ごせるようプランを立てていきます。・車椅子で生活される方に有効なリハビリは？・いろいろな症状をお持ちの方に合わせた食事は？・ご入居者さまが楽しめるレクリエーションは？ など【ブランクがある方も歓迎】しばらく介護のお仕事から離れていた方も歓迎です！私たちの仲間として再スタートを切ってみませんか？</v>
          </cell>
          <cell r="S699" t="str">
            <v>ＳＯＭＰＯケア ラヴィーレ町田小野路 有料老人ホーム</v>
          </cell>
          <cell r="T699" t="str">
            <v>確認中</v>
          </cell>
          <cell r="U699" t="str">
            <v>正社員</v>
          </cell>
          <cell r="V699" t="str">
            <v>東京都町田市小野路町１６１２</v>
          </cell>
          <cell r="W699" t="str">
            <v>ハローワークインターネットサービスで求人票を確認ください。</v>
          </cell>
          <cell r="X699" t="str">
            <v>257,100円〜257,100円</v>
          </cell>
          <cell r="Y699" t="str">
            <v>確認中</v>
          </cell>
          <cell r="Z699" t="str">
            <v>ハローワークインターネットサービスで求人票を確認ください。</v>
          </cell>
          <cell r="AB699" t="str">
            <v>確認中</v>
          </cell>
          <cell r="AC699" t="str">
            <v>確認中</v>
          </cell>
          <cell r="AD699" t="str">
            <v>ハローワークインターネットサービスで求人票を確認ください。</v>
          </cell>
          <cell r="AE699" t="str">
            <v>確認中</v>
          </cell>
          <cell r="AF699" t="str">
            <v>月給（手当等確認ください）</v>
          </cell>
          <cell r="AG699" t="str">
            <v>確認中</v>
          </cell>
          <cell r="AH699" t="str">
            <v>確認中</v>
          </cell>
          <cell r="AI699" t="str">
            <v>確認中</v>
          </cell>
          <cell r="AJ699" t="str">
            <v>確認中</v>
          </cell>
          <cell r="AK699" t="str">
            <v>確認中</v>
          </cell>
          <cell r="AL699" t="str">
            <v>確認中</v>
          </cell>
          <cell r="AM699" t="str">
            <v>確認中</v>
          </cell>
          <cell r="AN699" t="str">
            <v>確認中</v>
          </cell>
          <cell r="AO699" t="str">
            <v>確認中</v>
          </cell>
          <cell r="AP699" t="str">
            <v>ハローワークインターネットサービスで求人票を確認ください。</v>
          </cell>
          <cell r="AQ699" t="str">
            <v>ハローワークインターネットサービスで求人票を確認ください。</v>
          </cell>
          <cell r="AR699" t="str">
            <v>ハローワークインターネットサービスで求人票を確認ください。</v>
          </cell>
          <cell r="AS699" t="str">
            <v>ハローワークインターネットサービスで求人票を確認ください。</v>
          </cell>
          <cell r="AT699" t="str">
            <v>ハローワークインターネットサービスで求人票を確認ください。</v>
          </cell>
          <cell r="AU699" t="str">
            <v>介護付有料老人ホーム</v>
          </cell>
          <cell r="AZ699" t="str">
            <v>確認中</v>
          </cell>
          <cell r="BA699" t="str">
            <v>確認中</v>
          </cell>
          <cell r="BB699" t="str">
            <v>確認中</v>
          </cell>
          <cell r="BC699" t="str">
            <v>確認中</v>
          </cell>
        </row>
        <row r="700">
          <cell r="C700" t="str">
            <v>50-0155</v>
          </cell>
          <cell r="D700">
            <v>44736</v>
          </cell>
          <cell r="E700" t="str">
            <v>社会福祉法人　嘉祥会</v>
          </cell>
          <cell r="F700" t="str">
            <v>しゃかいふくしほうじん　かしょうかい</v>
          </cell>
          <cell r="G700" t="str">
            <v>法人本部</v>
          </cell>
          <cell r="H700" t="str">
            <v>彌　一勲</v>
          </cell>
          <cell r="J700" t="str">
            <v>042-798-1386</v>
          </cell>
          <cell r="K700" t="str">
            <v>042-798-1914</v>
          </cell>
          <cell r="M700" t="str">
            <v>hisashi-k@kashokai.com</v>
          </cell>
          <cell r="N700" t="str">
            <v>https://kashokai.com/</v>
          </cell>
          <cell r="O700" t="str">
            <v>人と人との関わりを尊重し、パーソナルな自立支援を取り組みたい方はマッチするかと思います。
・初任者研修費用全額法人負担！
・車通勤可！駐車場完備
・法人内チューター制度にて新人育成。
・1ユニット9名様なので、ゆったりしています。</v>
          </cell>
          <cell r="P700" t="str">
            <v>介護職員</v>
          </cell>
          <cell r="Q700" t="str">
            <v>確認中</v>
          </cell>
          <cell r="R700" t="str">
            <v>ご入居者の生活支援・見守り・介助</v>
          </cell>
          <cell r="S700" t="str">
            <v>グループホームぬくもりの園</v>
          </cell>
          <cell r="T700" t="str">
            <v>確認中</v>
          </cell>
          <cell r="U700" t="str">
            <v>正社員</v>
          </cell>
          <cell r="V700" t="str">
            <v>東京都町田市下小山田町2729-2</v>
          </cell>
          <cell r="W700" t="str">
            <v>淵野辺駅からバスで15分</v>
          </cell>
          <cell r="X700" t="str">
            <v>180,000円～247,000円</v>
          </cell>
          <cell r="Y700" t="str">
            <v>処遇改善加算手当 8,600円〜17,200円</v>
          </cell>
          <cell r="Z700" t="str">
            <v>・夜勤手当4,000円/1回・資格手当（介護福祉士）5,000円　・退職金制度 ・年末年始手当3,000円/1日・処遇改善手当10,000円〜・ライフプラン手当4,000円～</v>
          </cell>
          <cell r="AA700" t="str">
            <v>30,000円/月迄
車通勤可！駐車場完備</v>
          </cell>
          <cell r="AB700" t="str">
            <v>有り</v>
          </cell>
          <cell r="AC700" t="str">
            <v>年１回　1,000円〜5,000円（実績）</v>
          </cell>
          <cell r="AD700" t="str">
            <v>有り</v>
          </cell>
          <cell r="AE700" t="str">
            <v>年２回　計３ヶ月分（実績）</v>
          </cell>
          <cell r="AF700" t="str">
            <v>月給（手当等確認ください）</v>
          </cell>
          <cell r="AG700" t="str">
            <v>無期</v>
          </cell>
          <cell r="AH700" t="str">
            <v>無期</v>
          </cell>
          <cell r="AI700" t="str">
            <v>確認中</v>
          </cell>
          <cell r="AJ700" t="str">
            <v>可</v>
          </cell>
          <cell r="AK700" t="str">
            <v>有</v>
          </cell>
          <cell r="AL700" t="str">
            <v>3ヵ月</v>
          </cell>
          <cell r="AM700" t="str">
            <v>有</v>
          </cell>
          <cell r="AN700" t="str">
            <v>2時間</v>
          </cell>
          <cell r="AO700" t="str">
            <v>シフト制</v>
          </cell>
          <cell r="AP700" t="str">
            <v>①7:00～16:00　②9:00～18:00
③10:00～19:00　④16:30～翌9:30</v>
          </cell>
          <cell r="AQ700" t="str">
            <v>週5日</v>
          </cell>
          <cell r="AR700" t="str">
            <v>介護福祉士・ヘルパー２級・介護職員初任者研修修了歓迎。　</v>
          </cell>
          <cell r="AS700" t="str">
            <v>雇用保険・健康保険・厚生年金・労災保険</v>
          </cell>
          <cell r="AT700">
            <v>1</v>
          </cell>
          <cell r="AU700" t="str">
            <v>認知症対応型共同生活介護（グループホーム）</v>
          </cell>
          <cell r="AZ700" t="str">
            <v>60分</v>
          </cell>
          <cell r="BA700" t="str">
            <v>週休2日</v>
          </cell>
          <cell r="BB700" t="str">
            <v>有（屋内「原則禁煙」）</v>
          </cell>
          <cell r="BC700" t="str">
            <v>屋内禁煙（屋外に喫煙所設置）</v>
          </cell>
        </row>
        <row r="701">
          <cell r="C701" t="str">
            <v>50-0156</v>
          </cell>
          <cell r="D701">
            <v>44736</v>
          </cell>
          <cell r="E701" t="str">
            <v>社会福祉法人　嘉祥会</v>
          </cell>
          <cell r="F701" t="str">
            <v>しゃかいふくしほうじん　かしょうかい</v>
          </cell>
          <cell r="G701" t="str">
            <v>法人本部</v>
          </cell>
          <cell r="H701" t="str">
            <v>彌　一勲</v>
          </cell>
          <cell r="J701" t="str">
            <v>042-798-1386</v>
          </cell>
          <cell r="K701" t="str">
            <v>042-798-1914</v>
          </cell>
          <cell r="M701" t="str">
            <v>hisashi-k@kashokai.com</v>
          </cell>
          <cell r="N701" t="str">
            <v>https://kashokai.com/</v>
          </cell>
          <cell r="O701" t="str">
            <v>人と人との関わりを尊重し、パーソナルな自立支援を取り組みたい方はマッチするかと思います。
・初任者研修費用全額法人負担！
・法人内チューター制度にて新人育成。
・正規職員登用有　　・車通勤可！駐車場完備
・1ユニット9名様なので、ゆったりしています。</v>
          </cell>
          <cell r="P701" t="str">
            <v>介護職員</v>
          </cell>
          <cell r="Q701" t="str">
            <v>確認中</v>
          </cell>
          <cell r="R701" t="str">
            <v>ご入居者の生活支援・見守り・介助</v>
          </cell>
          <cell r="S701" t="str">
            <v>グループホームぬくもりの園</v>
          </cell>
          <cell r="T701" t="str">
            <v>確認中</v>
          </cell>
          <cell r="U701" t="str">
            <v>非常勤パート</v>
          </cell>
          <cell r="V701" t="str">
            <v>東京都町田市下小山田町2729-2</v>
          </cell>
          <cell r="W701" t="str">
            <v>淵野辺駅からバスで15分</v>
          </cell>
          <cell r="X701" t="str">
            <v>1,113円〜1,200円（資格、経験考慮ご相談ください）</v>
          </cell>
          <cell r="Y701" t="str">
            <v>-</v>
          </cell>
          <cell r="Z701" t="str">
            <v>年末年始手当3,000円/1日</v>
          </cell>
          <cell r="AA701" t="str">
            <v>30,000円/月迄
車通勤可！駐車場完備</v>
          </cell>
          <cell r="AB701" t="str">
            <v>有り</v>
          </cell>
          <cell r="AC701" t="str">
            <v>-</v>
          </cell>
          <cell r="AD701" t="str">
            <v>無し</v>
          </cell>
          <cell r="AE701" t="str">
            <v>-</v>
          </cell>
          <cell r="AF701" t="str">
            <v>時給</v>
          </cell>
          <cell r="AG701" t="str">
            <v>有期</v>
          </cell>
          <cell r="AH701" t="str">
            <v>3ヵ月</v>
          </cell>
          <cell r="AI701" t="str">
            <v>確認中</v>
          </cell>
          <cell r="AJ701" t="str">
            <v>可</v>
          </cell>
          <cell r="AK701" t="str">
            <v>有</v>
          </cell>
          <cell r="AL701" t="str">
            <v>3ヵ月</v>
          </cell>
          <cell r="AM701" t="str">
            <v>有</v>
          </cell>
          <cell r="AN701" t="str">
            <v>1時間</v>
          </cell>
          <cell r="AO701" t="str">
            <v>シフト制</v>
          </cell>
          <cell r="AP701" t="str">
            <v>①7:00～16:00　②9:00～18:00
③10:00～19:00　④16:30～翌9:30</v>
          </cell>
          <cell r="AQ701" t="str">
            <v>週３日から相談可</v>
          </cell>
          <cell r="AR701" t="str">
            <v>介護職員初任者研修以上必須　</v>
          </cell>
          <cell r="AS701" t="str">
            <v>労災保険</v>
          </cell>
          <cell r="AT701">
            <v>1</v>
          </cell>
          <cell r="AU701" t="str">
            <v>認知症対応型共同生活介護（グループホーム）</v>
          </cell>
          <cell r="AZ701" t="str">
            <v>60分</v>
          </cell>
          <cell r="BA701" t="str">
            <v>週休2日</v>
          </cell>
          <cell r="BB701" t="str">
            <v>有（屋内「原則禁煙」）</v>
          </cell>
          <cell r="BC701" t="str">
            <v>屋内禁煙（屋外に喫煙所設置）</v>
          </cell>
        </row>
        <row r="702">
          <cell r="C702" t="str">
            <v>50-0157</v>
          </cell>
          <cell r="D702">
            <v>44736</v>
          </cell>
          <cell r="E702" t="str">
            <v>社会福祉法人　嘉祥会</v>
          </cell>
          <cell r="F702" t="str">
            <v>しゃかいふくしほうじん　かしょうかい</v>
          </cell>
          <cell r="G702" t="str">
            <v>法人本部</v>
          </cell>
          <cell r="H702" t="str">
            <v>彌　一勲</v>
          </cell>
          <cell r="J702" t="str">
            <v>042-798-1386</v>
          </cell>
          <cell r="K702" t="str">
            <v>042-798-1914</v>
          </cell>
          <cell r="M702" t="str">
            <v>hisashi-k@kashokai.com</v>
          </cell>
          <cell r="N702" t="str">
            <v>https://kashokai.com/</v>
          </cell>
          <cell r="O702" t="str">
            <v>ショートステイはたくさんの人との出会い、また多職種との連携であります。
・初任者研修費用全額法人負担！
・法人内チューター制度にて新人育成
・1ユニット9名様なので、ゆったりしています。
・車通勤可！駐車場完備</v>
          </cell>
          <cell r="P702" t="str">
            <v>介護職員</v>
          </cell>
          <cell r="Q702" t="str">
            <v>確認中</v>
          </cell>
          <cell r="R702" t="str">
            <v>ご利用者の介助全般</v>
          </cell>
          <cell r="S702" t="str">
            <v>ショートステイサービスぬくもりの園</v>
          </cell>
          <cell r="T702" t="str">
            <v>確認中</v>
          </cell>
          <cell r="U702" t="str">
            <v>正社員</v>
          </cell>
          <cell r="V702" t="str">
            <v>東京都町田市下小山田町2729-１</v>
          </cell>
          <cell r="W702" t="str">
            <v>淵野辺駅からバスで15分</v>
          </cell>
          <cell r="X702" t="str">
            <v>180,000円～247,000円</v>
          </cell>
          <cell r="Y702" t="str">
            <v>処遇改善加算手当 8,600円〜17,200円</v>
          </cell>
          <cell r="Z702" t="str">
            <v>・夜勤手当4,000円/1回・資格手当（介護福祉士）5,000円　・退職金制度 ・年末年始手当3,000円/1日・処遇改善手当10,000円〜・ライフプラン手当4,000円～</v>
          </cell>
          <cell r="AA702" t="str">
            <v>30,000円/月迄
車通勤可！駐車場完備</v>
          </cell>
          <cell r="AB702" t="str">
            <v>確認中</v>
          </cell>
          <cell r="AC702" t="str">
            <v>年１回　1,000円〜5,000円（実績）</v>
          </cell>
          <cell r="AD702" t="str">
            <v>有り</v>
          </cell>
          <cell r="AE702" t="str">
            <v>年２回　計３ヶ月分（実績）</v>
          </cell>
          <cell r="AF702" t="str">
            <v>月給（手当等確認ください）</v>
          </cell>
          <cell r="AG702" t="str">
            <v>無期</v>
          </cell>
          <cell r="AH702" t="str">
            <v>無期</v>
          </cell>
          <cell r="AI702" t="str">
            <v>確認中</v>
          </cell>
          <cell r="AJ702" t="str">
            <v>可</v>
          </cell>
          <cell r="AK702" t="str">
            <v>有</v>
          </cell>
          <cell r="AL702" t="str">
            <v>3ヵ月</v>
          </cell>
          <cell r="AM702" t="str">
            <v>有</v>
          </cell>
          <cell r="AN702" t="str">
            <v>2時間</v>
          </cell>
          <cell r="AO702" t="str">
            <v>シフト制</v>
          </cell>
          <cell r="AP702" t="str">
            <v>①7:00～16:00　②9:00～18:00
③10:00～19:00　④16:30～翌9:30</v>
          </cell>
          <cell r="AQ702" t="str">
            <v>週5日</v>
          </cell>
          <cell r="AR702" t="str">
            <v>介護福祉士・ヘルパー２級・介護職員初任者研修修了歓迎。</v>
          </cell>
          <cell r="AS702" t="str">
            <v>雇用保険・健康保険・厚生年金・労災保険</v>
          </cell>
          <cell r="AT702">
            <v>2</v>
          </cell>
          <cell r="AU702" t="str">
            <v>ショートステイ</v>
          </cell>
          <cell r="AZ702" t="str">
            <v>60分</v>
          </cell>
          <cell r="BA702" t="str">
            <v>週休2日</v>
          </cell>
          <cell r="BB702" t="str">
            <v>有（屋内「原則禁煙」）</v>
          </cell>
          <cell r="BC702" t="str">
            <v>屋内禁煙（屋外に喫煙所設置）</v>
          </cell>
        </row>
        <row r="703">
          <cell r="C703" t="str">
            <v>50-0158</v>
          </cell>
          <cell r="D703">
            <v>44736</v>
          </cell>
          <cell r="E703" t="str">
            <v>社会福祉法人　嘉祥会</v>
          </cell>
          <cell r="F703" t="str">
            <v>しゃかいふくしほうじん　かしょうかい</v>
          </cell>
          <cell r="G703" t="str">
            <v>法人本部</v>
          </cell>
          <cell r="H703" t="str">
            <v>彌　一勲</v>
          </cell>
          <cell r="J703" t="str">
            <v>042-798-1386</v>
          </cell>
          <cell r="K703" t="str">
            <v>042-798-1914</v>
          </cell>
          <cell r="M703" t="str">
            <v>hisashi-k@kashokai.com</v>
          </cell>
          <cell r="N703" t="str">
            <v>https://kashokai.com/</v>
          </cell>
          <cell r="O703" t="str">
            <v>ショートステイはたくさんの人との出会い、また多職種との連携であります。
・初任者研修費用全額法人負担！
・法人内チューター制度にて新人育成
・正規職員登用有　　・車通勤可！駐車場完備
・1ユニット9名様なので、ゆったりしています。</v>
          </cell>
          <cell r="P703" t="str">
            <v>介護職員</v>
          </cell>
          <cell r="Q703" t="str">
            <v>確認中</v>
          </cell>
          <cell r="R703" t="str">
            <v>ご利用者の介助全般</v>
          </cell>
          <cell r="S703" t="str">
            <v>ショートステイサービスぬくもりの園</v>
          </cell>
          <cell r="T703" t="str">
            <v>確認中</v>
          </cell>
          <cell r="U703" t="str">
            <v>非常勤パート</v>
          </cell>
          <cell r="V703" t="str">
            <v>東京都町田市下小山田町2729-１</v>
          </cell>
          <cell r="W703" t="str">
            <v>淵野辺駅からバスで15分</v>
          </cell>
          <cell r="X703" t="str">
            <v>1,150円〜1,300円</v>
          </cell>
          <cell r="Y703" t="str">
            <v>処遇改善加算手当 50円〜50円</v>
          </cell>
          <cell r="Z703" t="str">
            <v>年末年始手当3,000円/1日</v>
          </cell>
          <cell r="AA703" t="str">
            <v>30,000円/月迄
車通勤可！駐車場完備</v>
          </cell>
          <cell r="AB703" t="str">
            <v>有り</v>
          </cell>
          <cell r="AC703" t="str">
            <v>1時間あたり0円〜30円（前年度実績）</v>
          </cell>
          <cell r="AD703" t="str">
            <v>無し</v>
          </cell>
          <cell r="AE703" t="str">
            <v>無し</v>
          </cell>
          <cell r="AF703" t="str">
            <v>時給</v>
          </cell>
          <cell r="AG703" t="str">
            <v>有期</v>
          </cell>
          <cell r="AH703" t="str">
            <v>3ヵ月</v>
          </cell>
          <cell r="AI703" t="str">
            <v>確認中</v>
          </cell>
          <cell r="AJ703" t="str">
            <v>可</v>
          </cell>
          <cell r="AK703" t="str">
            <v>有</v>
          </cell>
          <cell r="AL703" t="str">
            <v>3ヵ月</v>
          </cell>
          <cell r="AM703" t="str">
            <v>有</v>
          </cell>
          <cell r="AN703" t="str">
            <v>1時間</v>
          </cell>
          <cell r="AO703" t="str">
            <v>シフト制</v>
          </cell>
          <cell r="AP703" t="str">
            <v>①7:00～16:00　②9:00～18:00
③10:00～19:00　④16:30～翌9:30</v>
          </cell>
          <cell r="AQ703" t="str">
            <v>週3日から</v>
          </cell>
          <cell r="AR703" t="str">
            <v>介護職員初任者研修以上必須　</v>
          </cell>
          <cell r="AS703" t="str">
            <v>労災保険</v>
          </cell>
          <cell r="AT703">
            <v>2</v>
          </cell>
          <cell r="AU703" t="str">
            <v>ショートステイ</v>
          </cell>
          <cell r="AZ703" t="str">
            <v>60分</v>
          </cell>
          <cell r="BA703" t="str">
            <v>週休2日</v>
          </cell>
          <cell r="BB703" t="str">
            <v>有（屋内「原則禁煙」）</v>
          </cell>
          <cell r="BC703" t="str">
            <v>屋内禁煙（屋外に喫煙所設置）</v>
          </cell>
        </row>
        <row r="704">
          <cell r="C704" t="str">
            <v>50-0159</v>
          </cell>
          <cell r="D704">
            <v>44736</v>
          </cell>
          <cell r="E704" t="str">
            <v>社会福祉法人　嘉祥会</v>
          </cell>
          <cell r="F704" t="str">
            <v>しゃかいふくしほうじん　かしょうかい</v>
          </cell>
          <cell r="G704" t="str">
            <v>法人本部</v>
          </cell>
          <cell r="H704" t="str">
            <v>彌　一勲</v>
          </cell>
          <cell r="J704" t="str">
            <v>042-798-1386</v>
          </cell>
          <cell r="K704" t="str">
            <v>042-798-1914</v>
          </cell>
          <cell r="M704" t="str">
            <v>hisashi-k@kashokai.com</v>
          </cell>
          <cell r="N704" t="str">
            <v>https://kashokai.com/</v>
          </cell>
          <cell r="O704" t="str">
            <v>・初任者研修費用全額法人負担！
・法人内チューター制度にて新人育成。
・ダブルワークも可能です。　・車通勤可！駐車場完備
・1ユニット9名様なので、ゆったりしています。
月1回〜9回夜勤の方が23,000円。
月10回以上夜勤の方が25,000円。</v>
          </cell>
          <cell r="P704" t="str">
            <v>介護職員（夜勤）</v>
          </cell>
          <cell r="Q704" t="str">
            <v>確認中</v>
          </cell>
          <cell r="R704" t="str">
            <v>夜間のご利用者の介助全般</v>
          </cell>
          <cell r="S704" t="str">
            <v>ショートステイサービスぬくもりの園</v>
          </cell>
          <cell r="T704" t="str">
            <v>確認中</v>
          </cell>
          <cell r="U704" t="str">
            <v>非常勤パート</v>
          </cell>
          <cell r="V704" t="str">
            <v>東京都町田市下小山田町2729-１</v>
          </cell>
          <cell r="W704" t="str">
            <v>淵野辺駅からバスで15分</v>
          </cell>
          <cell r="X704" t="str">
            <v>日給：23,000円〜25,000円</v>
          </cell>
          <cell r="Y704" t="str">
            <v>-</v>
          </cell>
          <cell r="Z704" t="str">
            <v>夜勤１回２５０００円、月により約２５００００円～２７５０００円</v>
          </cell>
          <cell r="AA704" t="str">
            <v>30,000円/月迄
車通勤可！駐車場完備</v>
          </cell>
          <cell r="AB704" t="str">
            <v>有り</v>
          </cell>
          <cell r="AC704" t="str">
            <v>1月あたり0円〜5,220円（前年度実績）</v>
          </cell>
          <cell r="AD704" t="str">
            <v>無し</v>
          </cell>
          <cell r="AE704" t="str">
            <v>無し</v>
          </cell>
          <cell r="AF704" t="str">
            <v>日給</v>
          </cell>
          <cell r="AG704" t="str">
            <v>有期</v>
          </cell>
          <cell r="AH704" t="str">
            <v>3ヵ月</v>
          </cell>
          <cell r="AI704" t="str">
            <v>確認中</v>
          </cell>
          <cell r="AJ704" t="str">
            <v>可</v>
          </cell>
          <cell r="AK704" t="str">
            <v>有</v>
          </cell>
          <cell r="AL704" t="str">
            <v>3ヵ月</v>
          </cell>
          <cell r="AM704" t="str">
            <v>無</v>
          </cell>
          <cell r="AN704" t="str">
            <v>無</v>
          </cell>
          <cell r="AO704" t="str">
            <v>シフト制</v>
          </cell>
          <cell r="AP704" t="str">
            <v>16:00～翌10:00</v>
          </cell>
          <cell r="AQ704" t="str">
            <v>週1回から相談可</v>
          </cell>
          <cell r="AR704" t="str">
            <v>介護福祉士・ヘルパー２級・介護職員初任者研修修了歓迎。　</v>
          </cell>
          <cell r="AS704" t="str">
            <v>労災保険</v>
          </cell>
          <cell r="AT704">
            <v>2</v>
          </cell>
          <cell r="AU704" t="str">
            <v>ショートステイ</v>
          </cell>
          <cell r="AZ704" t="str">
            <v>120分</v>
          </cell>
          <cell r="BA704" t="str">
            <v>シフト以外</v>
          </cell>
          <cell r="BB704" t="str">
            <v>有（屋内「原則禁煙」）</v>
          </cell>
          <cell r="BC704" t="str">
            <v>屋内禁煙（屋外に喫煙所設置）</v>
          </cell>
        </row>
        <row r="705">
          <cell r="C705" t="str">
            <v>70-0104</v>
          </cell>
          <cell r="D705">
            <v>44736</v>
          </cell>
          <cell r="E705" t="str">
            <v>社会福祉法人　嘉祥会</v>
          </cell>
          <cell r="F705" t="str">
            <v>しゃかいふくしほうじん　かしょうかい</v>
          </cell>
          <cell r="G705" t="str">
            <v>法人本部事務局</v>
          </cell>
          <cell r="H705" t="str">
            <v>彌　晴美</v>
          </cell>
          <cell r="J705" t="str">
            <v>042-798-1386</v>
          </cell>
          <cell r="K705" t="str">
            <v>042-798-1914</v>
          </cell>
          <cell r="M705" t="str">
            <v>nukumori@kashokai.com</v>
          </cell>
          <cell r="N705" t="str">
            <v>https://www.carehouse.kashokai.com/</v>
          </cell>
          <cell r="O705" t="str">
            <v>・賃金は職歴、経験により考慮します。
・年次有給休暇日数、加入保険は法定どおり
・マッサージ補助、リフレッシュ補助等福利厚生が充実</v>
          </cell>
          <cell r="P705" t="str">
            <v>住宅職員</v>
          </cell>
          <cell r="Q705" t="str">
            <v>確認中</v>
          </cell>
          <cell r="R705" t="str">
            <v>２８年３月オープンしたサービス付き高齢者向け住宅、清住の杜町田のご入居者の生活支援サービス（安否確認、生活相談、生活援助、緊急時対応等）</v>
          </cell>
          <cell r="S705" t="str">
            <v>清住の杜町田</v>
          </cell>
          <cell r="T705" t="str">
            <v>確認中</v>
          </cell>
          <cell r="U705" t="str">
            <v>非常勤パート</v>
          </cell>
          <cell r="V705" t="str">
            <v>東京都町田市下小山田町2735-4</v>
          </cell>
          <cell r="W705" t="str">
            <v>ＪＲ横浜線淵野辺バス7分（桜台１丁目下車）</v>
          </cell>
          <cell r="X705" t="str">
            <v>1,113円〜1,200円（資格、経験考慮ご相談ください）</v>
          </cell>
          <cell r="Y705" t="str">
            <v>-</v>
          </cell>
          <cell r="Z705" t="str">
            <v>年末年始手当3,000円/1日</v>
          </cell>
          <cell r="AA705" t="str">
            <v>全額（30,000円まで）車通勤：あり</v>
          </cell>
          <cell r="AB705" t="str">
            <v>有り</v>
          </cell>
          <cell r="AC705" t="str">
            <v>就業実績による</v>
          </cell>
          <cell r="AD705" t="str">
            <v>条件により</v>
          </cell>
          <cell r="AE705" t="str">
            <v>-</v>
          </cell>
          <cell r="AF705" t="str">
            <v>時給</v>
          </cell>
          <cell r="AG705" t="str">
            <v>有期</v>
          </cell>
          <cell r="AH705" t="str">
            <v>3ヵ月(条件により更新あり）</v>
          </cell>
          <cell r="AI705" t="str">
            <v>確認中</v>
          </cell>
          <cell r="AJ705" t="str">
            <v>可</v>
          </cell>
          <cell r="AK705" t="str">
            <v>有</v>
          </cell>
          <cell r="AL705" t="str">
            <v>3ヵ月</v>
          </cell>
          <cell r="AM705" t="str">
            <v>無</v>
          </cell>
          <cell r="AN705" t="str">
            <v>無</v>
          </cell>
          <cell r="AO705" t="str">
            <v>シフト制</v>
          </cell>
          <cell r="AP705" t="str">
            <v>①9:00～18:00 休憩60分　
②17:00～10:00　休憩120分</v>
          </cell>
          <cell r="AQ705" t="str">
            <v>3～4日程度</v>
          </cell>
          <cell r="AR705" t="str">
            <v>介護職員初任者研修以上必須　</v>
          </cell>
          <cell r="AS705" t="str">
            <v>雇用保険・労災保険</v>
          </cell>
          <cell r="AT705">
            <v>2</v>
          </cell>
          <cell r="AU705" t="str">
            <v>サービス付き高齢者住宅（サ高住）</v>
          </cell>
          <cell r="AZ705" t="str">
            <v>①60分　②12０分</v>
          </cell>
          <cell r="BA705" t="str">
            <v>シフト以外</v>
          </cell>
          <cell r="BB705" t="str">
            <v>有（屋内「原則禁煙」）</v>
          </cell>
          <cell r="BC705" t="str">
            <v>屋内禁煙（屋外に喫煙所設置）</v>
          </cell>
        </row>
        <row r="706">
          <cell r="C706" t="str">
            <v>70-0105</v>
          </cell>
          <cell r="D706">
            <v>44736</v>
          </cell>
          <cell r="E706" t="str">
            <v>社会福祉法人　嘉祥会</v>
          </cell>
          <cell r="F706" t="str">
            <v>しゃかいふくしほうじん　かしょうかい</v>
          </cell>
          <cell r="G706" t="str">
            <v>法人本部事務局</v>
          </cell>
          <cell r="H706" t="str">
            <v>彌　晴美</v>
          </cell>
          <cell r="J706" t="str">
            <v>042-798-1386</v>
          </cell>
          <cell r="K706" t="str">
            <v>042-798-1914</v>
          </cell>
          <cell r="M706" t="str">
            <v>nukumori@kashokai.com</v>
          </cell>
          <cell r="N706" t="str">
            <v>https://www.carehouse.kashokai.com/</v>
          </cell>
          <cell r="O706" t="str">
            <v>・賃金は職歴、経験により考慮します。
・年次有給休暇日数、加入保険は法定どおり
・マッサージ補助、リフレッシュ補助等福利厚生が充実</v>
          </cell>
          <cell r="P706" t="str">
            <v>夜勤職員</v>
          </cell>
          <cell r="Q706" t="str">
            <v>確認中</v>
          </cell>
          <cell r="R706" t="str">
            <v>２８年３月オープンしたサービス付き高齢者向け住宅、清住の杜町田　夜勤、巡視、安否確認、生活相談、生活援助、緊急時対応、朝食作り等</v>
          </cell>
          <cell r="S706" t="str">
            <v>清住の杜町田</v>
          </cell>
          <cell r="T706" t="str">
            <v>確認中</v>
          </cell>
          <cell r="U706" t="str">
            <v>非常勤パート</v>
          </cell>
          <cell r="V706" t="str">
            <v>東京都町田市下小山田町2735-4</v>
          </cell>
          <cell r="W706" t="str">
            <v>ＪＲ横浜線淵野辺バス7分（桜台１丁目下車）</v>
          </cell>
          <cell r="X706" t="str">
            <v>1,113円〜1,200円（資格、経験考慮ご相談ください）</v>
          </cell>
          <cell r="Y706" t="str">
            <v>-</v>
          </cell>
          <cell r="Z706" t="str">
            <v>年末年始手当3,000円/1日</v>
          </cell>
          <cell r="AA706" t="str">
            <v>全額（30,000円まで）車通勤：あり</v>
          </cell>
          <cell r="AB706" t="str">
            <v>有り</v>
          </cell>
          <cell r="AC706" t="str">
            <v>就業実績による</v>
          </cell>
          <cell r="AD706" t="str">
            <v>条件により</v>
          </cell>
          <cell r="AE706" t="str">
            <v>-</v>
          </cell>
          <cell r="AF706" t="str">
            <v>時給</v>
          </cell>
          <cell r="AG706" t="str">
            <v>有期</v>
          </cell>
          <cell r="AH706" t="str">
            <v>3ヵ月(条件により更新あり）</v>
          </cell>
          <cell r="AI706" t="str">
            <v>確認中</v>
          </cell>
          <cell r="AJ706" t="str">
            <v>可</v>
          </cell>
          <cell r="AK706" t="str">
            <v>有</v>
          </cell>
          <cell r="AL706" t="str">
            <v>3ヵ月</v>
          </cell>
          <cell r="AM706" t="str">
            <v>無</v>
          </cell>
          <cell r="AN706" t="str">
            <v>無</v>
          </cell>
          <cell r="AO706" t="str">
            <v>シフト制</v>
          </cell>
          <cell r="AP706" t="str">
            <v>17:00～翌10:00　休憩120分</v>
          </cell>
          <cell r="AQ706" t="str">
            <v>2～3日程度</v>
          </cell>
          <cell r="AR706" t="str">
            <v>介護職員初任者研修以上必須　</v>
          </cell>
          <cell r="AS706" t="str">
            <v>雇用保険・労災保険</v>
          </cell>
          <cell r="AT706">
            <v>2</v>
          </cell>
          <cell r="AU706" t="str">
            <v>サービス付き高齢者住宅（サ高住）</v>
          </cell>
          <cell r="AZ706" t="str">
            <v>１２０分</v>
          </cell>
          <cell r="BA706" t="str">
            <v>シフト以外</v>
          </cell>
          <cell r="BB706" t="str">
            <v>有（屋内「原則禁煙」）</v>
          </cell>
          <cell r="BC706" t="str">
            <v>屋内禁煙（屋外に喫煙所設置）</v>
          </cell>
        </row>
        <row r="707">
          <cell r="C707" t="str">
            <v>70-0444</v>
          </cell>
          <cell r="D707">
            <v>44736</v>
          </cell>
          <cell r="E707" t="str">
            <v>社会福祉法人嘉祥会</v>
          </cell>
          <cell r="F707" t="str">
            <v>しゃかいふくしほうじん　かしょうかい</v>
          </cell>
          <cell r="G707" t="str">
            <v>法人本部</v>
          </cell>
          <cell r="H707" t="str">
            <v>彌　一勲</v>
          </cell>
          <cell r="J707" t="str">
            <v>042-798-1386</v>
          </cell>
          <cell r="K707" t="str">
            <v>042-798-1914</v>
          </cell>
          <cell r="L707">
            <v>8096733417</v>
          </cell>
          <cell r="M707" t="str">
            <v>hisashi-k@kashokai.com</v>
          </cell>
          <cell r="N707" t="str">
            <v>https://kashokai.com/</v>
          </cell>
          <cell r="O707" t="str">
            <v>私達は人と向き合い、ひとりひとりのウェルビーイングを考えます。_x000D_
多世代がそれぞれの背景をもちながら、無理なく、長く働いています。_x000D_
自分で選び自分で決める事ができる人生をサポートします。</v>
          </cell>
          <cell r="P707" t="str">
            <v>生活相談員兼介護職員</v>
          </cell>
          <cell r="Q707" t="str">
            <v>確認中</v>
          </cell>
          <cell r="R707" t="str">
            <v>定員１２名２ユニットの小規模なデイサービスです！生活相談員正規職員募集です。
デイサービス利用者の日常生活介護
・食事、入浴、排せつ介助、レクリエーション提案
・デイサービス利用者の生活相談員
・食事イベントを毎月行っています</v>
          </cell>
          <cell r="S707" t="str">
            <v>デイサービスセンターぬくもりの園</v>
          </cell>
          <cell r="T707" t="str">
            <v>確認中</v>
          </cell>
          <cell r="U707" t="str">
            <v>契約社員</v>
          </cell>
          <cell r="V707" t="str">
            <v>東京都町田市下小山田町2729‐2</v>
          </cell>
          <cell r="W707" t="str">
            <v>車通勤可　JR横浜線・淵野辺駅からバスで１５分　小田急線・唐木田よりバスで１５分　</v>
          </cell>
          <cell r="X707" t="str">
            <v>209,400円〜226,600円</v>
          </cell>
          <cell r="Y707" t="str">
            <v>-</v>
          </cell>
          <cell r="Z707" t="str">
            <v>・処遇改善手当　10,000円～20,000円/月_x000D_
・資格手当　5,000円/月（介護福祉士）_x000D_
・ライフプラン　4,000円～8,000円/月</v>
          </cell>
          <cell r="AA707" t="str">
            <v>上限３万円迄支給</v>
          </cell>
          <cell r="AB707" t="str">
            <v>有り</v>
          </cell>
          <cell r="AC707" t="str">
            <v>0円～1000円</v>
          </cell>
          <cell r="AD707" t="str">
            <v>有り</v>
          </cell>
          <cell r="AE707" t="str">
            <v>2.7ヶ月（前年度実績）</v>
          </cell>
          <cell r="AF707" t="str">
            <v>月給（手当等確認ください）</v>
          </cell>
          <cell r="AG707" t="str">
            <v>無期</v>
          </cell>
          <cell r="AH707" t="str">
            <v>無期</v>
          </cell>
          <cell r="AI707" t="str">
            <v>確認中</v>
          </cell>
          <cell r="AJ707" t="str">
            <v>可</v>
          </cell>
          <cell r="AK707" t="str">
            <v>有り</v>
          </cell>
          <cell r="AL707" t="str">
            <v>入社３か月</v>
          </cell>
          <cell r="AM707" t="str">
            <v>有り</v>
          </cell>
          <cell r="AN707" t="str">
            <v>平均2時間/月</v>
          </cell>
          <cell r="AO707" t="str">
            <v>日勤</v>
          </cell>
          <cell r="AP707" t="str">
            <v>8：30～17：30</v>
          </cell>
          <cell r="AQ707" t="str">
            <v>週5日</v>
          </cell>
          <cell r="AR707" t="str">
            <v>介護福祉士</v>
          </cell>
          <cell r="AS707" t="str">
            <v>雇用保険・健康保険・厚生年金・労災保険</v>
          </cell>
          <cell r="AT707">
            <v>1</v>
          </cell>
          <cell r="AU707" t="str">
            <v>通所介護（デイサービス）</v>
          </cell>
          <cell r="AZ707" t="str">
            <v>法定通り</v>
          </cell>
          <cell r="BA707" t="str">
            <v>シフト制</v>
          </cell>
          <cell r="BB707" t="str">
            <v>有（屋内「原則禁煙」）</v>
          </cell>
          <cell r="BC707" t="str">
            <v>屋内禁煙（屋外に喫煙所設置）</v>
          </cell>
        </row>
        <row r="708">
          <cell r="C708" t="str">
            <v>70-0445</v>
          </cell>
          <cell r="D708">
            <v>44736</v>
          </cell>
          <cell r="E708" t="str">
            <v>社会福祉法人嘉祥会</v>
          </cell>
          <cell r="F708" t="str">
            <v>しゃかいふくしほうじん　かしょうかい</v>
          </cell>
          <cell r="G708" t="str">
            <v>法人本部</v>
          </cell>
          <cell r="H708" t="str">
            <v>彌　一勲</v>
          </cell>
          <cell r="J708" t="str">
            <v>042-798-1386</v>
          </cell>
          <cell r="K708" t="str">
            <v>042-798-1914</v>
          </cell>
          <cell r="L708">
            <v>8096733417</v>
          </cell>
          <cell r="M708" t="str">
            <v>hisashi-k@kashokai.com</v>
          </cell>
          <cell r="N708" t="str">
            <v>https://kashokai.com/</v>
          </cell>
          <cell r="O708" t="str">
            <v>私達は人と向き合い、ひとりひとりのウェルビーイングを考えます。_x000D_
多世代がそれぞれの背景をもちながら、無理なく、長く働いています。_x000D_
自分で選び自分で決める事ができる人生をサポートします。</v>
          </cell>
          <cell r="P708" t="str">
            <v>介護職員</v>
          </cell>
          <cell r="Q708" t="str">
            <v>確認中</v>
          </cell>
          <cell r="R708" t="str">
            <v>定員１２名２ユニットの小規模なデイサービス利用者の日常生活介護
・食事、入浴、排せつ介助、レクリエーション提供
・少人数の小規模のデイサービスです。個々のニーズに向き合う事を大切にしております。
・食事イベントを毎月行っています。</v>
          </cell>
          <cell r="S708" t="str">
            <v>デイサービスセンターぬくもりの園</v>
          </cell>
          <cell r="T708" t="str">
            <v>確認中</v>
          </cell>
          <cell r="U708" t="str">
            <v>非常勤パート</v>
          </cell>
          <cell r="V708" t="str">
            <v>東京都町田市下小山田町2729‐2</v>
          </cell>
          <cell r="W708" t="str">
            <v>車通勤可　JR横浜線・淵野辺駅からバスで１５分　小田急線・唐木田よりバスで１５分　</v>
          </cell>
          <cell r="X708" t="str">
            <v>198,000円〜248,000円</v>
          </cell>
          <cell r="Y708" t="str">
            <v>-</v>
          </cell>
          <cell r="Z708" t="str">
            <v xml:space="preserve">処遇改善加算手当34,400円～51,600円/月_x000D_
</v>
          </cell>
          <cell r="AA708" t="str">
            <v>上限３万円迄支給</v>
          </cell>
          <cell r="AB708" t="str">
            <v>有り</v>
          </cell>
          <cell r="AC708" t="str">
            <v>0円～5220円（前年度実績）</v>
          </cell>
          <cell r="AD708" t="str">
            <v>無し</v>
          </cell>
          <cell r="AE708" t="str">
            <v>無し</v>
          </cell>
          <cell r="AF708" t="str">
            <v>月給（手当等確認ください）</v>
          </cell>
          <cell r="AG708" t="str">
            <v>有期</v>
          </cell>
          <cell r="AH708" t="str">
            <v>４か月</v>
          </cell>
          <cell r="AI708" t="str">
            <v>確認中</v>
          </cell>
          <cell r="AJ708" t="str">
            <v>可</v>
          </cell>
          <cell r="AK708" t="str">
            <v>有り</v>
          </cell>
          <cell r="AL708" t="str">
            <v>入社３か月</v>
          </cell>
          <cell r="AM708" t="str">
            <v>有り</v>
          </cell>
          <cell r="AN708" t="str">
            <v>平均2時間/月</v>
          </cell>
          <cell r="AO708" t="str">
            <v>日勤</v>
          </cell>
          <cell r="AP708" t="str">
            <v>8：30～17：30</v>
          </cell>
          <cell r="AQ708" t="str">
            <v>週5日</v>
          </cell>
          <cell r="AR708" t="str">
            <v>初任者研修以上</v>
          </cell>
          <cell r="AS708" t="str">
            <v>雇用保険・健康保険・厚生年金・労災保険</v>
          </cell>
          <cell r="AT708">
            <v>1</v>
          </cell>
          <cell r="AU708" t="str">
            <v>通所介護（デイサービス）</v>
          </cell>
          <cell r="AZ708" t="str">
            <v>法定通り</v>
          </cell>
          <cell r="BA708" t="str">
            <v>シフト制</v>
          </cell>
          <cell r="BB708" t="str">
            <v>有（屋内「原則禁煙」）</v>
          </cell>
          <cell r="BC708" t="str">
            <v>屋内禁煙（屋外に喫煙所設置）</v>
          </cell>
        </row>
        <row r="709">
          <cell r="C709" t="str">
            <v>70-0446</v>
          </cell>
          <cell r="D709">
            <v>44736</v>
          </cell>
          <cell r="E709" t="str">
            <v>社会福祉法人嘉祥会</v>
          </cell>
          <cell r="F709" t="str">
            <v>しゃかいふくしほうじん　かしょうかい</v>
          </cell>
          <cell r="G709" t="str">
            <v>法人本部</v>
          </cell>
          <cell r="H709" t="str">
            <v>彌　一勲</v>
          </cell>
          <cell r="J709" t="str">
            <v>042-798-1386</v>
          </cell>
          <cell r="K709" t="str">
            <v>042-798-1914</v>
          </cell>
          <cell r="L709">
            <v>8096733417</v>
          </cell>
          <cell r="M709" t="str">
            <v>hisashi-k@kashokai.com</v>
          </cell>
          <cell r="N709" t="str">
            <v>https://kashokai.com/</v>
          </cell>
          <cell r="O709" t="str">
            <v>私達は人と向き合い、ひとりひとりのウェルビーイングを考えます。_x000D_
多世代がそれぞれの背景をもちながら、無理なく、長く働いています。_x000D_
自分で選び自分で決める事ができる人生をサポートします。</v>
          </cell>
          <cell r="P709" t="str">
            <v>介護職員</v>
          </cell>
          <cell r="Q709" t="str">
            <v>確認中</v>
          </cell>
          <cell r="R709" t="str">
            <v xml:space="preserve">定員１０名のショートステイご利用者への自律支援です
・日常生活の支援　入浴・食事・排泄の介護全般
・レクリエーション　機能訓練　施設内外レクリエーション
中庭がでのティータイムや地域の夏祭り参加、イリュミネーション点灯式参加など
</v>
          </cell>
          <cell r="S709" t="str">
            <v>ショートステイサービスぬくもりの園</v>
          </cell>
          <cell r="T709" t="str">
            <v>確認中</v>
          </cell>
          <cell r="U709" t="str">
            <v>非常勤パート</v>
          </cell>
          <cell r="V709" t="str">
            <v>東京都町田市下小山田町2729‐2</v>
          </cell>
          <cell r="W709" t="str">
            <v>車通勤可　JR横浜線・淵野辺駅からバスで１５分　小田急線・唐木田よりバスで１５分　</v>
          </cell>
          <cell r="X709" t="str">
            <v>1,113円〜1,150円</v>
          </cell>
          <cell r="Y709" t="str">
            <v>-</v>
          </cell>
          <cell r="Z709" t="str">
            <v>年末年始手当１日３０００円_x000D_
夜勤行う場合　９０００円/１回</v>
          </cell>
          <cell r="AA709" t="str">
            <v>上限３万円迄支給</v>
          </cell>
          <cell r="AB709" t="str">
            <v>有り</v>
          </cell>
          <cell r="AC709" t="str">
            <v>0円～30円</v>
          </cell>
          <cell r="AD709" t="str">
            <v>無し</v>
          </cell>
          <cell r="AE709" t="str">
            <v>無し</v>
          </cell>
          <cell r="AF709" t="str">
            <v>時給</v>
          </cell>
          <cell r="AG709" t="str">
            <v>有期</v>
          </cell>
          <cell r="AH709" t="str">
            <v>４か月</v>
          </cell>
          <cell r="AI709" t="str">
            <v>確認中</v>
          </cell>
          <cell r="AJ709" t="str">
            <v>可</v>
          </cell>
          <cell r="AK709" t="str">
            <v>有り</v>
          </cell>
          <cell r="AL709" t="str">
            <v>入社３か月</v>
          </cell>
          <cell r="AM709" t="str">
            <v>無し</v>
          </cell>
          <cell r="AN709" t="str">
            <v>無</v>
          </cell>
          <cell r="AO709" t="str">
            <v>早番のみ、日勤のみ、遅番のみでも相談可</v>
          </cell>
          <cell r="AP709" t="str">
            <v>①7：00～16：00　②9：00～18：00　③10：00～19：00</v>
          </cell>
          <cell r="AQ709" t="str">
            <v>週２日以上相談に応じて</v>
          </cell>
          <cell r="AR709" t="str">
            <v>初任者研修以上</v>
          </cell>
          <cell r="AS709" t="str">
            <v>労災保険・労働条件による</v>
          </cell>
          <cell r="AT709">
            <v>1</v>
          </cell>
          <cell r="AU709" t="str">
            <v>ショートステイ</v>
          </cell>
          <cell r="AZ709" t="str">
            <v>法定通り</v>
          </cell>
          <cell r="BA709" t="str">
            <v>シフト制</v>
          </cell>
          <cell r="BB709" t="str">
            <v>有（屋内「原則禁煙」）</v>
          </cell>
          <cell r="BC709" t="str">
            <v>屋内禁煙（屋外に喫煙所設置）</v>
          </cell>
        </row>
        <row r="710">
          <cell r="C710" t="str">
            <v>70-0459</v>
          </cell>
          <cell r="D710">
            <v>44736</v>
          </cell>
          <cell r="E710" t="str">
            <v>特定非営利活動法人アビリティクラブたすけあい町田たすけあいワーカーズ</v>
          </cell>
          <cell r="F710" t="str">
            <v>とくていひえいりかつどうほうじん　アビリティクラブたすけあい　まちだたすけあいワーカーズ</v>
          </cell>
          <cell r="G710" t="str">
            <v>事務局</v>
          </cell>
          <cell r="H710" t="str">
            <v>近野里美</v>
          </cell>
          <cell r="J710" t="str">
            <v>042-729-1130</v>
          </cell>
          <cell r="K710" t="str">
            <v>042-850-8714</v>
          </cell>
          <cell r="L710" t="str">
            <v>042-729-1130</v>
          </cell>
          <cell r="M710" t="str">
            <v>actmachi@cello.ocn.ne.jp</v>
          </cell>
          <cell r="N710" t="str">
            <v>https://actmachi.sakura.ne.jp/</v>
          </cell>
          <cell r="O710" t="str">
            <v>誰もが住みなれた地域で互いに助け合いながら赤ちゃんからお年寄りまで心豊かに安心して暮らせるまちづくりを目指し自立のための支援をします。</v>
          </cell>
          <cell r="P710" t="str">
            <v>訪問介護員（ヘルパー）</v>
          </cell>
          <cell r="Q710" t="str">
            <v>確認中</v>
          </cell>
          <cell r="R710" t="str">
            <v>利用者宅にて生活援助・身体介護等を行います。</v>
          </cell>
          <cell r="S710" t="str">
            <v>NPO・ACT町田たすけあいワーカーズ</v>
          </cell>
          <cell r="T710" t="str">
            <v>確認中</v>
          </cell>
          <cell r="U710" t="str">
            <v>非常勤パート</v>
          </cell>
          <cell r="V710" t="str">
            <v>東京都町田市旭町1-23-2生活クラブ館まちだ１F</v>
          </cell>
          <cell r="X710" t="str">
            <v>時給1200円</v>
          </cell>
          <cell r="Y710" t="str">
            <v>-</v>
          </cell>
          <cell r="Z710" t="str">
            <v>キャリアパス手当</v>
          </cell>
          <cell r="AA710" t="str">
            <v>2km以上300円～</v>
          </cell>
          <cell r="AB710" t="str">
            <v>実績による</v>
          </cell>
          <cell r="AC710" t="str">
            <v>-</v>
          </cell>
          <cell r="AD710" t="str">
            <v>無し</v>
          </cell>
          <cell r="AE710" t="str">
            <v>無し</v>
          </cell>
          <cell r="AF710" t="str">
            <v>時給</v>
          </cell>
          <cell r="AG710" t="str">
            <v>無期：65歳以上は1年更新</v>
          </cell>
          <cell r="AH710" t="str">
            <v>無期：65歳以上は2年更新</v>
          </cell>
          <cell r="AI710" t="str">
            <v>確認中</v>
          </cell>
          <cell r="AJ710" t="str">
            <v>否</v>
          </cell>
          <cell r="AK710" t="str">
            <v>有り</v>
          </cell>
          <cell r="AL710" t="str">
            <v>3ヶ月</v>
          </cell>
          <cell r="AM710" t="str">
            <v>無し</v>
          </cell>
          <cell r="AN710" t="str">
            <v>無</v>
          </cell>
          <cell r="AO710" t="str">
            <v>日勤</v>
          </cell>
          <cell r="AP710" t="str">
            <v>9:00-18:00 （その他の時間もあり）</v>
          </cell>
          <cell r="AQ710" t="str">
            <v>応相談</v>
          </cell>
          <cell r="AR710" t="str">
            <v>ヘルパー2級以上</v>
          </cell>
          <cell r="AS710" t="str">
            <v>労災保険・労働条件による</v>
          </cell>
          <cell r="AT710" t="str">
            <v>1～2名</v>
          </cell>
          <cell r="AU710" t="str">
            <v>訪問介護（ホームヘルプサービス）</v>
          </cell>
          <cell r="AZ710" t="str">
            <v>勤務時間による</v>
          </cell>
          <cell r="BA710" t="str">
            <v>希望金日以外</v>
          </cell>
          <cell r="BB710" t="str">
            <v>有（屋内「原則禁煙」）</v>
          </cell>
          <cell r="BC710" t="str">
            <v>屋内禁煙（屋外に喫煙所設置）</v>
          </cell>
        </row>
        <row r="711">
          <cell r="C711" t="str">
            <v>70-0103</v>
          </cell>
          <cell r="D711">
            <v>44736</v>
          </cell>
          <cell r="E711" t="str">
            <v>社会福祉法人　嘉祥会</v>
          </cell>
          <cell r="F711" t="str">
            <v>しゃかいふくしほうじん　かしょうかい</v>
          </cell>
          <cell r="G711" t="str">
            <v>法人本部事務局</v>
          </cell>
          <cell r="H711" t="str">
            <v>彌　晴美</v>
          </cell>
          <cell r="J711" t="str">
            <v>042-798-1386</v>
          </cell>
          <cell r="K711" t="str">
            <v>042-798-1914</v>
          </cell>
          <cell r="M711" t="str">
            <v>nukumori@kashokai.com</v>
          </cell>
          <cell r="N711" t="str">
            <v>https://kashokai.com/GH/</v>
          </cell>
          <cell r="O711" t="str">
            <v>・有給休暇、加入保険は法定どおり
・マッサージ補助、リフレッシュ補助等福利厚生が充実</v>
          </cell>
          <cell r="P711" t="str">
            <v>調理補助</v>
          </cell>
          <cell r="Q711" t="str">
            <v>確認中</v>
          </cell>
          <cell r="R711" t="str">
            <v>調理補助・配膳・温め・後片付け</v>
          </cell>
          <cell r="S711" t="str">
            <v>ぬくもりの園・清住の杜町田</v>
          </cell>
          <cell r="T711" t="str">
            <v>確認中</v>
          </cell>
          <cell r="U711" t="str">
            <v>非常勤パート</v>
          </cell>
          <cell r="V711" t="str">
            <v>東京都町田市下小山田町2729-2および2735-4</v>
          </cell>
          <cell r="W711" t="str">
            <v>ＪＲ横浜線淵野辺バス7分（桜台１丁目下車）</v>
          </cell>
          <cell r="X711" t="str">
            <v>1,041円～</v>
          </cell>
          <cell r="Y711" t="str">
            <v>確認中</v>
          </cell>
          <cell r="Z711" t="str">
            <v>年末年始手当3,000円/1日</v>
          </cell>
          <cell r="AA711" t="str">
            <v>全額（30,000円まで）車通勤：あり</v>
          </cell>
          <cell r="AB711" t="str">
            <v>確認中</v>
          </cell>
          <cell r="AC711" t="str">
            <v>就業実績による</v>
          </cell>
          <cell r="AD711" t="str">
            <v>条件により</v>
          </cell>
          <cell r="AE711" t="str">
            <v>確認中</v>
          </cell>
          <cell r="AF711" t="str">
            <v>時給</v>
          </cell>
          <cell r="AG711" t="str">
            <v>有期</v>
          </cell>
          <cell r="AH711" t="str">
            <v>3ヵ月(条件により更新あり）</v>
          </cell>
          <cell r="AI711" t="str">
            <v>確認中</v>
          </cell>
          <cell r="AJ711" t="str">
            <v>確認中</v>
          </cell>
          <cell r="AK711" t="str">
            <v>確認中</v>
          </cell>
          <cell r="AL711" t="str">
            <v>確認中</v>
          </cell>
          <cell r="AM711" t="str">
            <v>無</v>
          </cell>
          <cell r="AN711" t="str">
            <v>無</v>
          </cell>
          <cell r="AO711" t="str">
            <v>シフト制</v>
          </cell>
          <cell r="AP711" t="str">
            <v>①  10:30～13:30　②  16:00～18:00　③  16:30～19 00　④  17:00～20:00</v>
          </cell>
          <cell r="AQ711" t="str">
            <v>2～3日程度</v>
          </cell>
          <cell r="AR711" t="str">
            <v>特になし</v>
          </cell>
          <cell r="AS711" t="str">
            <v>労災保険</v>
          </cell>
          <cell r="AT711">
            <v>3</v>
          </cell>
          <cell r="AU711" t="str">
            <v>認知症対応型共同生活介護（グループホーム）</v>
          </cell>
          <cell r="AZ711" t="str">
            <v>確認中</v>
          </cell>
          <cell r="BA711" t="str">
            <v>シフト以外</v>
          </cell>
          <cell r="BB711" t="str">
            <v>確認中</v>
          </cell>
          <cell r="BC711" t="str">
            <v>確認中</v>
          </cell>
        </row>
        <row r="712">
          <cell r="C712" t="str">
            <v>70-0372</v>
          </cell>
          <cell r="D712">
            <v>44736</v>
          </cell>
          <cell r="E712" t="str">
            <v>社会福祉法人 七五三会</v>
          </cell>
          <cell r="F712" t="str">
            <v>しゃかいふくしほうじん　なごみかい</v>
          </cell>
          <cell r="G712" t="str">
            <v>管理課</v>
          </cell>
          <cell r="H712" t="str">
            <v>採用担当</v>
          </cell>
          <cell r="J712" t="str">
            <v>042-726-0753</v>
          </cell>
          <cell r="K712" t="str">
            <v>042-726-0373</v>
          </cell>
          <cell r="L712" t="str">
            <v>042-797-6474</v>
          </cell>
          <cell r="M712" t="str">
            <v>kanrika@753kai.or.jp</v>
          </cell>
          <cell r="N712" t="str">
            <v>http://www.753kai.or.jp</v>
          </cell>
          <cell r="P712" t="str">
            <v>介護職</v>
          </cell>
          <cell r="Q712" t="str">
            <v>確認中</v>
          </cell>
          <cell r="R712" t="str">
            <v>デイサービスの仕事です。_x000D_
送迎・入浴・食事・機能訓練・レクレーションなど利用者が1日楽しく過ごせるよう対応します。</v>
          </cell>
          <cell r="S712" t="str">
            <v>デイサービスいづみの里</v>
          </cell>
          <cell r="T712" t="str">
            <v>確認中</v>
          </cell>
          <cell r="U712" t="str">
            <v>非常勤パート</v>
          </cell>
          <cell r="V712" t="str">
            <v>東京都町田市原町田5-1-12</v>
          </cell>
          <cell r="X712" t="str">
            <v>1,145円～1,325円</v>
          </cell>
          <cell r="Y712" t="str">
            <v>確認中</v>
          </cell>
          <cell r="Z712" t="str">
            <v>なし</v>
          </cell>
          <cell r="AA712" t="str">
            <v>月額50,000円</v>
          </cell>
          <cell r="AB712" t="str">
            <v>確認中</v>
          </cell>
          <cell r="AC712" t="str">
            <v>確認中</v>
          </cell>
          <cell r="AD712" t="str">
            <v>確認中</v>
          </cell>
          <cell r="AE712" t="str">
            <v>確認中</v>
          </cell>
          <cell r="AF712" t="str">
            <v>時給</v>
          </cell>
          <cell r="AG712" t="str">
            <v>有期</v>
          </cell>
          <cell r="AH712" t="str">
            <v>1年毎の更新</v>
          </cell>
          <cell r="AI712" t="str">
            <v>確認中</v>
          </cell>
          <cell r="AJ712" t="str">
            <v>確認中</v>
          </cell>
          <cell r="AK712" t="str">
            <v>確認中</v>
          </cell>
          <cell r="AL712" t="str">
            <v>確認中</v>
          </cell>
          <cell r="AM712" t="str">
            <v>無</v>
          </cell>
          <cell r="AN712" t="str">
            <v>無</v>
          </cell>
          <cell r="AO712" t="str">
            <v>シフト制</v>
          </cell>
          <cell r="AP712" t="str">
            <v>①8：00～17：00　②9：00～18：00のシフト制</v>
          </cell>
          <cell r="AQ712" t="str">
            <v>週5日</v>
          </cell>
          <cell r="AR712" t="str">
            <v>未資格・初任者研修以上</v>
          </cell>
          <cell r="AS712" t="str">
            <v>雇用保険・労災保険</v>
          </cell>
          <cell r="AT712">
            <v>3</v>
          </cell>
          <cell r="AU712" t="str">
            <v>通所介護（デイサービス）</v>
          </cell>
          <cell r="AZ712" t="str">
            <v>法定通り</v>
          </cell>
          <cell r="BA712" t="str">
            <v>シフト以外</v>
          </cell>
          <cell r="BB712" t="str">
            <v>確認中</v>
          </cell>
          <cell r="BC712" t="str">
            <v>確認中</v>
          </cell>
        </row>
        <row r="713">
          <cell r="C713" t="str">
            <v>70-0375</v>
          </cell>
          <cell r="D713">
            <v>44736</v>
          </cell>
          <cell r="E713" t="str">
            <v>社会福祉法人 七五三会</v>
          </cell>
          <cell r="F713" t="str">
            <v>しゃかいふくしほうじん　なごみかい</v>
          </cell>
          <cell r="G713" t="str">
            <v>管理課</v>
          </cell>
          <cell r="H713" t="str">
            <v>採用担当</v>
          </cell>
          <cell r="J713" t="str">
            <v>042-726-0753</v>
          </cell>
          <cell r="K713" t="str">
            <v>042-726-0373</v>
          </cell>
          <cell r="L713" t="str">
            <v>042-797-6474</v>
          </cell>
          <cell r="M713" t="str">
            <v>kanrika@753kai.or.jp</v>
          </cell>
          <cell r="N713" t="str">
            <v>http://www.753kai.or.jp</v>
          </cell>
          <cell r="P713" t="str">
            <v>清掃員</v>
          </cell>
          <cell r="Q713" t="str">
            <v>確認中</v>
          </cell>
          <cell r="R713" t="str">
            <v>高齢者福祉施設内での清掃業務になります。_x000D_
（女子トイレ・男子トイレの清掃あり）</v>
          </cell>
          <cell r="S713" t="str">
            <v>特別養護老人ホームいづみの里</v>
          </cell>
          <cell r="T713" t="str">
            <v>確認中</v>
          </cell>
          <cell r="U713" t="str">
            <v>非常勤パート</v>
          </cell>
          <cell r="V713" t="str">
            <v>東京都町田市原町田5-1-12</v>
          </cell>
          <cell r="X713" t="str">
            <v>1,041円</v>
          </cell>
          <cell r="Y713" t="str">
            <v>確認中</v>
          </cell>
          <cell r="Z713" t="str">
            <v>なし</v>
          </cell>
          <cell r="AA713" t="str">
            <v>月額50,000円</v>
          </cell>
          <cell r="AB713" t="str">
            <v>確認中</v>
          </cell>
          <cell r="AC713" t="str">
            <v>確認中</v>
          </cell>
          <cell r="AD713" t="str">
            <v>確認中</v>
          </cell>
          <cell r="AE713" t="str">
            <v>確認中</v>
          </cell>
          <cell r="AF713" t="str">
            <v>時給</v>
          </cell>
          <cell r="AG713" t="str">
            <v>有期</v>
          </cell>
          <cell r="AH713" t="str">
            <v>1年毎の更新</v>
          </cell>
          <cell r="AI713" t="str">
            <v>確認中</v>
          </cell>
          <cell r="AJ713" t="str">
            <v>確認中</v>
          </cell>
          <cell r="AK713" t="str">
            <v>確認中</v>
          </cell>
          <cell r="AL713" t="str">
            <v>確認中</v>
          </cell>
          <cell r="AM713" t="str">
            <v>無</v>
          </cell>
          <cell r="AN713" t="str">
            <v>無</v>
          </cell>
          <cell r="AO713" t="str">
            <v>シフト制</v>
          </cell>
          <cell r="AP713" t="str">
            <v>8：00～12：30</v>
          </cell>
          <cell r="AQ713" t="str">
            <v>週3日～週4日</v>
          </cell>
          <cell r="AR713" t="str">
            <v>不問</v>
          </cell>
          <cell r="AS713" t="str">
            <v>労災保険</v>
          </cell>
          <cell r="AT713">
            <v>1</v>
          </cell>
          <cell r="AU713" t="str">
            <v>特別養護老人ホーム（特養）</v>
          </cell>
          <cell r="AZ713" t="str">
            <v>法定通り</v>
          </cell>
          <cell r="BA713" t="str">
            <v>シフト以外</v>
          </cell>
          <cell r="BB713" t="str">
            <v>確認中</v>
          </cell>
          <cell r="BC713" t="str">
            <v>確認中</v>
          </cell>
        </row>
        <row r="714">
          <cell r="C714" t="str">
            <v>70-0460</v>
          </cell>
          <cell r="D714">
            <v>44736</v>
          </cell>
          <cell r="E714" t="str">
            <v>特定非営利活動法人アビリティクラブたすけあい町田たすけあいワーカーズ</v>
          </cell>
          <cell r="F714" t="str">
            <v>とくていひえいりかつどうほうじん　アビリティクラブたすけあい　まちだたすけあいワーカーズ</v>
          </cell>
          <cell r="G714" t="str">
            <v>事務局</v>
          </cell>
          <cell r="H714" t="str">
            <v>近野里美</v>
          </cell>
          <cell r="J714" t="str">
            <v>042-729-1130</v>
          </cell>
          <cell r="K714" t="str">
            <v>042-850-8714</v>
          </cell>
          <cell r="L714" t="str">
            <v>042-729-1130</v>
          </cell>
          <cell r="M714" t="str">
            <v>actmachi@cello.ocn.ne.jp</v>
          </cell>
          <cell r="N714" t="str">
            <v>https://actmachi.sakura.ne.jp/</v>
          </cell>
          <cell r="O714" t="str">
            <v>誰もが住みなれた地域で互いに助け合いながら赤ちゃんからお年寄りまで心豊かに安心して暮らせるまちづくりを目指し自立のための支援をします。_x000D_
事業所の職員は明るく元気です。職員の定着率は良く、働きやすい職場です。</v>
          </cell>
          <cell r="P714" t="str">
            <v>介護職員</v>
          </cell>
          <cell r="Q714" t="str">
            <v>確認中</v>
          </cell>
          <cell r="R714" t="str">
            <v>日勤：日常生活全般の支援、入浴介助、食事介助、排せつ介助、レクリエーション活動の支援、送迎等_x000D_
夜勤</v>
          </cell>
          <cell r="S714" t="str">
            <v>小規模多機能型居宅介護たすけあい小川</v>
          </cell>
          <cell r="T714" t="str">
            <v>確認中</v>
          </cell>
          <cell r="U714" t="str">
            <v>非常勤パート</v>
          </cell>
          <cell r="V714" t="str">
            <v>東京都町田市小川3-2-3</v>
          </cell>
          <cell r="W714" t="str">
            <v>JR町田駅・小田急町田駅からバス15分</v>
          </cell>
          <cell r="X714" t="str">
            <v>日勤：時給1,050円～　夜勤：1回17,786円</v>
          </cell>
          <cell r="Y714" t="str">
            <v>確認中</v>
          </cell>
          <cell r="Z714" t="str">
            <v>キャリアパス手当</v>
          </cell>
          <cell r="AA714" t="str">
            <v>2km以上300円～</v>
          </cell>
          <cell r="AB714" t="str">
            <v>確認中</v>
          </cell>
          <cell r="AC714" t="str">
            <v>確認中</v>
          </cell>
          <cell r="AD714" t="str">
            <v>無し</v>
          </cell>
          <cell r="AE714" t="str">
            <v>確認中</v>
          </cell>
          <cell r="AF714" t="str">
            <v>時給</v>
          </cell>
          <cell r="AG714" t="str">
            <v>無期：65歳以上は1年更新</v>
          </cell>
          <cell r="AH714" t="str">
            <v>無期：65歳以上は2年更新</v>
          </cell>
          <cell r="AI714" t="str">
            <v>確認中</v>
          </cell>
          <cell r="AJ714" t="str">
            <v>確認中</v>
          </cell>
          <cell r="AK714" t="str">
            <v>有り</v>
          </cell>
          <cell r="AL714" t="str">
            <v>3ヶ月</v>
          </cell>
          <cell r="AM714" t="str">
            <v>無し</v>
          </cell>
          <cell r="AN714" t="str">
            <v>無</v>
          </cell>
          <cell r="AO714" t="str">
            <v>確認中</v>
          </cell>
          <cell r="AP714" t="str">
            <v>日勤：8:30-17:30   夜勤：17:15-8:30</v>
          </cell>
          <cell r="AQ714" t="str">
            <v>応相談</v>
          </cell>
          <cell r="AR714" t="str">
            <v>ヘルパー2級以上_x000D_
普通自動車免許</v>
          </cell>
          <cell r="AS714" t="str">
            <v>労働条件による</v>
          </cell>
          <cell r="AT714" t="str">
            <v>1～2名</v>
          </cell>
          <cell r="AU714" t="str">
            <v>小規模多機能型居宅介護（介護）</v>
          </cell>
          <cell r="AZ714" t="str">
            <v>確認中</v>
          </cell>
          <cell r="BA714" t="str">
            <v>確認中</v>
          </cell>
          <cell r="BB714" t="str">
            <v>確認中</v>
          </cell>
          <cell r="BC714" t="str">
            <v>確認中</v>
          </cell>
        </row>
        <row r="715">
          <cell r="C715" t="str">
            <v>70-0461</v>
          </cell>
          <cell r="D715">
            <v>44736</v>
          </cell>
          <cell r="E715" t="str">
            <v>特定非営利活動法人アビリティクラブたすけあい町田たすけあいワーカーズ</v>
          </cell>
          <cell r="F715" t="str">
            <v>とくていひえいりかつどうほうじん　アビリティクラブたすけあい　まちだたすけあいワーカーズ</v>
          </cell>
          <cell r="G715" t="str">
            <v>事務局</v>
          </cell>
          <cell r="H715" t="str">
            <v>近野里美</v>
          </cell>
          <cell r="J715" t="str">
            <v>042-729-1130</v>
          </cell>
          <cell r="K715" t="str">
            <v>042-850-8714</v>
          </cell>
          <cell r="L715" t="str">
            <v>042-729-1130</v>
          </cell>
          <cell r="M715" t="str">
            <v>actmachi@cello.ocn.ne.jp</v>
          </cell>
          <cell r="N715" t="str">
            <v>https://actmachi.sakura.ne.jp/</v>
          </cell>
          <cell r="O715" t="str">
            <v xml:space="preserve">誰もが住みなれた地域で互いに助け合いながら赤ちゃんからお年寄りまで心豊かに安心して暮らせるまちづくりを目指し自立のための支援をします。_x000D_
</v>
          </cell>
          <cell r="P715" t="str">
            <v>見守りスタッフ</v>
          </cell>
          <cell r="Q715" t="str">
            <v>確認中</v>
          </cell>
          <cell r="R715" t="str">
            <v>共有スペースの清掃、安否確認、配膳他_x000D_
夜勤</v>
          </cell>
          <cell r="S715" t="str">
            <v>サービス付き高齢者向け住宅センテナル町田</v>
          </cell>
          <cell r="T715" t="str">
            <v>確認中</v>
          </cell>
          <cell r="U715" t="str">
            <v>非常勤パート</v>
          </cell>
          <cell r="V715" t="str">
            <v>東京都町田市旭町1-23-2</v>
          </cell>
          <cell r="X715" t="str">
            <v>日勤：1041円～　　　夜勤：1回16,657円</v>
          </cell>
          <cell r="Y715" t="str">
            <v>確認中</v>
          </cell>
          <cell r="Z715" t="str">
            <v>加算補助金手当</v>
          </cell>
          <cell r="AA715" t="str">
            <v>2km以上300円～</v>
          </cell>
          <cell r="AB715" t="str">
            <v>確認中</v>
          </cell>
          <cell r="AC715" t="str">
            <v>確認中</v>
          </cell>
          <cell r="AD715" t="str">
            <v>無し</v>
          </cell>
          <cell r="AE715" t="str">
            <v>確認中</v>
          </cell>
          <cell r="AF715" t="str">
            <v>時給</v>
          </cell>
          <cell r="AG715" t="str">
            <v>無期：65歳以上は1年更新</v>
          </cell>
          <cell r="AH715" t="str">
            <v>無期：65歳以上は2年更新</v>
          </cell>
          <cell r="AI715" t="str">
            <v>確認中</v>
          </cell>
          <cell r="AJ715" t="str">
            <v>確認中</v>
          </cell>
          <cell r="AK715" t="str">
            <v>有り</v>
          </cell>
          <cell r="AL715" t="str">
            <v>3ヶ月</v>
          </cell>
          <cell r="AM715" t="str">
            <v>無し</v>
          </cell>
          <cell r="AN715" t="str">
            <v>無</v>
          </cell>
          <cell r="AO715" t="str">
            <v>確認中</v>
          </cell>
          <cell r="AP715" t="str">
            <v>日勤　午前7:30-12:45    午後12:30-18:00    夜勤　17:15-翌8:00</v>
          </cell>
          <cell r="AQ715" t="str">
            <v>応相談</v>
          </cell>
          <cell r="AR715" t="str">
            <v xml:space="preserve">無資格者可_x000D_
</v>
          </cell>
          <cell r="AS715" t="str">
            <v>労働条件による</v>
          </cell>
          <cell r="AT715" t="str">
            <v>1～2名</v>
          </cell>
          <cell r="AU715" t="str">
            <v>サービス付き高齢者住宅（サ高住）</v>
          </cell>
          <cell r="AZ715" t="str">
            <v>確認中</v>
          </cell>
          <cell r="BA715" t="str">
            <v>確認中</v>
          </cell>
          <cell r="BB715" t="str">
            <v>確認中</v>
          </cell>
          <cell r="BC715" t="str">
            <v>確認中</v>
          </cell>
        </row>
        <row r="716">
          <cell r="C716" t="str">
            <v>70-0463</v>
          </cell>
          <cell r="D716">
            <v>44736</v>
          </cell>
          <cell r="E716" t="str">
            <v>セコムフォート多摩株式会社</v>
          </cell>
          <cell r="F716" t="str">
            <v>セコムフォートたまかぶしきがいしゃ</v>
          </cell>
          <cell r="G716" t="str">
            <v>総務室</v>
          </cell>
          <cell r="H716" t="str">
            <v>井上・松岡</v>
          </cell>
          <cell r="J716" t="str">
            <v>042-797-6474</v>
          </cell>
          <cell r="K716" t="str">
            <v>042-797-6476</v>
          </cell>
          <cell r="M716" t="str">
            <v>recruit@royal-tama.co.jp</v>
          </cell>
          <cell r="N716" t="str">
            <v>https://www.royal-tama.co.jp/</v>
          </cell>
          <cell r="O716" t="str">
            <v>・非常に広くて綺麗、まるで高級ホテルのような館内です。_x000D_
・多摩センター駅前～「コンフォート ロイヤルライフ多摩」（約4km）間に､専用のシャトルバスを運行しています。（片道約10分)_x000D_
・平均勤続年数10年、正社員の3年未満離職率20％以下の働きやすい職場です。_x000D_
・介護職の人員配置は1.5：1以上です。※仲間がたくさんいるので、安心出来る環境です。_x000D_
・勤務時間は7.5時間_x000D_
・リフレッシュ休暇付与(勤続１０年毎に１０日間のリフレッシュ休暇付与)_x000D_
・産休、育児休暇、介護休暇の取得_x000D_
・資格取得支援制度の充実（費用会社負担）_x000D_
・研修の充実_x000D_
教育研修計画に基づいた新人研修（生涯働ける身体的負担の少ない介護方法への取り組み等）_x000D_
・車、バイク通勤可　※駐車場完備（無料）</v>
          </cell>
          <cell r="P716" t="str">
            <v>介護職スタッフ</v>
          </cell>
          <cell r="Q716" t="str">
            <v>確認中</v>
          </cell>
          <cell r="R716" t="str">
            <v>・有料老人ホームのご入居者に対する介護業務全般_x000D_
・食事、排泄、入浴の介助_x000D_
・イベントの企画や運営等のお手伝い</v>
          </cell>
          <cell r="S716" t="str">
            <v>コンフォートロイヤルライフ多摩</v>
          </cell>
          <cell r="T716" t="str">
            <v>確認中</v>
          </cell>
          <cell r="U716" t="str">
            <v>正社員</v>
          </cell>
          <cell r="V716" t="str">
            <v>東京都町田市下小山田町１４６１番地</v>
          </cell>
          <cell r="W716" t="str">
            <v>最寄駅：多摩センター駅よりシャトルバス８分（無料）　車通勤可</v>
          </cell>
          <cell r="X716" t="str">
            <v>219,000円〜228,000円</v>
          </cell>
          <cell r="Y716" t="str">
            <v>基本給174,000円〜183,000円、夜勤手当 45,000円〜45,000円</v>
          </cell>
          <cell r="Z716" t="str">
            <v>夜勤手当 9,000円/回 　※月4～5回程度_x000D_
家族手当　※扶養の有る配偶者10,000円、扶養のある子1人目3,000円(一人増えるごと3,000円)_x000D_
住宅手当　※世帯主扶養有：15,000円、世帯主扶養無：10,000円、その他3,000円_x000D_
処遇改善手当　※基本給の昇給分や夜勤手当、資格手当に含み月額支給(資格、経験により変動)_x000D_
処遇改善支援補助金　3,000円_x000D_
特定処遇改善加算　※年度末に一括支給(資格、勤続年数等により変動)</v>
          </cell>
          <cell r="AA716" t="str">
            <v>あり</v>
          </cell>
          <cell r="AB716" t="str">
            <v>有り</v>
          </cell>
          <cell r="AC716" t="str">
            <v>1月あたり1,500円〜3,500円（前年度実績）</v>
          </cell>
          <cell r="AD716" t="str">
            <v>有り：賞与年2回　</v>
          </cell>
          <cell r="AE716" t="str">
            <v>※3.0ヶ月分(業績等により異なる)</v>
          </cell>
          <cell r="AF716" t="str">
            <v>月給（手当等確認ください）</v>
          </cell>
          <cell r="AG716" t="str">
            <v>無期</v>
          </cell>
          <cell r="AH716" t="str">
            <v>無期</v>
          </cell>
          <cell r="AI716" t="str">
            <v>確認中</v>
          </cell>
          <cell r="AJ716" t="str">
            <v>可</v>
          </cell>
          <cell r="AK716" t="str">
            <v>有り</v>
          </cell>
          <cell r="AL716" t="str">
            <v>入社3ヶ月</v>
          </cell>
          <cell r="AM716" t="str">
            <v>有り</v>
          </cell>
          <cell r="AN716" t="str">
            <v>5時間</v>
          </cell>
          <cell r="AO716" t="str">
            <v>シフト制</v>
          </cell>
          <cell r="AP716" t="str">
            <v xml:space="preserve"> 【 シフト交代制 】 変形労働時間制（1ヵ月単位） （1）7:30～16:00　1ｈ休憩 （2）8:00～16:30　1ｈ休憩 （3）9:00～17:30　1ｈ休憩 （4）11:00～19:30　1ｈ休憩 （5）16:00～翌9:30　2.5ｈ休憩　※朝、晩　食事支給 ※1～4は実働7.5h ※5は実働15h</v>
          </cell>
          <cell r="AQ716" t="str">
            <v>20.5日／月</v>
          </cell>
          <cell r="AR716" t="str">
            <v>高校卒以上_x000D_
高卒以上_x000D_
介護職員初任者研修（旧ヘルパー2級）以上　_x000D_
経験不問（経験有れば尚可）</v>
          </cell>
          <cell r="AS716" t="str">
            <v>雇用保険・健康保険・厚生年金・労災保険</v>
          </cell>
          <cell r="AT716">
            <v>1</v>
          </cell>
          <cell r="AU716" t="str">
            <v>特定施設入居者生活介護（有料老人ホーム）</v>
          </cell>
          <cell r="AZ716" t="str">
            <v>法定通り</v>
          </cell>
          <cell r="BA716" t="str">
            <v>シフト制、年間休日119日</v>
          </cell>
          <cell r="BB716" t="str">
            <v>有（屋内「原則禁煙」）</v>
          </cell>
          <cell r="BC716" t="str">
            <v>屋内禁煙（屋外に喫煙所設置）</v>
          </cell>
        </row>
        <row r="717">
          <cell r="C717" t="str">
            <v>70-0464</v>
          </cell>
          <cell r="D717">
            <v>44736</v>
          </cell>
          <cell r="E717" t="str">
            <v>セコムフォート多摩株式会社</v>
          </cell>
          <cell r="F717" t="str">
            <v>セコムフォートたまかぶしきがいしゃ</v>
          </cell>
          <cell r="G717" t="str">
            <v>総務室</v>
          </cell>
          <cell r="H717" t="str">
            <v>井上・松岡</v>
          </cell>
          <cell r="J717" t="str">
            <v>042-797-6611</v>
          </cell>
          <cell r="K717" t="str">
            <v>042-797-6476</v>
          </cell>
          <cell r="L717" t="str">
            <v>042-797-6474</v>
          </cell>
          <cell r="M717" t="str">
            <v>recruit@royal-tama.co.jp</v>
          </cell>
          <cell r="N717" t="str">
            <v>https://www.royal-tama.co.jp/</v>
          </cell>
          <cell r="O717" t="str">
            <v>＊資格取得制度や研修制度も充実しており、キャリアアップ・自己実現が図れます。_x000D_
＊福利厚生（保養所有）も充実</v>
          </cell>
          <cell r="P717" t="str">
            <v>介護職スタッフ（パート）　</v>
          </cell>
          <cell r="Q717" t="str">
            <v>確認中</v>
          </cell>
          <cell r="R717" t="str">
            <v>・有料老人ホームのご入居者に対する介護業務全般_x000D_
・食事、排泄、入浴の介助_x000D_
・イベントの企画や運営等のお手伝い</v>
          </cell>
          <cell r="S717" t="str">
            <v>コンフォートロイヤルライフ多摩</v>
          </cell>
          <cell r="T717" t="str">
            <v>確認中</v>
          </cell>
          <cell r="U717" t="str">
            <v>非常勤パート</v>
          </cell>
          <cell r="V717" t="str">
            <v>東京都町田市下小山田町１４６１番地</v>
          </cell>
          <cell r="W717" t="str">
            <v>最寄駅：多摩センター駅よりシャトルバス８分（無料）　車通勤可</v>
          </cell>
          <cell r="X717" t="str">
            <v>時給 1,650円 〜 1,700円</v>
          </cell>
          <cell r="Y717" t="str">
            <v>-</v>
          </cell>
          <cell r="Z717" t="str">
            <v xml:space="preserve">・交通費支給　_x000D_
・残業代支給_x000D_
・夜勤手当　15,000円/回_x000D_
</v>
          </cell>
          <cell r="AA717" t="str">
            <v>あり</v>
          </cell>
          <cell r="AB717" t="str">
            <v>無し</v>
          </cell>
          <cell r="AC717" t="str">
            <v>無し</v>
          </cell>
          <cell r="AD717" t="str">
            <v>無し</v>
          </cell>
          <cell r="AE717" t="str">
            <v>無し</v>
          </cell>
          <cell r="AF717" t="str">
            <v>時給</v>
          </cell>
          <cell r="AG717" t="str">
            <v>有期</v>
          </cell>
          <cell r="AH717" t="str">
            <v>3ヵ月</v>
          </cell>
          <cell r="AI717" t="str">
            <v>確認中</v>
          </cell>
          <cell r="AJ717" t="str">
            <v>可</v>
          </cell>
          <cell r="AK717" t="str">
            <v>有り</v>
          </cell>
          <cell r="AL717" t="str">
            <v>入社3ヶ月</v>
          </cell>
          <cell r="AM717" t="str">
            <v>有り</v>
          </cell>
          <cell r="AN717" t="str">
            <v>確認中</v>
          </cell>
          <cell r="AO717" t="str">
            <v>シフト制</v>
          </cell>
          <cell r="AP717" t="str">
            <v xml:space="preserve"> 【 シフト交代制 】 変形労働時間制（1ヵ月単位） （1）7:30～16:00　1ｈ休憩 （2）8:00～16:30　1ｈ休憩 （3）9:00～17:30　1ｈ休憩 （4）11:00～19:30　1ｈ休憩 （5）16:00～翌9:30　2.5ｈ休憩　※朝、晩　食事支給 ※1～4は実働7.5h ※5は実働15h</v>
          </cell>
          <cell r="AQ717" t="str">
            <v>要相談</v>
          </cell>
          <cell r="AR717" t="str">
            <v>高卒以上
経験不問（経験有れば尚可）</v>
          </cell>
          <cell r="AS717" t="str">
            <v>労災保険・労働条件による</v>
          </cell>
          <cell r="AT717">
            <v>1</v>
          </cell>
          <cell r="AU717" t="str">
            <v>特定施設入居者生活介護（有料老人ホーム）</v>
          </cell>
          <cell r="AZ717" t="str">
            <v>法定通り</v>
          </cell>
          <cell r="BA717" t="str">
            <v>シフト制</v>
          </cell>
          <cell r="BB717" t="str">
            <v>有（屋内「原則禁煙」）</v>
          </cell>
          <cell r="BC717" t="str">
            <v>屋内禁煙（屋外に喫煙所設置）</v>
          </cell>
        </row>
        <row r="718">
          <cell r="C718" t="str">
            <v>70-0465</v>
          </cell>
          <cell r="D718">
            <v>44736</v>
          </cell>
          <cell r="E718" t="str">
            <v>セコムフォート多摩株式会社</v>
          </cell>
          <cell r="F718" t="str">
            <v>セコムフォートたまかぶしきがいしゃ</v>
          </cell>
          <cell r="G718" t="str">
            <v>総務室</v>
          </cell>
          <cell r="H718" t="str">
            <v>井上　松岡</v>
          </cell>
          <cell r="J718" t="str">
            <v>042-797-6611</v>
          </cell>
          <cell r="K718" t="str">
            <v>042-797-6476</v>
          </cell>
          <cell r="L718" t="str">
            <v>042-797-6474</v>
          </cell>
          <cell r="M718" t="str">
            <v>recruit@royal-tama.co.jp</v>
          </cell>
          <cell r="N718" t="str">
            <v>https://www.royal-tama.co.jp/</v>
          </cell>
          <cell r="O718" t="str">
            <v>＊入社時有給休暇３日付与_x000D_
＊資格取得制度や研修制度も充実しており、キャリアアップ・自己実現が図れます。_x000D_
＊福利厚生（保養所有）も充実_x000D_
＊永年勤続表彰制度あり：勤務年数により連続休暇と表彰金がもらえます。</v>
          </cell>
          <cell r="P718" t="str">
            <v>看護スタッフ</v>
          </cell>
          <cell r="Q718" t="str">
            <v>確認中</v>
          </cell>
          <cell r="R718" t="str">
            <v>・有料老人ホームの健康サービススタッフとして、入居者の健康管理_x000D_
※隣に救急指定病院があるので、医療行為は基本的にありません。_x000D_
在宅医療程度の医療処置や、相談業務などが主な仕事です。_x000D_
・夜勤帯は主に排泄介助、見守り、痰の吸引、食事介助、服薬介助、その他緊急時対応_x000D_
※夜勤時間帯は5番目のケア（ケアが4人夜勤の場合）として業務を担う。更に、緊急時対応も行う。_x000D_
※日常業務を通じて、ケア職との一体感を育む。</v>
          </cell>
          <cell r="S718" t="str">
            <v>コンフォートロイヤルライフ多摩</v>
          </cell>
          <cell r="T718" t="str">
            <v>確認中</v>
          </cell>
          <cell r="U718" t="str">
            <v>正社員</v>
          </cell>
          <cell r="V718" t="str">
            <v>東京都町田市下小山田町１４６１番地</v>
          </cell>
          <cell r="W718" t="str">
            <v>最寄駅：多摩センター駅よりシャトルバス８分（無料）　車通勤可</v>
          </cell>
          <cell r="X718" t="str">
            <v>月給 268,100円 〜 287,100円</v>
          </cell>
          <cell r="Y718" t="str">
            <v>-</v>
          </cell>
          <cell r="Z718" t="str">
            <v>夜勤手当　15,000円/回　※夜勤は4回/月程度_x000D_
家族手当_x000D_
・扶養のある配偶者　10,000円_x000D_
・扶養のある子1人目 3,000円_x000D_
※1人増えるごとに3,000円_x000D_
住宅手当_x000D_
・世帯主扶養あり　15,000円_x000D_
・世帯主扶養なし　10,000円_x000D_
・その他3,000円</v>
          </cell>
          <cell r="AA718" t="str">
            <v>あり</v>
          </cell>
          <cell r="AB718" t="str">
            <v>有り</v>
          </cell>
          <cell r="AC718" t="str">
            <v>1月あたり1,500円〜3,500円（前年度実績）</v>
          </cell>
          <cell r="AD718" t="str">
            <v>有り：年2回</v>
          </cell>
          <cell r="AE718" t="str">
            <v>※3.0ヶ月分(業績等により異なる)</v>
          </cell>
          <cell r="AF718" t="str">
            <v>月給（手当等確認ください）</v>
          </cell>
          <cell r="AG718" t="str">
            <v>無期</v>
          </cell>
          <cell r="AH718" t="str">
            <v>無期</v>
          </cell>
          <cell r="AI718" t="str">
            <v>確認中</v>
          </cell>
          <cell r="AJ718" t="str">
            <v>可</v>
          </cell>
          <cell r="AK718" t="str">
            <v>有り</v>
          </cell>
          <cell r="AL718" t="str">
            <v>入社3ヶ月</v>
          </cell>
          <cell r="AM718" t="str">
            <v>有り</v>
          </cell>
          <cell r="AN718" t="str">
            <v>10時間</v>
          </cell>
          <cell r="AO718" t="str">
            <v>シフト制</v>
          </cell>
          <cell r="AP718" t="str">
            <v xml:space="preserve"> 【 シフト交代制 】 変形労働時間制（1ヵ月単位） （1）7:30～16:00　1ｈ休憩 （2）8:00～16:30　1ｈ休憩 （3）9:00～17:30　1ｈ休憩 （4）11:00～19:30　1ｈ休憩 （5）16:00～翌9:30　2.5ｈ休憩　※朝、晩　食事支給 ※1～4は実働7.5h ※5は実働15h</v>
          </cell>
          <cell r="AQ718" t="str">
            <v>20.5日／月</v>
          </cell>
          <cell r="AR718" t="str">
            <v>正看護師・准看護師のいずれかの資格をお持ちの方_x000D_
高卒以上_x000D_
経験不問（経験有れば尚可）</v>
          </cell>
          <cell r="AS718" t="str">
            <v>雇用保険・健康保険・厚生年金・労災保険</v>
          </cell>
          <cell r="AT718">
            <v>1</v>
          </cell>
          <cell r="AU718" t="str">
            <v>特定施設入居者生活介護（有料老人ホーム）</v>
          </cell>
          <cell r="AZ718" t="str">
            <v>法定通り</v>
          </cell>
          <cell r="BA718" t="str">
            <v>シフト制、年間休日119日</v>
          </cell>
          <cell r="BB718" t="str">
            <v>有（屋内「原則禁煙」）</v>
          </cell>
          <cell r="BC718" t="str">
            <v>屋内禁煙（屋外に喫煙所設置）</v>
          </cell>
        </row>
        <row r="719">
          <cell r="C719" t="str">
            <v>70-0467</v>
          </cell>
          <cell r="D719">
            <v>44736</v>
          </cell>
          <cell r="E719" t="str">
            <v>社会福祉法人 七五三会</v>
          </cell>
          <cell r="F719" t="str">
            <v>しゃかいふくしほうじん　なごみかい</v>
          </cell>
          <cell r="G719" t="str">
            <v>管理課</v>
          </cell>
          <cell r="H719" t="str">
            <v>深澤</v>
          </cell>
          <cell r="J719" t="str">
            <v>042-726-0753</v>
          </cell>
          <cell r="K719" t="str">
            <v>042-726-0373</v>
          </cell>
          <cell r="L719" t="str">
            <v>042-797-6474</v>
          </cell>
          <cell r="M719" t="str">
            <v>kanrika@753kai.or.jp</v>
          </cell>
          <cell r="N719" t="str">
            <v>http://www.753kai.or.jp</v>
          </cell>
          <cell r="O719" t="str">
            <v>子供や高齢者が住み慣れた地域で、家庭同様な生活を継続して行いながら福祉サービスが利用できる「地域生活者としての施設利用者」の視点に立ち、地域に根ざしたサービスを提供します。</v>
          </cell>
          <cell r="P719" t="str">
            <v>介護職（東京都介護職員就業促進事業）</v>
          </cell>
          <cell r="Q719" t="str">
            <v>確認中</v>
          </cell>
          <cell r="R719" t="str">
            <v>特別養護老人ホームでの介護の仕事です。日常生活のおける、食事・排泄・入浴などのケアを行います。</v>
          </cell>
          <cell r="S719" t="str">
            <v>特別養護老人ホームいづみの里</v>
          </cell>
          <cell r="T719" t="str">
            <v>確認中</v>
          </cell>
          <cell r="U719" t="str">
            <v>常勤パート（フルタイム）</v>
          </cell>
          <cell r="V719" t="str">
            <v>東京都町田市原町田5-1-12</v>
          </cell>
          <cell r="X719" t="str">
            <v>時給1,041円</v>
          </cell>
          <cell r="Y719" t="str">
            <v>確認中</v>
          </cell>
          <cell r="Z719" t="str">
            <v>なし</v>
          </cell>
          <cell r="AA719" t="str">
            <v>上限5万円迄</v>
          </cell>
          <cell r="AB719" t="str">
            <v>確認中</v>
          </cell>
          <cell r="AC719" t="str">
            <v>確認中</v>
          </cell>
          <cell r="AD719" t="str">
            <v>無し</v>
          </cell>
          <cell r="AE719" t="str">
            <v>確認中</v>
          </cell>
          <cell r="AF719" t="str">
            <v>時給</v>
          </cell>
          <cell r="AG719" t="str">
            <v>有期</v>
          </cell>
          <cell r="AH719" t="str">
            <v>確認中</v>
          </cell>
          <cell r="AI719" t="str">
            <v>確認中</v>
          </cell>
          <cell r="AJ719" t="str">
            <v>確認中</v>
          </cell>
          <cell r="AK719" t="str">
            <v>確認中</v>
          </cell>
          <cell r="AL719" t="str">
            <v>確認中</v>
          </cell>
          <cell r="AM719" t="str">
            <v>無し</v>
          </cell>
          <cell r="AN719" t="str">
            <v>無</v>
          </cell>
          <cell r="AO719" t="str">
            <v>確認中</v>
          </cell>
          <cell r="AP719" t="str">
            <v>①7:30～16:30　②9:00～18:00　③11:00～20:00のシフト制</v>
          </cell>
          <cell r="AQ719" t="str">
            <v>週5日</v>
          </cell>
          <cell r="AR719" t="str">
            <v>不問</v>
          </cell>
          <cell r="AS719" t="str">
            <v>雇用保険・健康保険・厚生年金・労災保険</v>
          </cell>
          <cell r="AT719" t="str">
            <v>3人</v>
          </cell>
          <cell r="AU719" t="str">
            <v>特別養護老人ホーム（特養）</v>
          </cell>
          <cell r="AZ719" t="str">
            <v>確認中</v>
          </cell>
          <cell r="BA719" t="str">
            <v>確認中</v>
          </cell>
          <cell r="BB719" t="str">
            <v>確認中</v>
          </cell>
          <cell r="BC719" t="str">
            <v>確認中</v>
          </cell>
        </row>
        <row r="720">
          <cell r="C720" t="str">
            <v>70-0468</v>
          </cell>
          <cell r="D720">
            <v>44736</v>
          </cell>
          <cell r="E720" t="str">
            <v>社会福祉法人 七五三会</v>
          </cell>
          <cell r="F720" t="str">
            <v>しゃかいふくしほうじん　なごみかい</v>
          </cell>
          <cell r="G720" t="str">
            <v>管理課</v>
          </cell>
          <cell r="H720" t="str">
            <v>深澤</v>
          </cell>
          <cell r="J720" t="str">
            <v>042-726-0753</v>
          </cell>
          <cell r="K720" t="str">
            <v>042-726-0373</v>
          </cell>
          <cell r="L720" t="str">
            <v>042-797-6474</v>
          </cell>
          <cell r="M720" t="str">
            <v>kanrika@753kai.or.jp</v>
          </cell>
          <cell r="N720" t="str">
            <v>http://www.753kai.or.jp</v>
          </cell>
          <cell r="O720" t="str">
            <v>子供や高齢者が住み慣れた地域で、家庭同様な生活を継続して行いながら福祉サービスが利用できる「地域生活者としての施設利用者」の視点に立ち、地域に根ざしたサービスを提供します。</v>
          </cell>
          <cell r="P720" t="str">
            <v>介護職（東京都介護職員就業促進事業）</v>
          </cell>
          <cell r="Q720" t="str">
            <v>確認中</v>
          </cell>
          <cell r="R720" t="str">
            <v>デイサービスの仕事です。送迎・入浴・食事・機能訓練・レクレーションなど利用者が1日楽しく過ごせるよう対応します。</v>
          </cell>
          <cell r="S720" t="str">
            <v>デイサービスいづみの里</v>
          </cell>
          <cell r="T720" t="str">
            <v>確認中</v>
          </cell>
          <cell r="U720" t="str">
            <v>常勤パート（フルタイム）</v>
          </cell>
          <cell r="V720" t="str">
            <v>東京都町田市原町田5-1-12</v>
          </cell>
          <cell r="X720" t="str">
            <v>時給1,041円</v>
          </cell>
          <cell r="Y720" t="str">
            <v>確認中</v>
          </cell>
          <cell r="Z720" t="str">
            <v>なし</v>
          </cell>
          <cell r="AA720" t="str">
            <v>上限5万円迄</v>
          </cell>
          <cell r="AB720" t="str">
            <v>確認中</v>
          </cell>
          <cell r="AC720" t="str">
            <v>確認中</v>
          </cell>
          <cell r="AD720" t="str">
            <v>無し</v>
          </cell>
          <cell r="AE720" t="str">
            <v>確認中</v>
          </cell>
          <cell r="AF720" t="str">
            <v>時給</v>
          </cell>
          <cell r="AG720" t="str">
            <v>有期</v>
          </cell>
          <cell r="AH720" t="str">
            <v>確認中</v>
          </cell>
          <cell r="AI720" t="str">
            <v>確認中</v>
          </cell>
          <cell r="AJ720" t="str">
            <v>確認中</v>
          </cell>
          <cell r="AK720" t="str">
            <v>確認中</v>
          </cell>
          <cell r="AL720" t="str">
            <v>確認中</v>
          </cell>
          <cell r="AM720" t="str">
            <v>無し</v>
          </cell>
          <cell r="AN720" t="str">
            <v>無</v>
          </cell>
          <cell r="AO720" t="str">
            <v>確認中</v>
          </cell>
          <cell r="AP720" t="str">
            <v>①8:00～17:00　②9:00～18:00のシフト制</v>
          </cell>
          <cell r="AQ720" t="str">
            <v>週5日</v>
          </cell>
          <cell r="AR720" t="str">
            <v>不問</v>
          </cell>
          <cell r="AS720" t="str">
            <v>雇用保険・健康保険・厚生年金・労災保険</v>
          </cell>
          <cell r="AT720" t="str">
            <v>3人</v>
          </cell>
          <cell r="AU720" t="str">
            <v>通所介護（デイサービス）</v>
          </cell>
          <cell r="AZ720" t="str">
            <v>確認中</v>
          </cell>
          <cell r="BA720" t="str">
            <v>確認中</v>
          </cell>
          <cell r="BB720" t="str">
            <v>確認中</v>
          </cell>
          <cell r="BC720" t="str">
            <v>確認中</v>
          </cell>
        </row>
        <row r="721">
          <cell r="C721" t="str">
            <v>70-0470</v>
          </cell>
          <cell r="D721">
            <v>44736</v>
          </cell>
          <cell r="E721" t="str">
            <v>社会福祉法人 七五三会</v>
          </cell>
          <cell r="F721" t="str">
            <v>しゃかいふくしほうじん　なごみかい</v>
          </cell>
          <cell r="G721" t="str">
            <v>管理課</v>
          </cell>
          <cell r="H721" t="str">
            <v>深澤</v>
          </cell>
          <cell r="J721" t="str">
            <v>042-726-0753</v>
          </cell>
          <cell r="K721" t="str">
            <v>042-726-0373</v>
          </cell>
          <cell r="L721" t="str">
            <v>042-797-6474</v>
          </cell>
          <cell r="M721" t="str">
            <v>kanrika@753kai.or.jp</v>
          </cell>
          <cell r="N721" t="str">
            <v>https://www.royal-tama.co.jp/</v>
          </cell>
          <cell r="O721" t="str">
            <v>子供や高齢者が住み慣れた地域で、家庭同様な生活を継続して行いながら福祉サービスが利用できる「地域生活者としての施設利用者」の視点に立ち、地域に根ざしたサービスを提供します。</v>
          </cell>
          <cell r="P721" t="str">
            <v>介護職（東京都介護職員就業促進事業）</v>
          </cell>
          <cell r="Q721" t="str">
            <v>確認中</v>
          </cell>
          <cell r="R721" t="str">
            <v>デイサービスの仕事です。送迎・入浴・食事・機能訓練・レクレーションなど、利用者が1日楽しく過ごせるよう対応します。</v>
          </cell>
          <cell r="S721" t="str">
            <v>デイサービス木曽</v>
          </cell>
          <cell r="T721" t="str">
            <v>確認中</v>
          </cell>
          <cell r="U721" t="str">
            <v>非常勤パート</v>
          </cell>
          <cell r="V721" t="str">
            <v>東京都町田市木曽西3-23-7</v>
          </cell>
          <cell r="X721" t="str">
            <v>時給1,041円</v>
          </cell>
          <cell r="Y721" t="str">
            <v>確認中</v>
          </cell>
          <cell r="Z721" t="str">
            <v>なし</v>
          </cell>
          <cell r="AA721" t="str">
            <v>上限5万円迄</v>
          </cell>
          <cell r="AB721" t="str">
            <v>確認中</v>
          </cell>
          <cell r="AC721" t="str">
            <v>確認中</v>
          </cell>
          <cell r="AD721" t="str">
            <v>無し</v>
          </cell>
          <cell r="AE721" t="str">
            <v>確認中</v>
          </cell>
          <cell r="AF721" t="str">
            <v>時給</v>
          </cell>
          <cell r="AG721" t="str">
            <v>有期</v>
          </cell>
          <cell r="AH721" t="str">
            <v>確認中</v>
          </cell>
          <cell r="AI721" t="str">
            <v>確認中</v>
          </cell>
          <cell r="AJ721" t="str">
            <v>確認中</v>
          </cell>
          <cell r="AK721" t="str">
            <v>確認中</v>
          </cell>
          <cell r="AL721" t="str">
            <v>確認中</v>
          </cell>
          <cell r="AM721" t="str">
            <v>無し</v>
          </cell>
          <cell r="AN721" t="str">
            <v>無</v>
          </cell>
          <cell r="AO721" t="str">
            <v>確認中</v>
          </cell>
          <cell r="AP721" t="str">
            <v>①8:00～17:00　②9:00～18:00のシフト制</v>
          </cell>
          <cell r="AQ721" t="str">
            <v>週5日</v>
          </cell>
          <cell r="AR721" t="str">
            <v>不問</v>
          </cell>
          <cell r="AS721" t="str">
            <v>雇用保険・健康保険・厚生年金・労災保険</v>
          </cell>
          <cell r="AT721">
            <v>3</v>
          </cell>
          <cell r="AU721" t="str">
            <v>通所介護（デイサービス）</v>
          </cell>
          <cell r="AZ721" t="str">
            <v>確認中</v>
          </cell>
          <cell r="BA721" t="str">
            <v>水曜・日曜</v>
          </cell>
          <cell r="BB721" t="str">
            <v>確認中</v>
          </cell>
          <cell r="BC721" t="str">
            <v>確認中</v>
          </cell>
        </row>
        <row r="722">
          <cell r="C722" t="str">
            <v>70-0251</v>
          </cell>
          <cell r="D722">
            <v>44740</v>
          </cell>
          <cell r="E722" t="str">
            <v>株式会社ベネッセスタイルケア</v>
          </cell>
          <cell r="F722" t="str">
            <v>かぶしきがいしゃベネッセスタイルケア</v>
          </cell>
          <cell r="G722" t="str">
            <v>キャリア人財部</v>
          </cell>
          <cell r="H722" t="str">
            <v>奈村　佳菜子</v>
          </cell>
          <cell r="J722" t="str">
            <v>0120-22-1165</v>
          </cell>
          <cell r="K722" t="str">
            <v>03-6630-6731</v>
          </cell>
          <cell r="L722" t="str">
            <v>03-6836-1127</v>
          </cell>
          <cell r="M722" t="str">
            <v>k-namura@benesse-style-care.co.jp</v>
          </cell>
          <cell r="N722" t="str">
            <v>https://saiyo.benesse-style-care.co.jp/kaigo</v>
          </cell>
          <cell r="O722" t="str">
            <v>雇用保険・社会保険（※加入条件を満たす方）、進研ゼミ3割引制度、産前産後休暇、育児支援制度（休職制度）、介護休職制度、資格取得支援制度（実務者研修・介護福祉士・介護支援専門員）、正社員登用制度、各種研修制度あり
※ベネッセグループ共済会（医療費補助・保養所等あり／週30時間～）</v>
          </cell>
          <cell r="P722" t="str">
            <v>介護スタッフ</v>
          </cell>
          <cell r="Q722" t="str">
            <v>確認中</v>
          </cell>
          <cell r="R722" t="str">
            <v>★充実の福利厚生・資格取得支援制度・長く働くならベネッセ★
　◎有料老人ホームでのご入居者様の介護・生活全般のお手伝い◎
　・お食事の準備やお手伝い
　・ご入居者が楽しめるアクティビティのサポート
　・ご入居者様の１日のご様子の記録と、他スタッフへの申送り
　・起床・就寝、排泄のお手伝いなど
　■経験が浅い方も中途入社の方に特化した入社時研修があるので、
　介護の基本が身につきます。未経験スタートのスタッフも活躍中！
　【仕事内容やシフトについてはお気軽にご相談ください】
　★周りのスタッフがサポートしてくれるので安心です★</v>
          </cell>
          <cell r="S722" t="str">
            <v>メディカルホームグラニー玉川学園・町田</v>
          </cell>
          <cell r="T722" t="str">
            <v>確認中</v>
          </cell>
          <cell r="U722" t="str">
            <v>非常勤パート</v>
          </cell>
          <cell r="V722" t="str">
            <v>東京都町田市玉川学園8-9-25</v>
          </cell>
          <cell r="W722" t="str">
            <v>小田急小田原線「玉川学園前駅」下車、徒歩5分</v>
          </cell>
          <cell r="X722" t="str">
            <v>時給1,200円</v>
          </cell>
          <cell r="Y722" t="str">
            <v>-</v>
          </cell>
          <cell r="Z722" t="str">
            <v>介護福祉士手当100円／時　ケアマネ資格手当30円／時
　★早朝夜間はさらに時給100円アップ！※早朝夜間（6:00～8:00／18:00～22:00）
　【社内専門資格】1、認知症　2、再発防止　3、介護技術　資格取得すると1資格当たり60円／時　手当支給！
　残業手当、年末年始手当、通勤手当</v>
          </cell>
          <cell r="AA722" t="str">
            <v>交通費規定内支給</v>
          </cell>
          <cell r="AB722" t="str">
            <v>有り</v>
          </cell>
          <cell r="AC722" t="str">
            <v>原則年1回</v>
          </cell>
          <cell r="AD722" t="str">
            <v>無し</v>
          </cell>
          <cell r="AE722" t="str">
            <v>無し</v>
          </cell>
          <cell r="AF722" t="str">
            <v>時給</v>
          </cell>
          <cell r="AG722" t="str">
            <v>有期</v>
          </cell>
          <cell r="AH722" t="str">
            <v>原則年度単位の雇用
※入社日により初回契約期間は異なる。</v>
          </cell>
          <cell r="AI722" t="str">
            <v>確認中</v>
          </cell>
          <cell r="AJ722" t="str">
            <v>不可</v>
          </cell>
          <cell r="AK722" t="str">
            <v>有</v>
          </cell>
          <cell r="AL722" t="str">
            <v>1ヵ月</v>
          </cell>
          <cell r="AM722" t="str">
            <v>無</v>
          </cell>
          <cell r="AN722" t="str">
            <v>無</v>
          </cell>
          <cell r="AO722" t="str">
            <v>シフト制</v>
          </cell>
          <cell r="AP722" t="str">
            <v>「早・日・遅」を基本とするシフト制勤務。実働8時間。
①7:00〜16:00 ②9:00〜18:00 ③11:00〜20:00 のシフト制 ※始業/終業時刻はホームにより異なる。</v>
          </cell>
          <cell r="AQ722" t="str">
            <v>週2～5日</v>
          </cell>
          <cell r="AR722" t="str">
            <v>ヘルパー2級・介護職員初任者研修修了歓迎
★資格をお持ちでない方★
　資格取得費用を上限65,000円まで支援する制度があります！</v>
          </cell>
          <cell r="AS722" t="str">
            <v>労災保険</v>
          </cell>
          <cell r="AT722">
            <v>2</v>
          </cell>
          <cell r="AU722" t="str">
            <v>特定施設入居者生活介護（有料老人ホーム）</v>
          </cell>
          <cell r="AZ722" t="str">
            <v>60分</v>
          </cell>
          <cell r="BA722" t="str">
            <v>シフトにより（応相談）</v>
          </cell>
          <cell r="BB722" t="str">
            <v>有（屋内「原則禁煙」）</v>
          </cell>
          <cell r="BC722" t="str">
            <v>屋内禁煙（屋外に喫煙所設置）</v>
          </cell>
        </row>
        <row r="723">
          <cell r="C723" t="str">
            <v>70-0252</v>
          </cell>
          <cell r="D723">
            <v>44740</v>
          </cell>
          <cell r="E723" t="str">
            <v>株式会社ベネッセスタイルケア</v>
          </cell>
          <cell r="F723" t="str">
            <v>かぶしきがいしゃベネッセスタイルケア</v>
          </cell>
          <cell r="G723" t="str">
            <v>キャリア人財部</v>
          </cell>
          <cell r="H723" t="str">
            <v>奈村　佳菜子</v>
          </cell>
          <cell r="J723" t="str">
            <v>0120-22-1165</v>
          </cell>
          <cell r="K723" t="str">
            <v>03-6630-6731</v>
          </cell>
          <cell r="L723" t="str">
            <v>03-6836-1127</v>
          </cell>
          <cell r="M723" t="str">
            <v>k-namura@benesse-style-care.co.jp</v>
          </cell>
          <cell r="N723" t="str">
            <v>https://saiyo.benesse-style-care.co.jp/kaigo</v>
          </cell>
          <cell r="O723" t="str">
            <v>雇用保険・社会保険（※加入条件を満たす方）、進研ゼミ3割引制度、産前産後休暇、育児支援制度（休職制度）、介護休職制度、
資格取得支援制度（実務者研修・介護福祉士・介護支援専門員）、正社員登用制度、各種研修制度あり
※ベネッセグループ共済会（医療費補助・保養所等あり／週30時間～）</v>
          </cell>
          <cell r="P723" t="str">
            <v>介護スタッフ</v>
          </cell>
          <cell r="Q723" t="str">
            <v>確認中</v>
          </cell>
          <cell r="R723" t="str">
            <v>★充実の福利厚生・資格取得支援制度・長く働くならベネッセ★
　◎有料老人ホームでのご入居者様の介護・生活全般のお手伝い◎
　・お食事の準備やお手伝い
　・ご入居者が楽しめるアクティビティのサポート
　・ご入居者様の１日のご様子の記録と、他スタッフへの申送り
　・起床・就寝、排泄のお手伝いなど
　■経験が浅い方も中途入社の方に特化した入社時研修があるので、
　介護の基本が身につきます。未経験スタートのスタッフも活躍中！
　【仕事内容やシフトについてはお気軽にご相談ください】
　★周りのスタッフがサポートしてくれるので安心です★</v>
          </cell>
          <cell r="S723" t="str">
            <v>グランダ町田</v>
          </cell>
          <cell r="T723" t="str">
            <v>確認中</v>
          </cell>
          <cell r="U723" t="str">
            <v>非常勤パート</v>
          </cell>
          <cell r="V723" t="str">
            <v>東京都町田市森野2-14-19</v>
          </cell>
          <cell r="W723" t="str">
            <v>小田急小田原線「町田駅」下車、徒歩8分</v>
          </cell>
          <cell r="X723" t="str">
            <v>時給1,200円</v>
          </cell>
          <cell r="Y723" t="str">
            <v>-</v>
          </cell>
          <cell r="Z723" t="str">
            <v>介護福祉士手当100円／時　ケアマネ資格手当30円／時
★早朝夜間はさらに時給100円アップ！※早朝夜間（6:00～8:00／18:00～22:00）
　【社内専門資格】1、認知症　2、再発防止　3、介護技術　資格取得すると1資格当たり60円／時　手当支給！
　残業手当、年末年始手当、通勤手当</v>
          </cell>
          <cell r="AA723" t="str">
            <v>交通費規定内支給</v>
          </cell>
          <cell r="AB723" t="str">
            <v>有り</v>
          </cell>
          <cell r="AC723" t="str">
            <v>原則年1回</v>
          </cell>
          <cell r="AD723" t="str">
            <v>無し</v>
          </cell>
          <cell r="AE723" t="str">
            <v>無し</v>
          </cell>
          <cell r="AF723" t="str">
            <v>時給</v>
          </cell>
          <cell r="AG723" t="str">
            <v>有期</v>
          </cell>
          <cell r="AH723" t="str">
            <v>原則年度単位の雇用
※入社日により初回契約期間は異なる。</v>
          </cell>
          <cell r="AI723" t="str">
            <v>確認中</v>
          </cell>
          <cell r="AJ723" t="str">
            <v>不可</v>
          </cell>
          <cell r="AK723" t="str">
            <v>有</v>
          </cell>
          <cell r="AL723" t="str">
            <v>1ヵ月</v>
          </cell>
          <cell r="AM723" t="str">
            <v>無</v>
          </cell>
          <cell r="AN723" t="str">
            <v>無</v>
          </cell>
          <cell r="AO723" t="str">
            <v>シフト制</v>
          </cell>
          <cell r="AP723" t="str">
            <v>「早・日・遅」を基本とするシフト制勤務。実働8時間。
①7:00〜16:00 ②9:00〜18:00 ③11:00〜20:00 のシフト制 ※始業/終業時刻はホームにより異なる。</v>
          </cell>
          <cell r="AQ723" t="str">
            <v>週2～5日</v>
          </cell>
          <cell r="AR723" t="str">
            <v>ヘルパー2級・介護職員初任者研修修了歓迎
★資格をお持ちでない方★
　資格取得費用を上限65,000円まで支援する制度があります！</v>
          </cell>
          <cell r="AS723" t="str">
            <v>労災保険</v>
          </cell>
          <cell r="AT723">
            <v>2</v>
          </cell>
          <cell r="AU723" t="str">
            <v>特定施設入居者生活介護（有料老人ホーム）</v>
          </cell>
          <cell r="AZ723" t="str">
            <v>60分</v>
          </cell>
          <cell r="BA723" t="str">
            <v>シフトにより（応相談）</v>
          </cell>
          <cell r="BB723" t="str">
            <v>有（屋内「原則禁煙」）</v>
          </cell>
          <cell r="BC723" t="str">
            <v>屋内禁煙（屋外に喫煙所設置）</v>
          </cell>
        </row>
        <row r="724">
          <cell r="C724" t="str">
            <v>70-0452</v>
          </cell>
          <cell r="D724">
            <v>44740</v>
          </cell>
          <cell r="E724" t="str">
            <v>株式会社ベネッセスタイルケア</v>
          </cell>
          <cell r="F724" t="str">
            <v>かぶしきがいしゃベネッセスタイルケア</v>
          </cell>
          <cell r="G724" t="str">
            <v>キャリア人財部</v>
          </cell>
          <cell r="H724" t="str">
            <v>奈村　佳菜子</v>
          </cell>
          <cell r="J724" t="str">
            <v>0120-22-1165</v>
          </cell>
          <cell r="K724" t="str">
            <v>03-6630-6731</v>
          </cell>
          <cell r="L724" t="str">
            <v>03-6836-1127</v>
          </cell>
          <cell r="M724" t="str">
            <v>k-namura@benesse-style-care.co.jp</v>
          </cell>
          <cell r="N724" t="str">
            <v>https://saiyo.benesse-style-care.co.jp/kaigo</v>
          </cell>
          <cell r="O724" t="str">
            <v>社会保険完備、進研ゼミ3割引制度、産前産後休暇、育児支援制度（保育園手当・休職制度）、介護休職制度、ベネッセグループ共済会（医療費補助・保養所等あり）、資格取得支援制度（実務者研修・介護福祉士・介護支援専門員）、各種研修制度あり、65歳定年制</v>
          </cell>
          <cell r="P724" t="str">
            <v>介護スタッフ</v>
          </cell>
          <cell r="Q724" t="str">
            <v>確認中</v>
          </cell>
          <cell r="R724" t="str">
            <v>★充実の福利厚生・資格取得支援制度・長く働くならベネッセ★
◎有料老人ホームでのご入居者様の介護・生活全般のお手伝い◎
・お食事の準備やお手伝い
・ご入居者が楽しめるアクティビティのサポート
・ご入居者様の１日のご様子の記録と、他スタッフへの申送り
・起床・就寝、排泄のお手伝いなど
■経験が浅い方も中途入社の方に特化した入社時研修があるので、
介護の基本が身につきます。未経験スタートのスタッフも活躍中！
【仕事内容やシフトについてはお気軽にご相談ください】</v>
          </cell>
          <cell r="S724" t="str">
            <v>グランダ町田弐番館</v>
          </cell>
          <cell r="T724" t="str">
            <v>確認中</v>
          </cell>
          <cell r="U724" t="str">
            <v>正社員</v>
          </cell>
          <cell r="V724" t="str">
            <v>東京都町田市森野2-8-15</v>
          </cell>
          <cell r="W724" t="str">
            <v>小田急小田原線・町田駅より徒歩10分</v>
          </cell>
          <cell r="X724" t="str">
            <v>月給：226,000円（夜勤5回含む※残業代別途支給）</v>
          </cell>
          <cell r="Y724" t="str">
            <v>-</v>
          </cell>
          <cell r="Z724" t="str">
            <v>介護福祉士手当15,500円／月　特定加算介福手当12,500円／月　ケアマネ資格手当5,000円／月　保育手当10,000円(規定あり)／月
【社内専門資格】1、認知症　2、再発防止　3、介護技術　資格を取得すると1資格当たり10,000円／月　手当支給！有給取得促進手当、残業手当、年末年始手当、通勤手当</v>
          </cell>
          <cell r="AA724" t="str">
            <v>交通費規定内支給（自宅からホームまで2ｋｍ以上ある場合のみ）</v>
          </cell>
          <cell r="AB724" t="str">
            <v>有り</v>
          </cell>
          <cell r="AC724" t="str">
            <v>年1回</v>
          </cell>
          <cell r="AD724" t="str">
            <v>有り</v>
          </cell>
          <cell r="AE724" t="str">
            <v>年2 回</v>
          </cell>
          <cell r="AF724" t="str">
            <v>月給（手当等確認ください）</v>
          </cell>
          <cell r="AG724" t="str">
            <v>無期</v>
          </cell>
          <cell r="AH724" t="str">
            <v>無期</v>
          </cell>
          <cell r="AI724" t="str">
            <v>確認中</v>
          </cell>
          <cell r="AJ724" t="str">
            <v>不可</v>
          </cell>
          <cell r="AK724" t="str">
            <v>有り</v>
          </cell>
          <cell r="AL724" t="str">
            <v>3カ月間</v>
          </cell>
          <cell r="AM724" t="str">
            <v>有り</v>
          </cell>
          <cell r="AN724" t="str">
            <v>-</v>
          </cell>
          <cell r="AO724" t="str">
            <v>早番・日勤・遅番・夜勤のシフト制　実働8時間（早・日・遅）　実働16時間（夜勤）</v>
          </cell>
          <cell r="AP724" t="str">
            <v>「早・日・遅・夜勤」を基本とするシフト制勤務。実働8時間（早・日・遅）、実働16時間（夜勤）。
①7:00〜16:00 ②9:00〜18:00 ③11:00〜20:00 ④16:00〜翌9:00のシフト制 ※始業/終業時刻はホームにより異なる。</v>
          </cell>
          <cell r="AQ724" t="str">
            <v>4週8休制（月9日※ただし、28日の月は8日）</v>
          </cell>
          <cell r="AR724" t="str">
            <v>ヘルパー2級・介護職員初任者研修修了歓迎
★資格をお持ちでない方★
資格取得費用を上限65,000円まで支援する制度があります！　</v>
          </cell>
          <cell r="AS724" t="str">
            <v>雇用保険・健康保険・厚生年金・労災保険</v>
          </cell>
          <cell r="AT724">
            <v>2</v>
          </cell>
          <cell r="AU724" t="str">
            <v>特定施設入居者生活介護（有料老人ホーム）</v>
          </cell>
          <cell r="AZ724" t="str">
            <v>60分</v>
          </cell>
          <cell r="BA724" t="str">
            <v>シフト制、年間休日113日、有給休暇、前期・後期特別休暇あり</v>
          </cell>
          <cell r="BB724" t="str">
            <v>有（屋内「原則禁煙」）</v>
          </cell>
          <cell r="BC724" t="str">
            <v>屋内禁煙（屋外に喫煙所設置）</v>
          </cell>
        </row>
        <row r="725">
          <cell r="C725" t="str">
            <v>70-0453</v>
          </cell>
          <cell r="D725">
            <v>44740</v>
          </cell>
          <cell r="E725" t="str">
            <v>株式会社ベネッセスタイルケア</v>
          </cell>
          <cell r="F725" t="str">
            <v>かぶしきがいしゃベネッセスタイルケア</v>
          </cell>
          <cell r="G725" t="str">
            <v>キャリア人財部</v>
          </cell>
          <cell r="H725" t="str">
            <v>奈村　佳菜子</v>
          </cell>
          <cell r="J725" t="str">
            <v>0120-22-1165</v>
          </cell>
          <cell r="K725" t="str">
            <v>03-6630-6731</v>
          </cell>
          <cell r="L725" t="str">
            <v>03-6836-1127</v>
          </cell>
          <cell r="M725" t="str">
            <v>k-namura@benesse-style-care.co.jp</v>
          </cell>
          <cell r="N725" t="str">
            <v>https://saiyo.benesse-style-care.co.jp/kaigo</v>
          </cell>
          <cell r="O725" t="str">
            <v>社会保険完備、進研ゼミ3割引制度、産前産後休暇、育児支援制度（保育園手当・休職制度）、介護休職制度、ベネッセグループ共済会（医療費補助・保養所等あり）、資格取得支援制度（実務者研修・介護福祉士・介護支援専門員）、各種研修制度あり、65歳定年制</v>
          </cell>
          <cell r="P725" t="str">
            <v>介護スタッフ</v>
          </cell>
          <cell r="Q725" t="str">
            <v>確認中</v>
          </cell>
          <cell r="R725" t="str">
            <v>★充実の福利厚生・資格取得支援制度・長く働くならベネッセ★_x000D_
◎有料老人ホームでのご入居者様の介護・生活全般のお手伝い◎_x000D_
・お食事の準備やお手伝い_x000D_
・ご入居者が楽しめるアクティビティのサポート_x000D_
・ご入居者様の１日のご様子の記録と、他スタッフへの申送り_x000D_
・起床・就寝、排泄のお手伝いなど_x000D_
■経験が浅い方も中途入社の方に特化した入社時研修があるので、_x000D_
介護の基本が身につきます。未経験スタートのスタッフも活躍中！_x000D_
【仕事内容やシフトについてはお気軽にご相談ください】_x000D_
★周りのスタッフがサポートしてくれるので安心です★</v>
          </cell>
          <cell r="S725" t="str">
            <v>グランダ町田</v>
          </cell>
          <cell r="T725" t="str">
            <v>確認中</v>
          </cell>
          <cell r="U725" t="str">
            <v>正社員</v>
          </cell>
          <cell r="V725" t="str">
            <v>東京都町田市森野2-14-19</v>
          </cell>
          <cell r="W725" t="str">
            <v>小田急小田原線・町田駅より徒歩8分</v>
          </cell>
          <cell r="X725" t="str">
            <v>月給：226,000円（夜勤5回含む※残業代別途支給）</v>
          </cell>
          <cell r="Y725" t="str">
            <v>-</v>
          </cell>
          <cell r="Z725" t="str">
            <v>介護福祉士手当15,500円／月　特定加算介福手当12,500円／月　ケアマネ資格手当5,000円／月　保育手当10,000円(規定あり)／月_x000D_
【社内専門資格】1、認知症　2、再発防止　3、介護技術　資格を取得すると1資格当たり10,000円／月　手当支給！有給取得促進手当、残業手当、年末年始手当、通勤手当</v>
          </cell>
          <cell r="AA725" t="str">
            <v>交通費規定内支給（自宅からホームまで2ｋｍ以上ある場合のみ）</v>
          </cell>
          <cell r="AB725" t="str">
            <v>有り</v>
          </cell>
          <cell r="AC725" t="str">
            <v>年1回</v>
          </cell>
          <cell r="AD725" t="str">
            <v>有り</v>
          </cell>
          <cell r="AE725" t="str">
            <v>年2 回</v>
          </cell>
          <cell r="AF725" t="str">
            <v>月給（手当等確認ください）</v>
          </cell>
          <cell r="AG725" t="str">
            <v>無期</v>
          </cell>
          <cell r="AH725" t="str">
            <v>無期</v>
          </cell>
          <cell r="AI725" t="str">
            <v>確認中</v>
          </cell>
          <cell r="AJ725" t="str">
            <v>不可</v>
          </cell>
          <cell r="AK725" t="str">
            <v>有り</v>
          </cell>
          <cell r="AL725" t="str">
            <v>3カ月間</v>
          </cell>
          <cell r="AM725" t="str">
            <v>有り</v>
          </cell>
          <cell r="AN725" t="str">
            <v>-</v>
          </cell>
          <cell r="AO725" t="str">
            <v>早番・日勤・遅番・夜勤のシフト制　実働8時間（早・日・遅）　実働16時間（夜勤）</v>
          </cell>
          <cell r="AP725" t="str">
            <v>「早・日・遅・夜勤」を基本とするシフト制勤務。実働8時間（早・日・遅）、実働16時間（夜勤）。
①7:00〜16:00 ②9:00〜18:00 ③11:00〜20:00 ④16:00〜翌9:00のシフト制 ※始業/終業時刻はホームにより異なる。</v>
          </cell>
          <cell r="AQ725" t="str">
            <v>4週8休制（月9日※ただし、28日の月は8日）</v>
          </cell>
          <cell r="AR725" t="str">
            <v>ヘルパー２級・介護職員初任者研修修了歓迎_x000D_
★資格をお持ちでない方★_x000D_
資格取得費用を上限65,000円まで支援する制度があります！</v>
          </cell>
          <cell r="AS725" t="str">
            <v>雇用保険・健康保険・厚生年金・労災保険</v>
          </cell>
          <cell r="AT725">
            <v>2</v>
          </cell>
          <cell r="AU725" t="str">
            <v>特定施設入居者生活介護（有料老人ホーム）</v>
          </cell>
          <cell r="AZ725" t="str">
            <v>60分</v>
          </cell>
          <cell r="BA725" t="str">
            <v>シフト制、年間休日113日、有給休暇、前期・後期特別休暇あり</v>
          </cell>
          <cell r="BB725" t="str">
            <v>有（屋内「原則禁煙」）</v>
          </cell>
          <cell r="BC725" t="str">
            <v>屋内禁煙（屋外に喫煙所設置）</v>
          </cell>
        </row>
        <row r="726">
          <cell r="C726" t="str">
            <v>70-0454</v>
          </cell>
          <cell r="D726">
            <v>44740</v>
          </cell>
          <cell r="E726" t="str">
            <v>株式会社ベネッセスタイルケア</v>
          </cell>
          <cell r="F726" t="str">
            <v>かぶしきがいしゃベネッセスタイルケア</v>
          </cell>
          <cell r="G726" t="str">
            <v>キャリア人財部</v>
          </cell>
          <cell r="H726" t="str">
            <v>奈村　佳菜子</v>
          </cell>
          <cell r="J726" t="str">
            <v>0120-22-1165</v>
          </cell>
          <cell r="K726" t="str">
            <v>03-6630-6731</v>
          </cell>
          <cell r="L726" t="str">
            <v>03-6836-1127</v>
          </cell>
          <cell r="M726" t="str">
            <v>k-namura@benesse-style-care.co.jp</v>
          </cell>
          <cell r="N726" t="str">
            <v>https://saiyo.benesse-style-care.co.jp/kaigo</v>
          </cell>
          <cell r="O726" t="str">
            <v>社会保険完備、進研ゼミ3割引制度、産前産後休暇、育児支援制度（保育園手当・休職制度）、介護休職制度、ベネッセグループ共済会（医療費補助・保養所等あり）、資格取得支援制度（実務者研修・介護福祉士・介護支援専門員）、各種研修制度あり、65歳定年制</v>
          </cell>
          <cell r="P726" t="str">
            <v>介護スタッフ</v>
          </cell>
          <cell r="Q726" t="str">
            <v>確認中</v>
          </cell>
          <cell r="R726" t="str">
            <v>★充実の福利厚生・資格取得支援制度・長く働くならベネッセ★_x000D_
◎有料老人ホームでのご入居者様の介護・生活全般のお手伝い◎_x000D_
・お食事の準備やお手伝い_x000D_
・ご入居者が楽しめるアクティビティのサポート_x000D_
・ご入居者様の１日のご様子の記録と、他スタッフへの申送り_x000D_
・起床・就寝、排泄のお手伝いなど_x000D_
■経験が浅い方も中途入社の方に特化した入社時研修があるので、_x000D_
介護の基本が身につきます。未経験スタートのスタッフも活躍中！_x000D_
【仕事内容やシフトについてはお気軽にご相談ください】</v>
          </cell>
          <cell r="S726" t="str">
            <v>メディカルホームグラニー玉川学園・町田</v>
          </cell>
          <cell r="T726" t="str">
            <v>確認中</v>
          </cell>
          <cell r="U726" t="str">
            <v>正社員</v>
          </cell>
          <cell r="V726" t="str">
            <v>東京都町田市玉川学園8-9-25</v>
          </cell>
          <cell r="W726" t="str">
            <v>小田急小田原線・玉川学園前駅より徒歩5分</v>
          </cell>
          <cell r="X726" t="str">
            <v>月給：226,000円（夜勤5回含む※残業代別途支給）</v>
          </cell>
          <cell r="Y726" t="str">
            <v>-</v>
          </cell>
          <cell r="Z726" t="str">
            <v>介護福祉士手当15,500円／月　特定加算介福手当12,500円／月　ケアマネ資格手当5,000円／月　保育手当10,000円（規定あり）／月
【社内専門資格】1、認知症　2、再発防止　3、介護技術　資格取得すると１資格当たり10,000円／月　手当支給！
有給取得促進手当、残業手当、年末年始手当、通勤手当</v>
          </cell>
          <cell r="AA726" t="str">
            <v>交通費規定内支給（自宅からホームまで2ｋｍ以上ある場合のみ）</v>
          </cell>
          <cell r="AB726" t="str">
            <v>有り</v>
          </cell>
          <cell r="AC726" t="str">
            <v>年1回</v>
          </cell>
          <cell r="AD726" t="str">
            <v>有り</v>
          </cell>
          <cell r="AE726" t="str">
            <v>年2 回</v>
          </cell>
          <cell r="AF726" t="str">
            <v>月給（手当等確認ください）</v>
          </cell>
          <cell r="AG726" t="str">
            <v>無期</v>
          </cell>
          <cell r="AH726" t="str">
            <v>無期</v>
          </cell>
          <cell r="AI726" t="str">
            <v>確認中</v>
          </cell>
          <cell r="AJ726" t="str">
            <v>不可</v>
          </cell>
          <cell r="AK726" t="str">
            <v>有り</v>
          </cell>
          <cell r="AL726" t="str">
            <v>3カ月間</v>
          </cell>
          <cell r="AM726" t="str">
            <v>有り</v>
          </cell>
          <cell r="AN726" t="str">
            <v>-</v>
          </cell>
          <cell r="AO726" t="str">
            <v>早番・日勤・遅番・夜勤のシフト制　実働8時間（早・日・遅）　実働16時間（夜勤）</v>
          </cell>
          <cell r="AP726" t="str">
            <v>「早・日・遅・夜勤」を基本とするシフト制勤務。実働8時間（早・日・遅）、実働16時間（夜勤）。
①7:00〜16:00 ②9:00〜18:00 ③11:00〜20:00 ④16:00〜翌9:00のシフト制 ※始業/終業時刻はホームにより異なる。</v>
          </cell>
          <cell r="AQ726" t="str">
            <v>4週8休制（月9日※ただし、28日の月は8日）</v>
          </cell>
          <cell r="AR726" t="str">
            <v>ヘルパー2級・介護職員初任者研修修了歓迎
★資格をお持ちでない方★
資格取得費用を上限65,000円まで支援する制度があります！</v>
          </cell>
          <cell r="AS726" t="str">
            <v>雇用保険・健康保険・厚生年金・労災保険</v>
          </cell>
          <cell r="AT726">
            <v>2</v>
          </cell>
          <cell r="AU726" t="str">
            <v>特定施設入居者生活介護（有料老人ホーム）</v>
          </cell>
          <cell r="AZ726" t="str">
            <v>60分</v>
          </cell>
          <cell r="BA726" t="str">
            <v>シフト制、年間休日113日、有給休暇、前期・後期特別休暇あり</v>
          </cell>
          <cell r="BB726" t="str">
            <v>有（屋内「原則禁煙」）</v>
          </cell>
          <cell r="BC726" t="str">
            <v>屋内禁煙（屋外に喫煙所設置）</v>
          </cell>
        </row>
        <row r="727">
          <cell r="C727" t="str">
            <v>70-0455</v>
          </cell>
          <cell r="D727">
            <v>44740</v>
          </cell>
          <cell r="E727" t="str">
            <v>株式会社ベネッセスタイルケア</v>
          </cell>
          <cell r="F727" t="str">
            <v>かぶしきがいしゃベネッセスタイルケア</v>
          </cell>
          <cell r="G727" t="str">
            <v>キャリア人財部</v>
          </cell>
          <cell r="H727" t="str">
            <v>奈村　佳菜子</v>
          </cell>
          <cell r="J727" t="str">
            <v>0120-22-1165</v>
          </cell>
          <cell r="K727" t="str">
            <v>03-6630-6731</v>
          </cell>
          <cell r="L727" t="str">
            <v>03-6836-1127</v>
          </cell>
          <cell r="M727" t="str">
            <v>k-namura@benesse-style-care.co.jp</v>
          </cell>
          <cell r="N727" t="str">
            <v>https://saiyo.benesse-style-care.co.jp/kaigo</v>
          </cell>
          <cell r="O727" t="str">
            <v>社会保険完備、進研ゼミ3割引制度、産前産後休暇、育児支援制度（保育園手当・休職制度）、介護休職制度、ベネッセグループ共済会（医療費補助・保養所等あり）、資格取得支援制度（実務者研修・介護福祉士・介護支援専門員）、各種研修制度あり、65歳定年制</v>
          </cell>
          <cell r="P727" t="str">
            <v>介護スタッフ</v>
          </cell>
          <cell r="Q727" t="str">
            <v>確認中</v>
          </cell>
          <cell r="R727" t="str">
            <v>★充実の福利厚生・資格取得支援制度・長く働くならベネッセ★_x000D_
◎有料老人ホームでのご入居者様の介護・生活全般のお手伝い◎_x000D_
・お食事の準備やお手伝い_x000D_
・ご入居者が楽しめるアクティビティのサポート_x000D_
・ご入居者様の１日のご様子の記録と、他スタッフへの申送り_x000D_
・起床・就寝、排泄のお手伝いなど_x000D_
■経験が浅い方も中途入社の方に特化した入社時研修があるので、_x000D_
介護の基本が身につきます。未経験スタートのスタッフも活躍中！_x000D_
【仕事内容やシフトについてはお気軽にご相談ください】</v>
          </cell>
          <cell r="S727" t="str">
            <v>リハビリホームグランダ玉川学園</v>
          </cell>
          <cell r="T727" t="str">
            <v>確認中</v>
          </cell>
          <cell r="U727" t="str">
            <v>正社員</v>
          </cell>
          <cell r="V727" t="str">
            <v>東京都町田市南大谷511-114</v>
          </cell>
          <cell r="W727" t="str">
            <v>小田急小田原線・玉川学園前駅より徒歩13分</v>
          </cell>
          <cell r="X727" t="str">
            <v>月給：226,000円（夜勤5回含む※残業代別途支給）</v>
          </cell>
          <cell r="Y727" t="str">
            <v>-</v>
          </cell>
          <cell r="Z727" t="str">
            <v>介護福祉士手当15,500円／月　特定加算介福手当12,500円／月　ケアマネ資格手当5,000円／月　保育手当10,000円（規定あり）／月
【社内専門資格】1、認知症　2、再発防止　3、介護技術　資格取得すると１資格当たり10,000円／月　手当支給！
有給取得促進手当、残業手当、年末年始手当、通勤手当</v>
          </cell>
          <cell r="AA727" t="str">
            <v>交通費規定内支給（自宅からホームまで2ｋｍ以上ある場合のみ）</v>
          </cell>
          <cell r="AB727" t="str">
            <v>有り</v>
          </cell>
          <cell r="AC727" t="str">
            <v>年1回</v>
          </cell>
          <cell r="AD727" t="str">
            <v>有り</v>
          </cell>
          <cell r="AE727" t="str">
            <v>年2 回</v>
          </cell>
          <cell r="AF727" t="str">
            <v>月給（手当等確認ください）</v>
          </cell>
          <cell r="AG727" t="str">
            <v>無期</v>
          </cell>
          <cell r="AH727" t="str">
            <v>無期</v>
          </cell>
          <cell r="AI727" t="str">
            <v>確認中</v>
          </cell>
          <cell r="AJ727" t="str">
            <v>不可</v>
          </cell>
          <cell r="AK727" t="str">
            <v>有り</v>
          </cell>
          <cell r="AL727" t="str">
            <v>3カ月間</v>
          </cell>
          <cell r="AM727" t="str">
            <v>有り</v>
          </cell>
          <cell r="AN727" t="str">
            <v>-</v>
          </cell>
          <cell r="AO727" t="str">
            <v>早番・日勤・遅番・夜勤のシフト制　実働8時間（早・日・遅）　実働16時間（夜勤）</v>
          </cell>
          <cell r="AP727" t="str">
            <v>「早・日・遅・夜勤」を基本とするシフト制勤務。実働8時間（早・日・遅）、実働16時間（夜勤）。
①7:00〜16:00 ②9:00〜18:00 ③11:00〜20:00 ④16:00〜翌9:00のシフト制 ※始業/終業時刻はホームにより異なる。</v>
          </cell>
          <cell r="AQ727" t="str">
            <v>4週8休制（月9日※ただし、28日の月は8日）</v>
          </cell>
          <cell r="AR727" t="str">
            <v>ヘルパー2級・介護職員初任者研修修了歓迎
★資格をお持ちでない方★
資格取得費用を上限65,000円まで支援する制度があります！　</v>
          </cell>
          <cell r="AS727" t="str">
            <v>雇用保険・健康保険・厚生年金・労災保険</v>
          </cell>
          <cell r="AT727">
            <v>2</v>
          </cell>
          <cell r="AU727" t="str">
            <v>特定施設入居者生活介護（有料老人ホーム）</v>
          </cell>
          <cell r="AZ727" t="str">
            <v>60分</v>
          </cell>
          <cell r="BA727" t="str">
            <v>シフト制、年間休日113日、有給休暇、前期・後期特別休暇あり</v>
          </cell>
          <cell r="BB727" t="str">
            <v>有（屋内「原則禁煙」）</v>
          </cell>
          <cell r="BC727" t="str">
            <v>屋内禁煙（屋外に喫煙所設置）</v>
          </cell>
        </row>
        <row r="728">
          <cell r="C728" t="str">
            <v>70-0456</v>
          </cell>
          <cell r="D728">
            <v>44740</v>
          </cell>
          <cell r="E728" t="str">
            <v>株式会社ベネッセスタイルケア</v>
          </cell>
          <cell r="F728" t="str">
            <v>かぶしきがいしゃベネッセスタイルケア</v>
          </cell>
          <cell r="G728" t="str">
            <v>キャリア人財部</v>
          </cell>
          <cell r="H728" t="str">
            <v>奈村　佳菜子</v>
          </cell>
          <cell r="J728" t="str">
            <v>0120-22-1165</v>
          </cell>
          <cell r="K728" t="str">
            <v>03-6630-6731</v>
          </cell>
          <cell r="L728" t="str">
            <v>03-6836-1127</v>
          </cell>
          <cell r="M728" t="str">
            <v>k-namura@benesse-style-care.co.jp</v>
          </cell>
          <cell r="N728" t="str">
            <v>https://saiyo.benesse-style-care.co.jp/kaigo</v>
          </cell>
          <cell r="O728" t="str">
            <v>雇用保険・社会保険（※加入条件を満たす方）、進研ゼミ3割引制度、産前産後休暇、育児支援制度（休職制度）、介護休職制度、資格取得支援制度（実務者研修・介護福祉士・介護支援専門員）、正社員登用制度、各種研修制度あり　※ベネッセグループ共済会（医療費補助・保養所等あり／週30時間～）</v>
          </cell>
          <cell r="P728" t="str">
            <v>介護スタッフ</v>
          </cell>
          <cell r="Q728" t="str">
            <v>確認中</v>
          </cell>
          <cell r="R728" t="str">
            <v>★充実の福利厚生・資格取得支援制度・長く働くならベネッセ★_x000D_
◎有料老人ホームでのご入居者様の介護・生活全般のお手伝い◎_x000D_
・お食事の準備やお手伝い_x000D_
・ご入居者が楽しめるアクティビティのサポート_x000D_
・ご入居者様の１日のご様子の記録と、他スタッフへの申送り_x000D_
・起床・就寝、排泄のお手伝いなど_x000D_
■経験が浅い方も中途入社の方に特化した入社時研修があるので、_x000D_
介護の基本が身につきます。未経験スタートのスタッフも活躍中！_x000D_
【仕事内容やシフトについてはお気軽にご相談ください】_x000D_
★周りのスタッフがサポートしてくれるので安心です★</v>
          </cell>
          <cell r="S728" t="str">
            <v>リハビリホームグランダ玉川学園</v>
          </cell>
          <cell r="T728" t="str">
            <v>確認中</v>
          </cell>
          <cell r="U728" t="str">
            <v>非常勤パート</v>
          </cell>
          <cell r="V728" t="str">
            <v>東京都町田市南大谷511-114</v>
          </cell>
          <cell r="W728" t="str">
            <v>小田急小田原線・玉川学園前駅より徒歩13分</v>
          </cell>
          <cell r="X728" t="str">
            <v>時給1,200円</v>
          </cell>
          <cell r="Y728" t="str">
            <v>-</v>
          </cell>
          <cell r="Z728" t="str">
            <v>　介護福祉士手当100円／時　ケアマネ資格手当30円／時_x000D_
　★早朝夜間はさらに時給100円アップ！※早朝夜間（6:00～8:00／18:00～22:00）_x000D_
　【社内専門資格】1、認知症　2、再発防止　3、介護技術　資格取得すると1資格当たり60円／時　手当支給！_x000D_
　残業手当、年末年始手当、通勤手当</v>
          </cell>
          <cell r="AA728" t="str">
            <v>交通費規定内支給（自宅からホームまで2ｋｍ以上ある場合のみ）</v>
          </cell>
          <cell r="AB728" t="str">
            <v>有り</v>
          </cell>
          <cell r="AC728" t="str">
            <v>年1回</v>
          </cell>
          <cell r="AD728" t="str">
            <v>無し</v>
          </cell>
          <cell r="AE728" t="str">
            <v>確認中</v>
          </cell>
          <cell r="AF728" t="str">
            <v>時給</v>
          </cell>
          <cell r="AG728" t="str">
            <v>有期</v>
          </cell>
          <cell r="AH728" t="str">
            <v>原則年度単位の雇用（契約更新あり。但し、75歳を契約上限年齢とします。） ※入社日により初回契約期間は異なる</v>
          </cell>
          <cell r="AI728" t="str">
            <v>確認中</v>
          </cell>
          <cell r="AJ728" t="str">
            <v>不可</v>
          </cell>
          <cell r="AK728" t="str">
            <v>有り</v>
          </cell>
          <cell r="AL728" t="str">
            <v>3カ月間</v>
          </cell>
          <cell r="AM728" t="str">
            <v>有り</v>
          </cell>
          <cell r="AN728" t="str">
            <v>-</v>
          </cell>
          <cell r="AO728" t="str">
            <v>早番・日勤・遅番のシフト制　実働8時間（早・日・遅）</v>
          </cell>
          <cell r="AP728" t="str">
            <v>「早・日・遅」を基本とするシフト制勤務。実働8時間。
①7:00〜16:00 ②9:00〜18:00 ③11:00〜20:00 のシフト制 ※始業/終業時刻はホームにより異なる。</v>
          </cell>
          <cell r="AQ728" t="str">
            <v>週2～5日</v>
          </cell>
          <cell r="AR728" t="str">
            <v>ヘルパー２級・介護職員初任者研修修了歓迎_x000D_
★資格をお持ちでない方★_x000D_
資格取得費用を上限65,000円まで支援する制度があります！</v>
          </cell>
          <cell r="AS728" t="str">
            <v>労災保険</v>
          </cell>
          <cell r="AT728">
            <v>2</v>
          </cell>
          <cell r="AU728" t="str">
            <v>特定施設入居者生活介護（有料老人ホーム）</v>
          </cell>
          <cell r="AZ728" t="str">
            <v>60分</v>
          </cell>
          <cell r="BA728" t="str">
            <v>シフト制、有給休暇</v>
          </cell>
          <cell r="BB728" t="str">
            <v>有（屋内「原則禁煙」）</v>
          </cell>
          <cell r="BC728" t="str">
            <v>屋内禁煙（屋外に喫煙所設置）</v>
          </cell>
        </row>
        <row r="729">
          <cell r="C729" t="str">
            <v>70-0457</v>
          </cell>
          <cell r="D729">
            <v>44740</v>
          </cell>
          <cell r="E729" t="str">
            <v>株式会社ベネッセスタイルケア</v>
          </cell>
          <cell r="F729" t="str">
            <v>かぶしきがいしゃベネッセスタイルケア</v>
          </cell>
          <cell r="G729" t="str">
            <v>キャリア人財部</v>
          </cell>
          <cell r="H729" t="str">
            <v>奈村　佳菜子</v>
          </cell>
          <cell r="J729" t="str">
            <v>0120-22-1165</v>
          </cell>
          <cell r="K729" t="str">
            <v>03-6630-6731</v>
          </cell>
          <cell r="L729" t="str">
            <v>03-6836-1127</v>
          </cell>
          <cell r="M729" t="str">
            <v>k-namura@benesse-style-care.co.jp</v>
          </cell>
          <cell r="N729" t="str">
            <v>https://saiyo.benesse-style-care.co.jp/kaigo</v>
          </cell>
          <cell r="O729" t="str">
            <v>社会保険完備、進研ゼミ3割引制度、産前産後休暇、育児支援制度（保育園手当・休職制度）、介護休職制度、ベネッセグループ共済会（医療費補助・保養所等あり）、資格取得支援制度（実務者研修・介護福祉士・介護支援専門員）、各種研修制度あり、65歳定年制</v>
          </cell>
          <cell r="P729" t="str">
            <v>介護スタッフ</v>
          </cell>
          <cell r="Q729" t="str">
            <v>確認中</v>
          </cell>
          <cell r="R729" t="str">
            <v>★充実の福利厚生・資格取得支援制度・長く働くならベネッセ★_x000D_
◎有料老人ホームでのご入居者様の介護・生活全般のお手伝い◎_x000D_
・お食事の準備やお手伝い_x000D_
・ご入居者が楽しめるアクティビティのサポート_x000D_
・ご入居者様の１日のご様子の記録と、他スタッフへの申送り_x000D_
・起床・就寝、排泄のお手伝いなど_x000D_
■経験が浅い方も中途入社の方に特化した入社時研修があるので、_x000D_
介護の基本が身につきます。未経験スタートのスタッフも活躍中！_x000D_
【仕事内容やシフトについてはお気軽にご相談ください】</v>
          </cell>
          <cell r="S729" t="str">
            <v>ボンセジュール町田鶴川</v>
          </cell>
          <cell r="T729" t="str">
            <v>確認中</v>
          </cell>
          <cell r="U729" t="str">
            <v>正社員</v>
          </cell>
          <cell r="V729" t="str">
            <v>東京都町田市広袴町666-1</v>
          </cell>
          <cell r="W729" t="str">
            <v>■バスの場合■ 「広袴」停留所下車、徒歩4分　※ 小田急小田原線「鶴川駅」バスロータリー2番乗り場より、鶴11・12・13系統「鶴川団地」行きに乗車</v>
          </cell>
          <cell r="X729" t="str">
            <v>月給：226,000円（夜勤5回含む※残業代別途支給）</v>
          </cell>
          <cell r="Y729" t="str">
            <v>-</v>
          </cell>
          <cell r="Z729" t="str">
            <v>介護福祉士手当15,500円／月　特定加算介福手当12,500円／月　ケアマネ資格手当5,000円／月　保育手当10,000円（規定あり）／月
【社内専門資格】1、認知症　2、再発防止　3、介護技術　資格取得すると１資格当たり10,000円／月　手当支給！
有給取得促進手当、残業手当、年末年始手当、通勤手当</v>
          </cell>
          <cell r="AA729" t="str">
            <v>交通費規定内支給（自宅からホームまで2ｋｍ以上ある場合のみ）</v>
          </cell>
          <cell r="AB729" t="str">
            <v>有り</v>
          </cell>
          <cell r="AC729" t="str">
            <v>年1回</v>
          </cell>
          <cell r="AD729" t="str">
            <v>有り</v>
          </cell>
          <cell r="AE729" t="str">
            <v>年2 回</v>
          </cell>
          <cell r="AF729" t="str">
            <v>月給（手当等確認ください）</v>
          </cell>
          <cell r="AG729" t="str">
            <v>無期</v>
          </cell>
          <cell r="AH729" t="str">
            <v>無期</v>
          </cell>
          <cell r="AI729" t="str">
            <v>確認中</v>
          </cell>
          <cell r="AJ729" t="str">
            <v>不可</v>
          </cell>
          <cell r="AK729" t="str">
            <v>有り</v>
          </cell>
          <cell r="AL729" t="str">
            <v>3カ月間</v>
          </cell>
          <cell r="AM729" t="str">
            <v>有り</v>
          </cell>
          <cell r="AN729" t="str">
            <v>-</v>
          </cell>
          <cell r="AO729" t="str">
            <v>早番・日勤・遅番・夜勤のシフト制　実働8時間（早・日・遅）　実働16時間（夜勤）</v>
          </cell>
          <cell r="AP729" t="str">
            <v>「早・日・遅・夜勤」を基本とするシフト制勤務。実働8時間（早・日・遅）、実働16時間（夜勤）。
①7:00〜16:00 ②9:00〜18:00 ③11:00〜20:00 ④16:00〜翌9:00のシフト制 ※始業/終業時刻はホームにより異なる。</v>
          </cell>
          <cell r="AQ729" t="str">
            <v>4週8休制（月9日※ただし、28日の月は8日）</v>
          </cell>
          <cell r="AR729" t="str">
            <v>ヘルパー2級・介護職員初任者研修修了歓迎
★資格をお持ちでない方★
資格取得費用を上限65,000円まで支援する制度があります！</v>
          </cell>
          <cell r="AS729" t="str">
            <v>雇用保険・健康保険・厚生年金・労災保険</v>
          </cell>
          <cell r="AT729">
            <v>2</v>
          </cell>
          <cell r="AU729" t="str">
            <v>特定施設入居者生活介護（有料老人ホーム）</v>
          </cell>
          <cell r="AZ729" t="str">
            <v>60分</v>
          </cell>
          <cell r="BA729" t="str">
            <v>シフト制、年間休日113日、有給休暇、前期・後期特別休暇あり</v>
          </cell>
          <cell r="BB729" t="str">
            <v>有（屋内「原則禁煙」）</v>
          </cell>
          <cell r="BC729" t="str">
            <v>屋内禁煙（屋外に喫煙所設置）</v>
          </cell>
        </row>
        <row r="730">
          <cell r="C730" t="str">
            <v>70-0458</v>
          </cell>
          <cell r="D730">
            <v>44740</v>
          </cell>
          <cell r="E730" t="str">
            <v>株式会社ベネッセスタイルケア</v>
          </cell>
          <cell r="F730" t="str">
            <v>かぶしきがいしゃベネッセスタイルケア</v>
          </cell>
          <cell r="G730" t="str">
            <v>キャリア人財部</v>
          </cell>
          <cell r="H730" t="str">
            <v>奈村　佳菜子</v>
          </cell>
          <cell r="J730" t="str">
            <v>0120-22-1165</v>
          </cell>
          <cell r="K730" t="str">
            <v>03-6630-6731</v>
          </cell>
          <cell r="L730" t="str">
            <v>03-6836-1127</v>
          </cell>
          <cell r="M730" t="str">
            <v>k-namura@benesse-style-care.co.jp</v>
          </cell>
          <cell r="N730" t="str">
            <v>https://saiyo.benesse-style-care.co.jp/kaigo</v>
          </cell>
          <cell r="O730" t="str">
            <v>社会保険完備、進研ゼミ3割引制度、産前産後休暇、育児支援制度（保育園手当・休職制度）、介護休職制度、ベネッセグループ共済会（医療費補助・保養所等あり）、資格取得支援制度（実務者研修・介護福祉士・介護支援専門員）、各種研修制度あり、65歳定年制</v>
          </cell>
          <cell r="P730" t="str">
            <v>介護スタッフ</v>
          </cell>
          <cell r="Q730" t="str">
            <v>確認中</v>
          </cell>
          <cell r="R730" t="str">
            <v>★充実の福利厚生・資格取得支援制度・長く働くならベネッセ★_x000D_
◎有料老人ホームでのご入居者様の介護・生活全般のお手伝い◎_x000D_
・お食事の準備やお手伝い_x000D_
・ご入居者が楽しめるアクティビティのサポート_x000D_
・ご入居者様の１日のご様子の記録と、他スタッフへの申送り_x000D_
・起床・就寝、排泄のお手伝いなど_x000D_
■経験が浅い方も中途入社の方に特化した入社時研修があるので、_x000D_
介護の基本が身につきます。未経験スタートのスタッフも活躍中！_x000D_
【仕事内容やシフトについてはお気軽にご相談ください】</v>
          </cell>
          <cell r="S730" t="str">
            <v>メディカルホームまどか鶴川</v>
          </cell>
          <cell r="T730" t="str">
            <v>確認中</v>
          </cell>
          <cell r="U730" t="str">
            <v>正社員</v>
          </cell>
          <cell r="V730" t="str">
            <v>東京都町田市能ヶ谷2-20-1</v>
          </cell>
          <cell r="W730" t="str">
            <v>小田急小田原線・鶴川駅より徒歩12分</v>
          </cell>
          <cell r="X730" t="str">
            <v>月給：226,000円（夜勤5回含む※残業代別途支給）</v>
          </cell>
          <cell r="Y730" t="str">
            <v>-</v>
          </cell>
          <cell r="Z730" t="str">
            <v>介護福祉士手当15,500円／月　特定加算介福手当12,500円／月　ケアマネ資格手当5,000円／月　保育手当10,000円（規定あり）／月
【社内専門資格】1、認知症　2、再発防止　3、介護技術　資格取得すると１資格当たり10,000円／月　手当支給！
有給取得促進手当、残業手当、年末年始手当、通勤手当</v>
          </cell>
          <cell r="AA730" t="str">
            <v>交通費規定内支給（自宅からホームまで2ｋｍ以上ある場合のみ）</v>
          </cell>
          <cell r="AB730" t="str">
            <v>有り</v>
          </cell>
          <cell r="AC730" t="str">
            <v>年1回</v>
          </cell>
          <cell r="AD730" t="str">
            <v>有り</v>
          </cell>
          <cell r="AE730" t="str">
            <v>年2 回</v>
          </cell>
          <cell r="AF730" t="str">
            <v>月給（手当等確認ください）</v>
          </cell>
          <cell r="AG730" t="str">
            <v>無期</v>
          </cell>
          <cell r="AH730" t="str">
            <v>無期</v>
          </cell>
          <cell r="AI730" t="str">
            <v>確認中</v>
          </cell>
          <cell r="AJ730" t="str">
            <v>不可</v>
          </cell>
          <cell r="AK730" t="str">
            <v>有り</v>
          </cell>
          <cell r="AL730" t="str">
            <v>3カ月間</v>
          </cell>
          <cell r="AM730" t="str">
            <v>有り</v>
          </cell>
          <cell r="AN730" t="str">
            <v>-</v>
          </cell>
          <cell r="AO730" t="str">
            <v>早番・日勤・遅番・夜勤のシフト制　実働8時間（早・日・遅）　実働16時間（夜勤）</v>
          </cell>
          <cell r="AP730" t="str">
            <v>「早・日・遅・夜勤」を基本とするシフト制勤務。実働8時間（早・日・遅）、実働16時間（夜勤）。
①7:00〜16:00 ②9:00〜18:00 ③11:00〜20:00 ④16:00〜翌9:00のシフト制 ※始業/終業時刻はホームにより異なる。</v>
          </cell>
          <cell r="AQ730" t="str">
            <v>4週8休制（月9日※ただし、28日の月は8日）</v>
          </cell>
          <cell r="AR730" t="str">
            <v>ヘルパー2級・介護職員初任者研修修了歓迎
★資格をお持ちでない方★
資格取得費用を上限65,000円まで支援する制度があります！</v>
          </cell>
          <cell r="AS730" t="str">
            <v>雇用保険・健康保険・厚生年金・労災保険</v>
          </cell>
          <cell r="AT730">
            <v>2</v>
          </cell>
          <cell r="AU730" t="str">
            <v>特定施設入居者生活介護（有料老人ホーム）</v>
          </cell>
          <cell r="AZ730" t="str">
            <v>60分</v>
          </cell>
          <cell r="BA730" t="str">
            <v>シフト制、年間休日113日、有給休暇、前期・後期特別休暇あり</v>
          </cell>
          <cell r="BB730" t="str">
            <v>有（屋内「原則禁煙」）</v>
          </cell>
          <cell r="BC730" t="str">
            <v>屋内禁煙（屋外に喫煙所設置）</v>
          </cell>
        </row>
        <row r="731">
          <cell r="C731" t="str">
            <v>70-0479</v>
          </cell>
          <cell r="D731">
            <v>44771</v>
          </cell>
          <cell r="E731" t="str">
            <v>社会福祉法人友愛十字会</v>
          </cell>
          <cell r="F731" t="str">
            <v>しゃかいふくしほうじんう　ゆうあいじゅうじかい</v>
          </cell>
          <cell r="G731" t="str">
            <v>法人本部</v>
          </cell>
          <cell r="H731" t="str">
            <v>山口奏</v>
          </cell>
          <cell r="J731" t="str">
            <v>070-7601-6639</v>
          </cell>
          <cell r="K731" t="str">
            <v>03-3416-5782</v>
          </cell>
          <cell r="L731" t="str">
            <v>070-7601-6639</v>
          </cell>
          <cell r="M731" t="str">
            <v>yamaguchi-kana@yuai.or.jp</v>
          </cell>
          <cell r="N731" t="str">
            <v>https://www.yuai.or.jp/</v>
          </cell>
          <cell r="O731" t="str">
            <v>創立７２年と福祉業界では歴史のある法人です。現在は、世田谷区、港区、千代田区、板橋区、町田市で１９の施設を運営しています。障害福祉、児童福祉、高齢福祉のサービスを提供しています。</v>
          </cell>
          <cell r="P731" t="str">
            <v>宿直職員</v>
          </cell>
          <cell r="Q731" t="str">
            <v>確認中</v>
          </cell>
          <cell r="R731" t="str">
            <v>令和３年６月にオープンした福祉施設で、宿直業務をお願いします。_x000D_
◎定期的巡視（門扉、各部屋の施錠、開錠、カーテン開閉等）_x000D_
◎電話の収受・非常事態に備えての待機・宿直業務日誌の作成等_x000D_
◎未経験者歓迎！週２日〜ＯＫ・シフト応相談可！_x000D_
◎入職後ＯＪＴ研修有。職員が丁寧に指導します。未経験でも安心_x000D_
の研修内容です。_x000D_
ご不明な点がございましたらお気軽にお問い合わせください。</v>
          </cell>
          <cell r="S731" t="str">
            <v>特別養護老人ホーム友愛荘</v>
          </cell>
          <cell r="T731" t="str">
            <v>確認中</v>
          </cell>
          <cell r="U731" t="str">
            <v>非常勤パート</v>
          </cell>
          <cell r="V731" t="str">
            <v>東京都町田市南大谷1651-1</v>
          </cell>
          <cell r="W731" t="str">
            <v>小田急線町田駅より徒歩1分（車、バイク通勤可能）</v>
          </cell>
          <cell r="X731" t="str">
            <v>1,041円</v>
          </cell>
          <cell r="Y731" t="str">
            <v>確認中</v>
          </cell>
          <cell r="Z731" t="str">
            <v>宿直手当　1回に付き7,500円</v>
          </cell>
          <cell r="AA731" t="str">
            <v>実費支給（上限なし）</v>
          </cell>
          <cell r="AB731" t="str">
            <v>確認中</v>
          </cell>
          <cell r="AC731" t="str">
            <v>確認中</v>
          </cell>
          <cell r="AD731" t="str">
            <v>無し</v>
          </cell>
          <cell r="AE731" t="str">
            <v>確認中</v>
          </cell>
          <cell r="AF731" t="str">
            <v>時給</v>
          </cell>
          <cell r="AG731" t="str">
            <v>無期</v>
          </cell>
          <cell r="AH731" t="str">
            <v>無期</v>
          </cell>
          <cell r="AI731" t="str">
            <v>確認中</v>
          </cell>
          <cell r="AJ731" t="str">
            <v>確認中</v>
          </cell>
          <cell r="AK731" t="str">
            <v>無し</v>
          </cell>
          <cell r="AL731" t="str">
            <v>確認中</v>
          </cell>
          <cell r="AM731" t="str">
            <v>無し</v>
          </cell>
          <cell r="AN731" t="str">
            <v>無</v>
          </cell>
          <cell r="AO731" t="str">
            <v>確認中</v>
          </cell>
          <cell r="AP731" t="str">
            <v>17:30～8:30（拘束時間15時間・実働6時間／手待9時間（21:30～6:30））</v>
          </cell>
          <cell r="AQ731" t="str">
            <v>週2日～ＯＫ（応相談可能）</v>
          </cell>
          <cell r="AR731" t="str">
            <v>無資格・未経験可</v>
          </cell>
          <cell r="AS731" t="str">
            <v>労災保険</v>
          </cell>
          <cell r="AT731">
            <v>1</v>
          </cell>
          <cell r="AU731" t="str">
            <v>特別養護老人ホーム（特養）</v>
          </cell>
          <cell r="AZ731" t="str">
            <v>法定通り</v>
          </cell>
          <cell r="BA731" t="str">
            <v>シフト以外</v>
          </cell>
          <cell r="BB731" t="str">
            <v>確認中</v>
          </cell>
          <cell r="BC731" t="str">
            <v>確認中</v>
          </cell>
        </row>
        <row r="732">
          <cell r="C732" t="str">
            <v>13190-04871921</v>
          </cell>
          <cell r="D732">
            <v>44785</v>
          </cell>
          <cell r="E732" t="str">
            <v>社会福祉法人合掌苑</v>
          </cell>
          <cell r="F732" t="str">
            <v>しゃかいふくしほうじん　がっしょうえん</v>
          </cell>
          <cell r="N732" t="str">
            <v>https://www.gsen.or.jp/</v>
          </cell>
          <cell r="O732" t="str">
            <v>町田の地で６０年、現在３４サービスを展開する社会福祉法人です。当法人は日本でいちばん大切にしたい会社大賞（２０１７）受賞、日本経営品質賞経営革新推進賞（２０１８）受賞企業です。「ここで働く人が幸せでないとよい介護はできない」という理事長方針の下、時短勤務や長期休暇、産休支援、夜勤専従化等、働きやすさをとことん追求しているので、離職率が低いことが特徴です。</v>
          </cell>
          <cell r="P732" t="str">
            <v>ホームヘルパー（合掌苑）【画像情報あり】</v>
          </cell>
          <cell r="Q732" t="str">
            <v>確認中</v>
          </cell>
          <cell r="R732" t="str">
            <v>お客様のご自宅に訪問し、生活援助の各種サービスを行っていただ</v>
          </cell>
          <cell r="S732" t="str">
            <v>ヘルパーステーション「合掌苑」</v>
          </cell>
          <cell r="T732" t="str">
            <v>確認中</v>
          </cell>
          <cell r="U732" t="str">
            <v>正社員</v>
          </cell>
          <cell r="V732" t="str">
            <v>東京都町田市金森東３－１８－１３－１０２</v>
          </cell>
          <cell r="W732" t="str">
            <v>ＪＲ横浜線 成瀬駅</v>
          </cell>
          <cell r="X732" t="str">
            <v>217,000円〜280,630円</v>
          </cell>
          <cell r="Y732" t="str">
            <v>確認中</v>
          </cell>
          <cell r="Z732" t="str">
            <v>処遇改善手当    ５，０００円</v>
          </cell>
          <cell r="AA732" t="str">
            <v>実費支給（上限あり）</v>
          </cell>
          <cell r="AB732" t="str">
            <v>確認中</v>
          </cell>
          <cell r="AC732" t="str">
            <v>なし</v>
          </cell>
          <cell r="AD732" t="str">
            <v>なし</v>
          </cell>
          <cell r="AE732" t="str">
            <v>なし</v>
          </cell>
          <cell r="AF732" t="str">
            <v>月給（手当等確認ください）</v>
          </cell>
          <cell r="AG732" t="str">
            <v>雇用期間の定めなし</v>
          </cell>
          <cell r="AH732" t="str">
            <v>確認中</v>
          </cell>
          <cell r="AI732" t="str">
            <v>確認中</v>
          </cell>
          <cell r="AJ732" t="str">
            <v>確認中</v>
          </cell>
          <cell r="AK732" t="str">
            <v>あり</v>
          </cell>
          <cell r="AL732" t="str">
            <v>３ヶ月</v>
          </cell>
          <cell r="AM732" t="str">
            <v>あり</v>
          </cell>
          <cell r="AN732" t="str">
            <v>3時間</v>
          </cell>
          <cell r="AO732" t="str">
            <v>8時30分〜17時30分</v>
          </cell>
          <cell r="AP732" t="str">
            <v>変形労働時間制</v>
          </cell>
          <cell r="AQ732" t="str">
            <v>21.5日</v>
          </cell>
          <cell r="AR732" t="str">
            <v>介護福祉士</v>
          </cell>
          <cell r="AS732" t="str">
            <v>雇用保険，労災保険，健康保険，厚生年金</v>
          </cell>
          <cell r="AT732" t="str">
            <v>1人</v>
          </cell>
          <cell r="AU732" t="str">
            <v>訪問介護（ホームヘルプサービス）</v>
          </cell>
          <cell r="AZ732" t="str">
            <v>60分</v>
          </cell>
          <cell r="BA732" t="str">
            <v>週休二日制</v>
          </cell>
          <cell r="BB732" t="str">
            <v>確認中</v>
          </cell>
          <cell r="BC732" t="str">
            <v>確認中</v>
          </cell>
        </row>
        <row r="733">
          <cell r="C733" t="str">
            <v>13190-07525521</v>
          </cell>
          <cell r="D733">
            <v>44785</v>
          </cell>
          <cell r="E733" t="str">
            <v>HITOWAケアサービス株式会社</v>
          </cell>
          <cell r="F733" t="str">
            <v>HITOWAケアサービスかぶしきがいしゃ</v>
          </cell>
          <cell r="N733" t="str">
            <v xml:space="preserve">http://www.irs.jp </v>
          </cell>
          <cell r="O733" t="str">
            <v>首都圏を中心に１００施設以上を運営している「イリーゼ」。直近４年で３．４倍の施設数増の成長を遂げ、お客様満足度９５％の高品質サービスを提供しています。人と人の「和」を大切にし、ひとつの「輪」となり、人と暮らしを「永遠」に支える一員として活躍しませんか。</v>
          </cell>
          <cell r="P733" t="str">
            <v>（正）介護職／イリーゼ町田図師の丘／９月２１日面接会</v>
          </cell>
          <cell r="Q733" t="str">
            <v>確認中</v>
          </cell>
          <cell r="R733" t="str">
            <v>・有料老人ホーム イリーゼ町田図師の丘の介護業務全般 をお願いします。（食事介助、入浴介助、排泄介助、移乗・移動介助）・他スタッフと連携しながらイベントの企画・運営をして頂きます。・チームワーク、コミュニケーション能力が活かせます （定員 約５２名）</v>
          </cell>
          <cell r="S733" t="str">
            <v>イリーゼ町田図師の丘</v>
          </cell>
          <cell r="T733" t="str">
            <v>確認中</v>
          </cell>
          <cell r="U733" t="str">
            <v>正社員</v>
          </cell>
          <cell r="V733" t="str">
            <v>東京都町田市図師町１８９６−１</v>
          </cell>
          <cell r="W733" t="str">
            <v>ハローワークインターネットサービスで求人票を確認ください。</v>
          </cell>
          <cell r="X733" t="str">
            <v>218,500円〜289,000円</v>
          </cell>
          <cell r="Y733" t="str">
            <v>確認中</v>
          </cell>
          <cell r="Z733" t="str">
            <v>地域手当 46,000円〜46,000円、職種手当 500円〜30,000円、処遇改善手当 42,000円〜42,000円</v>
          </cell>
          <cell r="AA733" t="str">
            <v>マイカー通勤可</v>
          </cell>
          <cell r="AB733" t="str">
            <v>確認中</v>
          </cell>
          <cell r="AC733" t="str">
            <v>1月あたり0円〜1,000円（前年度実績）</v>
          </cell>
          <cell r="AD733" t="str">
            <v>あり</v>
          </cell>
          <cell r="AE733" t="str">
            <v>計 2.80ヶ月分（前年度実績）</v>
          </cell>
          <cell r="AF733" t="str">
            <v>月給（手当等確認ください）</v>
          </cell>
          <cell r="AG733" t="str">
            <v>雇用期間の定めなし</v>
          </cell>
          <cell r="AH733" t="str">
            <v>確認中</v>
          </cell>
          <cell r="AI733" t="str">
            <v>確認中</v>
          </cell>
          <cell r="AJ733" t="str">
            <v>確認中</v>
          </cell>
          <cell r="AK733" t="str">
            <v>あり</v>
          </cell>
          <cell r="AL733" t="str">
            <v>２ヶ月間</v>
          </cell>
          <cell r="AM733" t="str">
            <v>10時間</v>
          </cell>
          <cell r="AN733" t="str">
            <v>10時間</v>
          </cell>
          <cell r="AO733" t="str">
            <v>４週８休制 シフトによる</v>
          </cell>
          <cell r="AP733" t="str">
            <v>7時00分〜16時00分、9時00分〜18時00分、10時00分〜19時00分、就業時間４ 夜勤１６：３０～翌９：３０（休憩７０分）</v>
          </cell>
          <cell r="AQ733" t="str">
            <v>21.5日</v>
          </cell>
          <cell r="AR733" t="str">
            <v>介護職員初任者研修修了者必須、ホームヘルパー２級必須、介護職員初任者研修（ホームヘルパー２級）以上</v>
          </cell>
          <cell r="AS733" t="str">
            <v>雇用保険，労災保険，健康保険，厚生年金</v>
          </cell>
          <cell r="AT733">
            <v>2</v>
          </cell>
          <cell r="AU733" t="str">
            <v>介護付有料老人ホーム</v>
          </cell>
          <cell r="AZ733" t="str">
            <v>65分</v>
          </cell>
          <cell r="BA733" t="str">
            <v>週休二日制</v>
          </cell>
          <cell r="BB733" t="str">
            <v>確認中</v>
          </cell>
          <cell r="BC733" t="str">
            <v>確認中</v>
          </cell>
        </row>
        <row r="734">
          <cell r="C734" t="str">
            <v>13190-07526421</v>
          </cell>
          <cell r="D734">
            <v>44785</v>
          </cell>
          <cell r="E734" t="str">
            <v>HITOWAケアサービス株式会社</v>
          </cell>
          <cell r="F734" t="str">
            <v>HITOWAケアサービスかぶしきがいしゃ</v>
          </cell>
          <cell r="N734" t="str">
            <v xml:space="preserve">http://www.irs.jp </v>
          </cell>
          <cell r="O734" t="str">
            <v>首都圏を中心に１００施設以上を運営している「イリーゼ」。直近４年で３．４倍の施設数増の成長を遂げ、お客様満足度９５％の高品質サービスを提供しています。人と人の「和」を大切にし、ひとつの「輪」となり、人と暮らしを「永遠」に支える一員として活躍しませんか。</v>
          </cell>
          <cell r="P734" t="str">
            <v>介護職／イリーゼ町田図師の丘／９月２１日面接会</v>
          </cell>
          <cell r="Q734" t="str">
            <v>確認中</v>
          </cell>
          <cell r="R734" t="str">
            <v>・有料老人ホームでの介護業務全般・他スタッフと連携をとり、イベントの企画・運営・チームワーク・コミュニケーション能力が生かせます。</v>
          </cell>
          <cell r="S734" t="str">
            <v>イリーゼ町田図師の丘</v>
          </cell>
          <cell r="T734" t="str">
            <v>確認中</v>
          </cell>
          <cell r="U734" t="str">
            <v>非常勤パート</v>
          </cell>
          <cell r="V734" t="str">
            <v>東京都町田市図師町１８９６−１</v>
          </cell>
          <cell r="W734" t="str">
            <v>ハローワークインターネットサービスで求人票を確認ください。</v>
          </cell>
          <cell r="X734" t="str">
            <v>1,393円〜1,393円</v>
          </cell>
          <cell r="Y734" t="str">
            <v>確認中</v>
          </cell>
          <cell r="Z734" t="str">
            <v>＊資格手当 介護福祉士 ＋５０円／時間＊夜勤手当 ７，０００円／回</v>
          </cell>
          <cell r="AA734" t="str">
            <v>マイカー通勤可</v>
          </cell>
          <cell r="AB734" t="str">
            <v>確認中</v>
          </cell>
          <cell r="AC734" t="str">
            <v>1時間あたり0円〜10円（前年度実績）</v>
          </cell>
          <cell r="AD734" t="str">
            <v>なし</v>
          </cell>
          <cell r="AE734" t="str">
            <v>なし</v>
          </cell>
          <cell r="AF734" t="str">
            <v>時給</v>
          </cell>
          <cell r="AG734" t="str">
            <v>雇用期間の定めなし</v>
          </cell>
          <cell r="AH734" t="str">
            <v>確認中</v>
          </cell>
          <cell r="AI734" t="str">
            <v>確認中</v>
          </cell>
          <cell r="AJ734" t="str">
            <v>確認中</v>
          </cell>
          <cell r="AK734" t="str">
            <v>あり</v>
          </cell>
          <cell r="AL734" t="str">
            <v>２ヶ月間</v>
          </cell>
          <cell r="AM734" t="str">
            <v>あり</v>
          </cell>
          <cell r="AN734" t="str">
            <v>10時間</v>
          </cell>
          <cell r="AO734" t="str">
            <v>シフト制 曜日応相談</v>
          </cell>
          <cell r="AP734" t="str">
            <v>①7時00分〜16時00分、②9時00分〜18時00分、③10時00分〜19時00分、④就業時間４ 夜勤１６：３０～翌９：３０（休憩７０分）就業時間１～４のシフト制</v>
          </cell>
          <cell r="AQ734" t="str">
            <v>週2日以上</v>
          </cell>
          <cell r="AR734" t="str">
            <v>介護職員初任者研修修了者必須、ホームヘルパー２級必須、介護職員初任者研修（ホームヘルパー２級）以上</v>
          </cell>
          <cell r="AS734" t="str">
            <v>労災保険</v>
          </cell>
          <cell r="AT734">
            <v>1</v>
          </cell>
          <cell r="AU734" t="str">
            <v>介護付有料老人ホーム</v>
          </cell>
          <cell r="AZ734" t="str">
            <v>65分</v>
          </cell>
          <cell r="BA734" t="str">
            <v>週休二日制</v>
          </cell>
          <cell r="BB734" t="str">
            <v>確認中</v>
          </cell>
          <cell r="BC734" t="str">
            <v>確認中</v>
          </cell>
        </row>
        <row r="735">
          <cell r="C735" t="str">
            <v>13190-07527321</v>
          </cell>
          <cell r="D735">
            <v>44785</v>
          </cell>
          <cell r="E735" t="str">
            <v>ＨＩＴＯＷＡケアサービス株式会社</v>
          </cell>
          <cell r="F735" t="str">
            <v>ＨＩＴＯＷＡケアサービスかぶしきがいしゃ</v>
          </cell>
          <cell r="N735" t="str">
            <v xml:space="preserve">http://www.irs.jp </v>
          </cell>
          <cell r="O735" t="str">
            <v>首都圏を中心に１００施設以上を運営している「イリーゼ」。直近４年で３．４倍の施設数増の成長を遂げ、お客様満足度９５％の高品質サービスを提供しています。人と人の「和」を大切にし、ひとつの「輪」となり、人と暮らしを「永遠」に支える一員として活躍しませんか。</v>
          </cell>
          <cell r="P735" t="str">
            <v>看護職（パート）イリーゼ町田図師の丘／９月２１日面接会</v>
          </cell>
          <cell r="Q735" t="str">
            <v>確認中</v>
          </cell>
          <cell r="R735" t="str">
            <v>・有料老人ホームでの看護業務全般、 ご入居者様の健康管理、ケアスタッフと連携したチームケア</v>
          </cell>
          <cell r="S735" t="str">
            <v>イリーゼ町田図師の丘</v>
          </cell>
          <cell r="T735" t="str">
            <v>確認中</v>
          </cell>
          <cell r="U735" t="str">
            <v>非常勤パート</v>
          </cell>
          <cell r="V735" t="str">
            <v>東京都町田市図師町１８９６－１</v>
          </cell>
          <cell r="W735" t="str">
            <v>小田急小田原線「町田駅」からバス「図師大橋」バス停 徒歩３分</v>
          </cell>
          <cell r="X735" t="str">
            <v>1,550円〜1,750円</v>
          </cell>
          <cell r="Y735" t="str">
            <v>確認中</v>
          </cell>
          <cell r="Z735" t="str">
            <v>特定処遇手当 50円〜50円</v>
          </cell>
          <cell r="AA735" t="str">
            <v>マイカー通勤可</v>
          </cell>
          <cell r="AB735" t="str">
            <v>確認中</v>
          </cell>
          <cell r="AC735" t="str">
            <v>1時間あたり0円〜10円（前年度実績）</v>
          </cell>
          <cell r="AD735" t="str">
            <v>なし</v>
          </cell>
          <cell r="AE735" t="str">
            <v>なし</v>
          </cell>
          <cell r="AF735" t="str">
            <v>時給</v>
          </cell>
          <cell r="AG735" t="str">
            <v>雇用期間の定めなし</v>
          </cell>
          <cell r="AH735" t="str">
            <v>確認中</v>
          </cell>
          <cell r="AI735" t="str">
            <v>確認中</v>
          </cell>
          <cell r="AJ735" t="str">
            <v>確認中</v>
          </cell>
          <cell r="AK735" t="str">
            <v>あり</v>
          </cell>
          <cell r="AL735" t="str">
            <v>２ヶ月間</v>
          </cell>
          <cell r="AM735" t="str">
            <v>あり</v>
          </cell>
          <cell r="AN735" t="str">
            <v>10時間</v>
          </cell>
          <cell r="AO735" t="str">
            <v>交替制（シフト制）</v>
          </cell>
          <cell r="AP735" t="str">
            <v>9時00分〜18時00分</v>
          </cell>
          <cell r="AQ735" t="str">
            <v>週3日以上</v>
          </cell>
          <cell r="AR735" t="str">
            <v>看護師必須、准看護師必須いずれかの資格を所持で可</v>
          </cell>
          <cell r="AS735" t="str">
            <v>雇用保険，労災保険，健康保険，厚生年金</v>
          </cell>
          <cell r="AT735">
            <v>1</v>
          </cell>
          <cell r="AU735" t="str">
            <v>介護付有料老人ホーム</v>
          </cell>
          <cell r="AZ735" t="str">
            <v>65分</v>
          </cell>
          <cell r="BA735" t="str">
            <v>週休二日制</v>
          </cell>
          <cell r="BB735" t="str">
            <v>確認中</v>
          </cell>
          <cell r="BC735" t="str">
            <v>確認中</v>
          </cell>
        </row>
        <row r="736">
          <cell r="C736" t="str">
            <v>13190-07529921</v>
          </cell>
          <cell r="D736">
            <v>44785</v>
          </cell>
          <cell r="E736" t="str">
            <v>社会福祉法人合掌苑</v>
          </cell>
          <cell r="F736" t="str">
            <v>しゃかいふくしほうじん　がっしょうえん</v>
          </cell>
          <cell r="N736" t="str">
            <v>https://www.gsen.or.jp/</v>
          </cell>
          <cell r="O736" t="str">
            <v>町田の地で６０年、現在３４サービスを展開する社会福祉法人です。当法人は日本でいちばん大切にしたい会社大賞（２０１７）受賞、日本経営品質賞経営革新推進賞（２０１８）受賞企業です。「ここで働く人が幸せでないとよい介護はできない」という理事長方針の下、時短勤務や長期休暇、産休支援、夜勤専従化等、働きやすさをとことん追求しているので、離職率が低いことが特徴です。</v>
          </cell>
          <cell r="P736" t="str">
            <v>介護職員（桂寮）【画像情報あり】 ９月２１日面接会</v>
          </cell>
          <cell r="Q736" t="str">
            <v>確認中</v>
          </cell>
          <cell r="R736" t="str">
            <v xml:space="preserve">特別養護老人ホーム「合掌苑 桂寮」で、介護業務全般を行っていただきます。・起床、就寝、食事、入浴、排泄等の介助・室内清掃、リネン交換・行事やレクリエーション時の補助・その他介護業務に付随する業務＊入居者様８８名を２３名程度のスタッフで介護します。＊夜勤はありません。   </v>
          </cell>
          <cell r="S736" t="str">
            <v>特別養護老人ホーム「合掌苑 桂寮」</v>
          </cell>
          <cell r="T736" t="str">
            <v>確認中</v>
          </cell>
          <cell r="U736" t="str">
            <v>正社員</v>
          </cell>
          <cell r="V736" t="str">
            <v>東京都町田市金森東３－１８－１６</v>
          </cell>
          <cell r="W736" t="str">
            <v>ＪＲ横浜線 成瀬駅徒歩15分</v>
          </cell>
          <cell r="X736" t="str">
            <v>223,600円〜292,400円</v>
          </cell>
          <cell r="Y736" t="str">
            <v>確認中</v>
          </cell>
          <cell r="Z736" t="str">
            <v>・介護福祉士手当 １０，０００円・処遇改善手当  １７，０００円・住宅手当    １０，０００円～３０，０００円・家族手当 配偶者 ５，０００円、子  １５，０００円／人・ひとり親家庭 子３０，０００円／人</v>
          </cell>
          <cell r="AA736" t="str">
            <v>マイカー通勤可</v>
          </cell>
          <cell r="AB736" t="str">
            <v>確認中</v>
          </cell>
          <cell r="AC736" t="str">
            <v>なし</v>
          </cell>
          <cell r="AD736" t="str">
            <v>なし</v>
          </cell>
          <cell r="AE736" t="str">
            <v>なし</v>
          </cell>
          <cell r="AF736" t="str">
            <v>月給（手当等確認ください）</v>
          </cell>
          <cell r="AG736" t="str">
            <v>雇用期間の定めなし</v>
          </cell>
          <cell r="AH736" t="str">
            <v>確認中</v>
          </cell>
          <cell r="AI736" t="str">
            <v>確認中</v>
          </cell>
          <cell r="AJ736" t="str">
            <v>確認中</v>
          </cell>
          <cell r="AK736" t="str">
            <v>あり</v>
          </cell>
          <cell r="AL736" t="str">
            <v>３ヶ月</v>
          </cell>
          <cell r="AM736" t="str">
            <v>あり</v>
          </cell>
          <cell r="AN736" t="str">
            <v>8時間</v>
          </cell>
          <cell r="AO736" t="str">
            <v>＊４週８休シフト制＊リフレッシュ休暇８日間＊入社時に有給休暇１０日付与。ただし１０月以降の入社は８日から日数減</v>
          </cell>
          <cell r="AP736" t="str">
            <v>①7時00分〜16時00分②8時30分〜17時30分③11時00分〜20時00分（４）１２：３０～２１：３０・シフト制です。</v>
          </cell>
          <cell r="AQ736" t="str">
            <v>ハローワークインターネットサービスで求人票を確認ください。</v>
          </cell>
          <cell r="AR736" t="str">
            <v>・介護福祉士手当 １０，０００円・処遇改善手当  １７，０００円・住宅手当    １０，０００円～３０，０００円・家族手当 配偶者 ５，０００円、子  １５，０００円／人・ひとり親家庭 子３０，０００円／人</v>
          </cell>
          <cell r="AS736" t="str">
            <v>雇用保険，労災保険，健康保険，厚生年金</v>
          </cell>
          <cell r="AT736">
            <v>1</v>
          </cell>
          <cell r="AU736" t="str">
            <v>特別養護老人ホーム（特養）</v>
          </cell>
          <cell r="AZ736" t="str">
            <v>60分</v>
          </cell>
          <cell r="BA736" t="str">
            <v>週休二日制</v>
          </cell>
          <cell r="BB736" t="str">
            <v>確認中</v>
          </cell>
          <cell r="BC736" t="str">
            <v>確認中</v>
          </cell>
        </row>
        <row r="737">
          <cell r="C737" t="str">
            <v>13190-07531821</v>
          </cell>
          <cell r="D737">
            <v>44785</v>
          </cell>
          <cell r="E737" t="str">
            <v>社会福祉法人合掌苑</v>
          </cell>
          <cell r="F737" t="str">
            <v>しゃかいふくしほうじん　がっしょうえん</v>
          </cell>
          <cell r="N737" t="str">
            <v>https://www.gsen.or.jp/</v>
          </cell>
          <cell r="O737" t="str">
            <v>町田の地で６０年、現在３４サービスを展開する社会福祉法人です。当法人は日本でいちばん大切にしたい会社大賞（２０１７）受賞、日本経営品質賞経営革新推進賞（２０１８）受賞企業です。「ここで働く人が幸せでないとよい介護はできない」という理事長方針の下、時短勤務や長期休暇、産休支援、夜勤専従化等、働きやすさをとことん追求しているので、離職率が低いことが特徴です。</v>
          </cell>
          <cell r="P737" t="str">
            <v>ホームヘルパー（合掌苑）【画像情報あり】９月２１日面接会</v>
          </cell>
          <cell r="Q737" t="str">
            <v>確認中</v>
          </cell>
          <cell r="R737" t="str">
            <v>お客様のご自宅に訪問し、生活援助の各種サービスを行っていただきます。 ・お客様の個別アセスメント、モニタリングに基づくサービス  計画の立案</v>
          </cell>
          <cell r="S737" t="str">
            <v>ヘルパーステーション「合掌苑」</v>
          </cell>
          <cell r="T737" t="str">
            <v>確認中</v>
          </cell>
          <cell r="U737" t="str">
            <v>正社員</v>
          </cell>
          <cell r="V737" t="str">
            <v>東京都町田市金森東３－１８－１３－１０２</v>
          </cell>
          <cell r="W737" t="str">
            <v>ＪＲ横浜線 成瀬駅 徒歩15分</v>
          </cell>
          <cell r="X737" t="str">
            <v>217,000円〜280,630円</v>
          </cell>
          <cell r="Y737" t="str">
            <v>確認中</v>
          </cell>
          <cell r="Z737" t="str">
            <v>・処遇改善手当    ５，０００円・住宅手当     １０，０００円～３０，０００円・家族手当 配偶者  ５，０００円・ 子   １５，０００円／人・ひとり親世帯 子 ３０，０００円／人</v>
          </cell>
          <cell r="AA737" t="str">
            <v>マイカー通勤可</v>
          </cell>
          <cell r="AB737" t="str">
            <v>確認中</v>
          </cell>
          <cell r="AC737" t="str">
            <v>なし</v>
          </cell>
          <cell r="AD737" t="str">
            <v>なし</v>
          </cell>
          <cell r="AE737" t="str">
            <v>なし</v>
          </cell>
          <cell r="AF737" t="str">
            <v>月給（手当等確認ください）</v>
          </cell>
          <cell r="AG737" t="str">
            <v>雇用期間の定めなし</v>
          </cell>
          <cell r="AH737" t="str">
            <v>確認中</v>
          </cell>
          <cell r="AI737" t="str">
            <v>確認中</v>
          </cell>
          <cell r="AJ737" t="str">
            <v>確認中</v>
          </cell>
          <cell r="AK737" t="str">
            <v>あり</v>
          </cell>
          <cell r="AL737" t="str">
            <v>３ヶ月</v>
          </cell>
          <cell r="AM737" t="str">
            <v>あり</v>
          </cell>
          <cell r="AN737" t="str">
            <v>3時間</v>
          </cell>
          <cell r="AO737" t="str">
            <v>＊４週８休＊リフレッシュ休暇８日間＊入社時に有給休暇１０日付与。ただし１０月以降の入社は８日から日数減</v>
          </cell>
          <cell r="AP737" t="str">
            <v>①8時30分〜17時30分②9時00分〜18時00分　１ヶ月単位変形労働時間制</v>
          </cell>
          <cell r="AQ737" t="str">
            <v>21.5日</v>
          </cell>
          <cell r="AR737" t="str">
            <v>介護福祉士必須</v>
          </cell>
          <cell r="AS737" t="str">
            <v>雇用保険，労災保険，健康保険，厚生年金</v>
          </cell>
          <cell r="AT737">
            <v>1</v>
          </cell>
          <cell r="AU737" t="str">
            <v>訪問介護（ホームヘルプサービス）</v>
          </cell>
          <cell r="AZ737" t="str">
            <v>60分</v>
          </cell>
          <cell r="BA737" t="str">
            <v>週休二日制</v>
          </cell>
          <cell r="BB737" t="str">
            <v>確認中</v>
          </cell>
          <cell r="BC737" t="str">
            <v>確認中</v>
          </cell>
        </row>
        <row r="738">
          <cell r="C738" t="str">
            <v>13190-07532221</v>
          </cell>
          <cell r="D738">
            <v>44785</v>
          </cell>
          <cell r="E738" t="str">
            <v>社会福祉法人合掌苑</v>
          </cell>
          <cell r="F738" t="str">
            <v>しゃかいふくしほうじん　がっしょうえん</v>
          </cell>
          <cell r="N738" t="str">
            <v>https://www.gsen.or.jp/</v>
          </cell>
          <cell r="O738" t="str">
            <v>町田の地で６０年、現在３４サービスを展開する社会福祉法人です。当法人は日本でいちばん大切にしたい会社大賞（２０１７）受賞、日本経営品質賞経営革新推進賞（２０１８）受賞企業です。「ここで働く人が幸せでないとよい介護はできない」という理事長方針の下、時短勤務や長期休暇、産休支援、夜勤専従化等、働きやすさをとことん追求しているので、離職率が低いことが特徴です。</v>
          </cell>
          <cell r="P738" t="str">
            <v>介護職員（鶴の苑）【画像情報あり】 ９月２１日面接会</v>
          </cell>
          <cell r="Q738" t="str">
            <v>確認中</v>
          </cell>
          <cell r="R738" t="str">
            <v xml:space="preserve">住宅型有料老人ホーム「アシステッドナーシング鶴の苑」で、認知症をお持ちの入居者様の介護業務全般を行っていただきます。・起床、就寝、食事、入浴、排泄等の介助・室内清掃、リネン交換・行事やレクリエーション時の補助・その他介護業務に付随する業務＊夜勤はありません。＊ホスピスフロアがあり入居者様のお看取りもあります。※アシステッドナーシングとは、医療や介護が必要な状態でも住み続けることができる医療・介護付きの生活主体の施設のことです。  </v>
          </cell>
          <cell r="S738" t="str">
            <v>住宅型有料老人ホーム「アシステッドナーシング鶴の苑」</v>
          </cell>
          <cell r="T738" t="str">
            <v>確認中</v>
          </cell>
          <cell r="U738" t="str">
            <v>正社員</v>
          </cell>
          <cell r="V738" t="str">
            <v>東京都町田市南町田５－３－２８</v>
          </cell>
          <cell r="W738" t="str">
            <v>東急田園都市線 南町田グランベリーパーク駅　徒歩6分</v>
          </cell>
          <cell r="X738" t="str">
            <v>224,000円〜287,490円</v>
          </cell>
          <cell r="Y738" t="str">
            <v>確認中</v>
          </cell>
          <cell r="Z738" t="str">
            <v>・処遇改善手当   ５，０００円・介護福祉士手当 １０，０００円・住宅手当    １０，０００円～３０，０００円・家族手当 配偶者 ５，０００円・子  １５，０００円／人・ひとり親家庭 子３０，０００円／人</v>
          </cell>
          <cell r="AA738" t="str">
            <v>マイカー通勤不可</v>
          </cell>
          <cell r="AB738" t="str">
            <v>確認中</v>
          </cell>
          <cell r="AC738" t="str">
            <v>なし</v>
          </cell>
          <cell r="AD738" t="str">
            <v>なし</v>
          </cell>
          <cell r="AE738" t="str">
            <v>なし</v>
          </cell>
          <cell r="AF738" t="str">
            <v>月給（手当等確認ください）</v>
          </cell>
          <cell r="AG738" t="str">
            <v>雇用期間の定めなし</v>
          </cell>
          <cell r="AH738" t="str">
            <v>確認中</v>
          </cell>
          <cell r="AI738" t="str">
            <v>確認中</v>
          </cell>
          <cell r="AJ738" t="str">
            <v>確認中</v>
          </cell>
          <cell r="AK738" t="str">
            <v>あり</v>
          </cell>
          <cell r="AL738" t="str">
            <v>３ヶ月</v>
          </cell>
          <cell r="AM738" t="str">
            <v>あり</v>
          </cell>
          <cell r="AN738" t="str">
            <v>8時間</v>
          </cell>
          <cell r="AO738" t="str">
            <v>＊４週８休シフト制＊リフレッシュ休暇８日間＊入社時に有給休暇１０日付与。ただし１０月以降の入社は８日から日数減</v>
          </cell>
          <cell r="AP738" t="str">
            <v>①7時00分〜16時00分②12時30分〜21時30分又は7時00分〜21時30分の時間の間の8時間</v>
          </cell>
          <cell r="AQ738" t="str">
            <v>21.5日</v>
          </cell>
          <cell r="AR738" t="str">
            <v>介護職員初任者研修修了者必須、ホームヘルパー２級必須、介護福祉士あれば尚可、いずれかの資格を所持で可</v>
          </cell>
          <cell r="AS738" t="str">
            <v>雇用保険，労災保険，健康保険，厚生年金</v>
          </cell>
          <cell r="AT738">
            <v>1</v>
          </cell>
          <cell r="AU738" t="str">
            <v>住宅型有料老人ホーム</v>
          </cell>
          <cell r="AZ738" t="str">
            <v>60分</v>
          </cell>
          <cell r="BA738" t="str">
            <v>週休二日制</v>
          </cell>
          <cell r="BB738" t="str">
            <v>確認中</v>
          </cell>
          <cell r="BC738" t="str">
            <v>確認中</v>
          </cell>
        </row>
        <row r="739">
          <cell r="C739" t="str">
            <v>13190-07534421</v>
          </cell>
          <cell r="D739">
            <v>44785</v>
          </cell>
          <cell r="E739" t="str">
            <v>社会福祉法人友愛十字会</v>
          </cell>
          <cell r="F739" t="str">
            <v>しゃかいふくしほうじん　ゆうあいじゅうじかい 　ゆうあいそう</v>
          </cell>
          <cell r="N739" t="str">
            <v xml:space="preserve">http://www.yuai.or.jp </v>
          </cell>
          <cell r="O739" t="str">
            <v>共に生きるを理念とし、ご利用者、ご家族、地域の皆様にとって信頼される施設であり続けられるよう職員一同仕事に励んでいます。</v>
          </cell>
          <cell r="P739" t="str">
            <v>宿直職員／週２日～ＯＫ／介護業務なし／９月２１日面接会</v>
          </cell>
          <cell r="Q739" t="str">
            <v>確認中</v>
          </cell>
          <cell r="R739" t="str">
            <v>未経験歓迎◎令和３年６月に移転オープンした福祉施設で、宿直業務をお願いします。◎定期的巡視（門扉、各部屋の施錠、開錠、カーテン開閉等）◎電話の収受・非常事態に備えての待機・宿直業務日誌の作成等◎未経験者歓迎！週２日～ＯＫ・シフト応相談可！◎入職後ＯＪＴ研修有。職員が丁寧に指導します。未経験でも安心の研修内容です。ご不明な点がございましたらお気軽にお問い合わせください。ご応募おまちしております！</v>
          </cell>
          <cell r="S739" t="str">
            <v>特別養護老人ホーム友愛荘</v>
          </cell>
          <cell r="T739" t="str">
            <v>確認中</v>
          </cell>
          <cell r="U739" t="str">
            <v>非常勤パート</v>
          </cell>
          <cell r="V739" t="str">
            <v>東京都町田市南大谷１６５１－１</v>
          </cell>
          <cell r="W739" t="str">
            <v>小田急線 町田駅、徒歩17分</v>
          </cell>
          <cell r="X739" t="str">
            <v>1,041円〜1,041円</v>
          </cell>
          <cell r="Y739" t="str">
            <v>確認中</v>
          </cell>
          <cell r="Z739" t="str">
            <v>宿直手当 １回につき７，５００円</v>
          </cell>
          <cell r="AA739" t="str">
            <v>マイカー通勤可</v>
          </cell>
          <cell r="AB739" t="str">
            <v>確認中</v>
          </cell>
          <cell r="AC739" t="str">
            <v>なし</v>
          </cell>
          <cell r="AD739" t="str">
            <v>なし</v>
          </cell>
          <cell r="AE739" t="str">
            <v>なし</v>
          </cell>
          <cell r="AF739" t="str">
            <v>時給</v>
          </cell>
          <cell r="AG739" t="str">
            <v>雇用期間の定めあり（4ヶ月以上）〜2023年3月31日契約更新の可能性あり（原則更新）</v>
          </cell>
          <cell r="AH739" t="str">
            <v>確認中</v>
          </cell>
          <cell r="AI739" t="str">
            <v>確認中</v>
          </cell>
          <cell r="AJ739" t="str">
            <v>確認中</v>
          </cell>
          <cell r="AK739" t="str">
            <v>なし</v>
          </cell>
          <cell r="AL739" t="str">
            <v>なし</v>
          </cell>
          <cell r="AM739" t="str">
            <v>なし</v>
          </cell>
          <cell r="AN739" t="str">
            <v>無</v>
          </cell>
          <cell r="AO739" t="str">
            <v>確認中</v>
          </cell>
          <cell r="AP739" t="str">
            <v>17時30分〜8時30分※拘束時間：１５時間（実働６時間／手待９時間（２１時３０分～６時３０分）週２日～ＯＫ</v>
          </cell>
          <cell r="AQ739" t="str">
            <v>週2日程度</v>
          </cell>
          <cell r="AR739" t="str">
            <v>免許・資格不問</v>
          </cell>
          <cell r="AS739" t="str">
            <v>労災保険</v>
          </cell>
          <cell r="AT739">
            <v>1</v>
          </cell>
          <cell r="AU739" t="str">
            <v>特別養護老人ホーム（特養）</v>
          </cell>
          <cell r="AZ739" t="str">
            <v>0分</v>
          </cell>
          <cell r="BA739" t="str">
            <v>週休二日制</v>
          </cell>
          <cell r="BB739" t="str">
            <v>確認中</v>
          </cell>
          <cell r="BC739" t="str">
            <v>確認中</v>
          </cell>
        </row>
        <row r="740">
          <cell r="C740" t="str">
            <v>13190-07535321</v>
          </cell>
          <cell r="D740">
            <v>44785</v>
          </cell>
          <cell r="E740" t="str">
            <v>社会福祉法人友愛十字会</v>
          </cell>
          <cell r="F740" t="str">
            <v>しゃかいふくしほうじん　ゆうあいじゅうじかい 　ゆうあいそう</v>
          </cell>
          <cell r="N740" t="str">
            <v xml:space="preserve">http://www.yuai.or.jp </v>
          </cell>
          <cell r="O740" t="str">
            <v>共に生きるを理念とし、ご利用者、ご家族、地域の皆様にとって信頼される施設であり続けられるよう職員一同仕事に励んでいます。</v>
          </cell>
          <cell r="P740" t="str">
            <v>盛り付け調理スタッフ／９月２１日面接会</v>
          </cell>
          <cell r="Q740" t="str">
            <v>確認中</v>
          </cell>
          <cell r="R740" t="str">
            <v>ピカピカの施設でのお仕事◎令和３年６月に移転オープンした福祉施設で、調理補助をして頂きます。◎パックの料理を温めたり、食事の配膳・下膳と食器の洗浄作業をお願いします。◎経験・スキルは問いません！未経験者大歓迎。◎町田駅周辺で一番新しいピカピカの施設です◎短時間勤務◎子育て中の方や学生、高齢者大歓迎ご応募おまちしております！</v>
          </cell>
          <cell r="S740" t="str">
            <v>特別養護老人ホーム友愛荘</v>
          </cell>
          <cell r="T740" t="str">
            <v>確認中</v>
          </cell>
          <cell r="U740" t="str">
            <v>非常勤パート</v>
          </cell>
          <cell r="V740" t="str">
            <v>東京都町田市南大谷１６５１－１</v>
          </cell>
          <cell r="W740" t="str">
            <v>小田急線 町田駅徒歩17分</v>
          </cell>
          <cell r="X740" t="str">
            <v>1,041円〜1,041円</v>
          </cell>
          <cell r="Y740" t="str">
            <v>確認中</v>
          </cell>
          <cell r="Z740" t="str">
            <v>なし</v>
          </cell>
          <cell r="AA740" t="str">
            <v>マイカー通勤可</v>
          </cell>
          <cell r="AB740" t="str">
            <v>確認中</v>
          </cell>
          <cell r="AC740" t="str">
            <v>なし</v>
          </cell>
          <cell r="AD740" t="str">
            <v>なし</v>
          </cell>
          <cell r="AE740" t="str">
            <v>なし</v>
          </cell>
          <cell r="AF740" t="str">
            <v>時給</v>
          </cell>
          <cell r="AG740" t="str">
            <v>雇用期間の定めあり（4ヶ月以上）〜2023年3月31日</v>
          </cell>
          <cell r="AH740" t="str">
            <v>確認中</v>
          </cell>
          <cell r="AI740" t="str">
            <v>確認中</v>
          </cell>
          <cell r="AJ740" t="str">
            <v>確認中</v>
          </cell>
          <cell r="AK740" t="str">
            <v>なし</v>
          </cell>
          <cell r="AL740" t="str">
            <v>確認中</v>
          </cell>
          <cell r="AM740" t="str">
            <v>なし</v>
          </cell>
          <cell r="AN740" t="str">
            <v>無</v>
          </cell>
          <cell r="AO740" t="str">
            <v>日勤</v>
          </cell>
          <cell r="AP740" t="str">
            <v>17時00分〜19時00分</v>
          </cell>
          <cell r="AQ740" t="str">
            <v>ハローワークインターネットサービスで求人票を確認ください。</v>
          </cell>
          <cell r="AR740" t="str">
            <v>不問</v>
          </cell>
          <cell r="AS740" t="str">
            <v>労災保険</v>
          </cell>
          <cell r="AT740">
            <v>3</v>
          </cell>
          <cell r="AU740" t="str">
            <v>特別養護老人ホーム（特養）</v>
          </cell>
          <cell r="AZ740" t="str">
            <v>0分</v>
          </cell>
          <cell r="BA740" t="str">
            <v>週休二日制</v>
          </cell>
          <cell r="BB740" t="str">
            <v>確認中</v>
          </cell>
          <cell r="BC740" t="str">
            <v>確認中</v>
          </cell>
        </row>
        <row r="741">
          <cell r="C741" t="str">
            <v>13190-07536621</v>
          </cell>
          <cell r="D741">
            <v>44785</v>
          </cell>
          <cell r="E741" t="str">
            <v>社会福祉法人友愛十字会</v>
          </cell>
          <cell r="F741" t="str">
            <v>しゃかいふくしほうじん　ゆうあいじゅうじかい 　ゆうあいそう</v>
          </cell>
          <cell r="N741" t="str">
            <v xml:space="preserve">http://www.yuai.or.jp </v>
          </cell>
          <cell r="O741" t="str">
            <v>共に生きるを理念とし、ご利用者、ご家族、地域の皆様にとって信頼される施設であり続けられるよう職員一同仕事に励んでいます。</v>
          </cell>
          <cell r="P741" t="str">
            <v>介護職員／移転オープン施設／９月２１日面接会</v>
          </cell>
          <cell r="Q741" t="str">
            <v>確認中</v>
          </cell>
          <cell r="R741" t="str">
            <v>ユニット型個室従来型の合計１１０床の併設型施設です。◎賞与４．４ヵ月◎年間休日１２２以上◎令和３年６月に移転オープン（小田急線町田駅徒歩１７分）【仕事内容】◎介護が必要な方の日常生活のサポートのお仕事です。◎ご利用者の健康管理や身体機能の維持により、その人らしい生き方が実現できるよう、食事、排泄、入浴などの支援をします。★入職後は先輩職員が丁寧に、業務内容をお伝えします子育てや介護をする方、ライフステージが変化しても活躍できるよう、法人全体がサポートします。ご応募お待ちしてます★ＷＥＢ施設説明会随時実施中！！</v>
          </cell>
          <cell r="S741" t="str">
            <v>特別養護老人ホーム友愛荘</v>
          </cell>
          <cell r="T741" t="str">
            <v>確認中</v>
          </cell>
          <cell r="U741" t="str">
            <v>正社員</v>
          </cell>
          <cell r="V741" t="str">
            <v>東京都町田市南大谷１６５１－１</v>
          </cell>
          <cell r="W741" t="str">
            <v>小田急小田原線 町田駅徒歩17分</v>
          </cell>
          <cell r="X741" t="str">
            <v>198,900円〜237,600円</v>
          </cell>
          <cell r="Y741" t="str">
            <v>確認中</v>
          </cell>
          <cell r="Z741" t="str">
            <v>処遇改善手当 12,000円〜12,000円、役割手当 8,000円〜8,000円、特定処遇改善手当 6,600円〜6,600円</v>
          </cell>
          <cell r="AA741" t="str">
            <v>マイカー通勤可</v>
          </cell>
          <cell r="AB741" t="str">
            <v>確認中</v>
          </cell>
          <cell r="AC741" t="str">
            <v>1月あたり0円〜5,000円（前年度実績）</v>
          </cell>
          <cell r="AD741" t="str">
            <v>あり</v>
          </cell>
          <cell r="AE741" t="str">
            <v>計 4.40ヶ月分（前年度実績）</v>
          </cell>
          <cell r="AF741" t="str">
            <v>月給（手当等確認ください）</v>
          </cell>
          <cell r="AG741" t="str">
            <v>雇用期間の定めなし</v>
          </cell>
          <cell r="AH741" t="str">
            <v>確認中</v>
          </cell>
          <cell r="AI741" t="str">
            <v>確認中</v>
          </cell>
          <cell r="AJ741" t="str">
            <v>確認中</v>
          </cell>
          <cell r="AK741" t="str">
            <v>あり</v>
          </cell>
          <cell r="AL741" t="str">
            <v>６０日間</v>
          </cell>
          <cell r="AM741" t="str">
            <v>あり</v>
          </cell>
          <cell r="AN741" t="str">
            <v>8時間</v>
          </cell>
          <cell r="AO741" t="str">
            <v>シフト制（週休二日制）夏季休暇３日有給休暇は採用時に付与します（日数は採用月による）６ヶ月経過後の年次有給休暇日数</v>
          </cell>
          <cell r="AP741" t="str">
            <v>就業時間１、7時30分〜16時30分　就業時間２、8時30分〜17時30分　就業時間３、10時00分〜19時00分　就業時間に関する特記事項（４）夜勤１７：００～翌１０：００上記勤務時間は従来型の勤務時間です。ユニット型の勤務時間は特記事項記載。※時間外月平均８時間※夜勤４～６回／月</v>
          </cell>
          <cell r="AQ741" t="str">
            <v>20.2日</v>
          </cell>
          <cell r="AR741" t="str">
            <v>専修学校以上、介護職員初任者研修修了者あれば尚可、介護福祉士あれば尚可</v>
          </cell>
          <cell r="AS741" t="str">
            <v>雇用保険，労災保険，健康保険，厚生年金</v>
          </cell>
          <cell r="AT741">
            <v>2</v>
          </cell>
          <cell r="AU741" t="str">
            <v>特別養護老人ホーム（特養）</v>
          </cell>
          <cell r="AZ741" t="str">
            <v>60分</v>
          </cell>
          <cell r="BA741" t="str">
            <v>確認中</v>
          </cell>
          <cell r="BB741" t="str">
            <v>確認中</v>
          </cell>
          <cell r="BC741" t="str">
            <v>確認中</v>
          </cell>
        </row>
        <row r="742">
          <cell r="C742" t="str">
            <v>13190-07537921</v>
          </cell>
          <cell r="D742">
            <v>44785</v>
          </cell>
          <cell r="E742" t="str">
            <v>社会福祉法人友愛十字会</v>
          </cell>
          <cell r="F742" t="str">
            <v>しゃかいふくしほうじん　ゆうあいじゅうじかい 　ゆうあいそう</v>
          </cell>
          <cell r="N742" t="str">
            <v xml:space="preserve">http://www.yuai.or.jp </v>
          </cell>
          <cell r="O742" t="str">
            <v>共に生きるを理念とし、ご利用者、ご家族、地域の皆様にとって信頼される施設であり続けられるよう職員一同仕事に励んでいます。</v>
          </cell>
          <cell r="P742" t="str">
            <v>【急募】生活相談員／年間休日１２２日／９月２１日面接会</v>
          </cell>
          <cell r="Q742" t="str">
            <v>確認中</v>
          </cell>
          <cell r="R742" t="str">
            <v>◎賞与４．４ヵ月◎設立７２年目の法人◎令和３年６月に移転オープン（小田急線町田駅徒歩１７分）ユニット型個室６０床、ユニット型個室ショート１０床、従来型多床室４０床の合計１１０床の併設型施設です。【仕事内容】特養での生活相談員業務。町田周辺のエリアを中心に、営業活動をし、新規入居希望者を獲得する業務をお任せします。・ケアマネジャーとの連携・入所希望者の相談受付・施設の入所・退所の手続き・レクリエーション企画・地域との連携・調整・地域のボランティア活動参加など＊休日交替勤務 約１～２回／月（土又は日、又は祝）</v>
          </cell>
          <cell r="S742" t="str">
            <v>特別養護老人ホーム友愛荘</v>
          </cell>
          <cell r="T742" t="str">
            <v>確認中</v>
          </cell>
          <cell r="U742" t="str">
            <v>正社員</v>
          </cell>
          <cell r="V742" t="str">
            <v>東京都町田市南大谷１６５１－１</v>
          </cell>
          <cell r="W742" t="str">
            <v>小田急線町田駅北口より徒歩１７分</v>
          </cell>
          <cell r="X742" t="str">
            <v>188,600円〜261,300円</v>
          </cell>
          <cell r="Y742" t="str">
            <v>確認中</v>
          </cell>
          <cell r="Z742" t="str">
            <v>役割手当 13,000円〜13,000円・臨時支援手当 3,300円〜3,300円</v>
          </cell>
          <cell r="AA742" t="str">
            <v>マイカー通勤可</v>
          </cell>
          <cell r="AB742" t="str">
            <v>確認中</v>
          </cell>
          <cell r="AC742" t="str">
            <v>1月あたり900円〜5,000円（前年度実績）</v>
          </cell>
          <cell r="AD742" t="str">
            <v>あり</v>
          </cell>
          <cell r="AE742" t="str">
            <v>計 4.40ヶ月分（前年度実績）</v>
          </cell>
          <cell r="AF742" t="str">
            <v>月給（手当等確認ください）</v>
          </cell>
          <cell r="AG742" t="str">
            <v>雇用期間の定めなし</v>
          </cell>
          <cell r="AH742" t="str">
            <v>確認中</v>
          </cell>
          <cell r="AI742" t="str">
            <v>確認中</v>
          </cell>
          <cell r="AJ742" t="str">
            <v>確認中</v>
          </cell>
          <cell r="AK742" t="str">
            <v>あり</v>
          </cell>
          <cell r="AL742" t="str">
            <v>６０日以内</v>
          </cell>
          <cell r="AM742" t="str">
            <v>10時間</v>
          </cell>
          <cell r="AN742" t="str">
            <v>10時間</v>
          </cell>
          <cell r="AO742" t="str">
            <v>＊休日交代制勤務 約１～２回／月（土又は日、又は祝）</v>
          </cell>
          <cell r="AP742" t="str">
            <v>8時30分〜17時30分</v>
          </cell>
          <cell r="AQ742" t="str">
            <v>20.2日</v>
          </cell>
          <cell r="AR742" t="str">
            <v>専修学校以上、以下いずれか一つ以上あれば尚可。無資格でも可。 社会福祉士・介護支援専門員・精神保健福祉士・介護福祉士・社 会福祉主事</v>
          </cell>
          <cell r="AS742" t="str">
            <v>雇用保険，労災保険，健康保険，厚生年金</v>
          </cell>
          <cell r="AT742">
            <v>1</v>
          </cell>
          <cell r="AU742" t="str">
            <v>特別養護老人ホーム（特養）</v>
          </cell>
          <cell r="AZ742" t="str">
            <v>60分</v>
          </cell>
          <cell r="BA742" t="str">
            <v>週休二日制</v>
          </cell>
          <cell r="BB742" t="str">
            <v>確認中</v>
          </cell>
          <cell r="BC742" t="str">
            <v>確認中</v>
          </cell>
        </row>
        <row r="743">
          <cell r="C743" t="str">
            <v>13190-07653121</v>
          </cell>
          <cell r="D743">
            <v>44791</v>
          </cell>
          <cell r="E743" t="str">
            <v>社会福祉法人友愛十字会</v>
          </cell>
          <cell r="F743" t="str">
            <v>しゃかいふくしほうじん　ゆうあいじゅうじかい 　ゆうあいそう</v>
          </cell>
          <cell r="N743" t="str">
            <v xml:space="preserve">http://www.yuai.or.jp </v>
          </cell>
          <cell r="O743" t="str">
            <v>共に生きるを理念とし、ご利用者、ご家族、地域の皆様にとって信頼される施設であり続けられるよう職員一同仕事に励んでいます。</v>
          </cell>
          <cell r="P743" t="str">
            <v>介護職員／就業時間相談可！／日勤勤務／９月２１日面接会</v>
          </cell>
          <cell r="Q743" t="str">
            <v>確認中</v>
          </cell>
          <cell r="R743" t="str">
            <v>◎令和３年６月に移転オープン（小田急線町田駅徒歩１７分)◎従来型、ユニット型の併設施設です。日勤のお仕事！夜勤無し◎介護が必要な方の日常生活のサポートのお仕事です。◎ご利用者の健康管理や身体機能の維持により、その人らしい生き方が実現できるよう、食事、排泄、入浴などの支援をします。★入職後は先輩職員が丁寧に、業務内容をお伝えします。長く安定したお仕事をお探しの方にピッタリです。子育て世代活躍中</v>
          </cell>
          <cell r="S743" t="str">
            <v>特別養護老人ホーム友愛荘</v>
          </cell>
          <cell r="T743" t="str">
            <v>確認中</v>
          </cell>
          <cell r="U743" t="str">
            <v>非常勤パート</v>
          </cell>
          <cell r="V743" t="str">
            <v>東京都町田市南大谷１６５１－１</v>
          </cell>
          <cell r="W743" t="str">
            <v>小田急小田原線 町田駅徒歩17分</v>
          </cell>
          <cell r="X743" t="str">
            <v>1,173円〜1,223円</v>
          </cell>
          <cell r="Y743" t="str">
            <v>確認中</v>
          </cell>
          <cell r="Z743" t="str">
            <v>処遇改善手当 74円〜74円,特定処遇改善手当 49円〜49円</v>
          </cell>
          <cell r="AA743" t="str">
            <v>マイカー通勤可</v>
          </cell>
          <cell r="AB743" t="str">
            <v>確認中</v>
          </cell>
          <cell r="AC743" t="str">
            <v>1時間あたり0円〜100円（前年度実績）</v>
          </cell>
          <cell r="AD743" t="str">
            <v>なし</v>
          </cell>
          <cell r="AE743" t="str">
            <v>なし</v>
          </cell>
          <cell r="AF743" t="str">
            <v>時給</v>
          </cell>
          <cell r="AG743" t="str">
            <v>雇用期間の定めあり（4ヶ月以上）〜2023年3月31日契約更新の可能性あり（原則更新）</v>
          </cell>
          <cell r="AH743" t="str">
            <v>確認中</v>
          </cell>
          <cell r="AI743" t="str">
            <v>確認中</v>
          </cell>
          <cell r="AJ743" t="str">
            <v>確認中</v>
          </cell>
          <cell r="AK743" t="str">
            <v>なし</v>
          </cell>
          <cell r="AL743" t="str">
            <v>なし</v>
          </cell>
          <cell r="AM743" t="str">
            <v>あり</v>
          </cell>
          <cell r="AN743" t="str">
            <v>3時間</v>
          </cell>
          <cell r="AO743" t="str">
            <v>シフト制</v>
          </cell>
          <cell r="AP743" t="str">
            <v>就業時間1・7時30分〜16時30分　就業時間２・8時30分〜17時30分又は7時30分〜17時30分の時間の間の4時間以上・就業時間に関する特記事項上記勤務時間は従来型の勤務時間です。ユニット型の勤務時間は特記事項記載。</v>
          </cell>
          <cell r="AQ743" t="str">
            <v>週2日〜週5日</v>
          </cell>
          <cell r="AR743" t="str">
            <v>介護福祉士あれば尚可、介護職員初任者研修修了者あれば尚可、介護職員実務者研修修了者あれば尚可、いずれかの資格を所持で可</v>
          </cell>
          <cell r="AS743" t="str">
            <v>労災保険</v>
          </cell>
          <cell r="AT743">
            <v>3</v>
          </cell>
          <cell r="AU743" t="str">
            <v>特別養護老人ホーム（特養）</v>
          </cell>
          <cell r="AZ743" t="str">
            <v>60分</v>
          </cell>
          <cell r="BA743" t="str">
            <v>週休二日制</v>
          </cell>
          <cell r="BB743" t="str">
            <v>確認中</v>
          </cell>
          <cell r="BC743" t="str">
            <v>確認中</v>
          </cell>
        </row>
        <row r="744">
          <cell r="C744" t="str">
            <v>13190-07678921</v>
          </cell>
          <cell r="D744">
            <v>44792</v>
          </cell>
          <cell r="E744" t="str">
            <v>特定非営利活動法人アビリティクラブたすけあい町田たすけあいワーカーズ</v>
          </cell>
          <cell r="F744" t="str">
            <v>とくていひえいりかつどうほうじん　アビリティクラブたすけあい　まちだたすけあいワーカーズ</v>
          </cell>
          <cell r="N744" t="str">
            <v xml:space="preserve">http://www.actmachi.sakura.ne.jp/ </v>
          </cell>
          <cell r="O744" t="str">
            <v>誰もが住みなれたこの地域で、たがいに助けあいながら赤ちゃんからお年寄りまで、心豊かに安心して暮らせる町づくりをめざし自立のための支援をします。</v>
          </cell>
          <cell r="P744" t="str">
            <v>施設での介護業務／９月２１日面接会</v>
          </cell>
          <cell r="Q744" t="str">
            <v>確認中</v>
          </cell>
          <cell r="R744" t="str">
            <v>小規模多機能型居宅介護施設での介護業務・日常生活全般の支援・入浴介助、食事介助、排泄介助 他・レクリエーション活動の支援・夜勤業務・送迎</v>
          </cell>
          <cell r="S744" t="str">
            <v>小規模多機能型居宅介護たすけあい小川</v>
          </cell>
          <cell r="T744" t="str">
            <v>確認中</v>
          </cell>
          <cell r="U744" t="str">
            <v>非常勤パート</v>
          </cell>
          <cell r="V744" t="str">
            <v>東京都町田市小川３－２－３</v>
          </cell>
          <cell r="W744" t="str">
            <v>ＪＲ又は小田急線 町田駅よりバスで１５分 金森四丁目下車２分</v>
          </cell>
          <cell r="X744" t="str">
            <v>1,041円〜1,050円</v>
          </cell>
          <cell r="Y744" t="str">
            <v>確認中</v>
          </cell>
          <cell r="Z744" t="str">
            <v>早出、準夜勤手当５０円／時 夜勤１回１７７８６円</v>
          </cell>
          <cell r="AA744" t="str">
            <v>マイカー通勤不可</v>
          </cell>
          <cell r="AB744" t="str">
            <v>確認中</v>
          </cell>
          <cell r="AC744" t="str">
            <v>なし</v>
          </cell>
          <cell r="AD744" t="str">
            <v>なし</v>
          </cell>
          <cell r="AE744" t="str">
            <v>なし</v>
          </cell>
          <cell r="AF744" t="str">
            <v>時給</v>
          </cell>
          <cell r="AG744" t="str">
            <v>雇用期間の定めなし</v>
          </cell>
          <cell r="AH744" t="str">
            <v>確認中</v>
          </cell>
          <cell r="AI744" t="str">
            <v>確認中</v>
          </cell>
          <cell r="AJ744" t="str">
            <v>確認中</v>
          </cell>
          <cell r="AK744" t="str">
            <v>あり</v>
          </cell>
          <cell r="AL744" t="str">
            <v>３ヶ月</v>
          </cell>
          <cell r="AM744" t="str">
            <v>なし</v>
          </cell>
          <cell r="AN744" t="str">
            <v>無</v>
          </cell>
          <cell r="AO744" t="str">
            <v>１ヶ月単位変形労働時間制</v>
          </cell>
          <cell r="AP744" t="str">
            <v>①8時30分〜17時30分②17時15分〜8時30分又は6時30分〜20時30分の時間の間の2時間以上</v>
          </cell>
          <cell r="AQ744" t="str">
            <v>ハローワークインターネットサービスで求人票を確認ください。</v>
          </cell>
          <cell r="AR744" t="str">
            <v>ホームヘルパー２級必須、介護職員初任者研修修了者必須、介護福祉士あれば尚可、いずれかの資格を所持で可</v>
          </cell>
          <cell r="AS744" t="str">
            <v>労災保険</v>
          </cell>
          <cell r="AT744">
            <v>2</v>
          </cell>
          <cell r="AU744" t="str">
            <v>小規模多機能型居宅介護</v>
          </cell>
          <cell r="AZ744" t="str">
            <v>60分</v>
          </cell>
          <cell r="BA744" t="str">
            <v>週休二日制</v>
          </cell>
          <cell r="BB744" t="str">
            <v>確認中</v>
          </cell>
          <cell r="BC744" t="str">
            <v>確認中</v>
          </cell>
        </row>
        <row r="745">
          <cell r="C745" t="str">
            <v>13190-07679121</v>
          </cell>
          <cell r="D745">
            <v>44792</v>
          </cell>
          <cell r="E745" t="str">
            <v>特定非営利活動法人 湧和</v>
          </cell>
          <cell r="F745" t="str">
            <v>とくていひえいりかつどうほうじん ゆうわ</v>
          </cell>
          <cell r="N745" t="str">
            <v xml:space="preserve">https://www.npo-yuwa.com/ </v>
          </cell>
          <cell r="O745" t="str">
            <v>ＮＰＯ法人で住民参加型の運営を主とした経営で、地域住民によって立ち上げられた介護法人です。創立２０年を経過し今後も地域住民の在宅支援をモットーに介護事業を進めていきます。</v>
          </cell>
          <cell r="P745" t="str">
            <v>訪問介護員【画像情報あり】／９月２１日面接会</v>
          </cell>
          <cell r="Q745" t="str">
            <v>確認中</v>
          </cell>
          <cell r="R745" t="str">
            <v>利用者宅に訪問して、介助や家事援助を行います。</v>
          </cell>
          <cell r="S745" t="str">
            <v>特定非営利活動法人 湧和</v>
          </cell>
          <cell r="T745" t="str">
            <v>確認中</v>
          </cell>
          <cell r="U745" t="str">
            <v>非常勤パート</v>
          </cell>
          <cell r="V745" t="str">
            <v>東京都町田市本町田 ２１０２番地１</v>
          </cell>
          <cell r="W745" t="str">
            <v>小田急線「町田」駅からバス、「滝の沢」停下車徒歩１０分</v>
          </cell>
          <cell r="X745" t="str">
            <v>1,300円〜1,950円</v>
          </cell>
          <cell r="Y745" t="str">
            <v>確認中</v>
          </cell>
          <cell r="Z745" t="str">
            <v>なし</v>
          </cell>
          <cell r="AA745" t="str">
            <v>マイカー通勤可</v>
          </cell>
          <cell r="AB745" t="str">
            <v>確認中</v>
          </cell>
          <cell r="AC745" t="str">
            <v>1時間あたり0円〜15円（前年度実績）</v>
          </cell>
          <cell r="AD745" t="str">
            <v>なし</v>
          </cell>
          <cell r="AE745" t="str">
            <v>なし</v>
          </cell>
          <cell r="AF745" t="str">
            <v>時給</v>
          </cell>
          <cell r="AG745" t="str">
            <v>雇用期間の定めあり（4ヶ月以上）</v>
          </cell>
          <cell r="AH745" t="str">
            <v>確認中</v>
          </cell>
          <cell r="AI745" t="str">
            <v>確認中</v>
          </cell>
          <cell r="AJ745" t="str">
            <v>確認中</v>
          </cell>
          <cell r="AK745" t="str">
            <v>あり</v>
          </cell>
          <cell r="AL745" t="str">
            <v>３か月</v>
          </cell>
          <cell r="AM745" t="str">
            <v>なし</v>
          </cell>
          <cell r="AN745" t="str">
            <v>無</v>
          </cell>
          <cell r="AO745" t="str">
            <v>7時00分〜20時00分の時間の間の1時間以上</v>
          </cell>
          <cell r="AP745" t="str">
            <v>7時00分〜20時00分の時間の間の1時間以上</v>
          </cell>
          <cell r="AQ745" t="str">
            <v>ハローワークインターネットサービスで求人票を確認ください。</v>
          </cell>
          <cell r="AR745" t="str">
            <v>介護職員初任者研修修了者必須、ホームヘルパー２級必須、介護職員初任者研修同等以上、いずれかの資格を所持で可</v>
          </cell>
          <cell r="AS745" t="str">
            <v>労災保険</v>
          </cell>
          <cell r="AT745">
            <v>3</v>
          </cell>
          <cell r="AU745" t="str">
            <v>訪問介護（ホームヘルプサービス）</v>
          </cell>
          <cell r="AZ745" t="str">
            <v>0分</v>
          </cell>
          <cell r="BA745" t="str">
            <v>週休二日制</v>
          </cell>
          <cell r="BB745" t="str">
            <v>確認中</v>
          </cell>
          <cell r="BC745" t="str">
            <v>確認中</v>
          </cell>
        </row>
        <row r="746">
          <cell r="C746" t="str">
            <v>13190-07680821</v>
          </cell>
          <cell r="D746">
            <v>44792</v>
          </cell>
          <cell r="E746" t="str">
            <v>特定非営利活動法人 湧和</v>
          </cell>
          <cell r="F746" t="str">
            <v>とくていひえいりかつどうほうじん ゆうわ</v>
          </cell>
          <cell r="N746" t="str">
            <v xml:space="preserve">https://www.npo-yuwa.com/ </v>
          </cell>
          <cell r="O746" t="str">
            <v>ＮＰＯ法人で住民参加型の運営を主とした経営で、地域住民によって立ち上げられた介護法人です。創立２０年を経過し今後も地域住民の在宅支援をモットーに介護事業を進めていきます。</v>
          </cell>
          <cell r="P746" t="str">
            <v>訪問介護員【画像情報あり】／９月２１日面接会</v>
          </cell>
          <cell r="Q746" t="str">
            <v>確認中</v>
          </cell>
          <cell r="R746" t="str">
            <v>利用者宅に訪問して、介助や家事援助を行います。（本町田地区が対象です）</v>
          </cell>
          <cell r="S746" t="str">
            <v>特定非営利活動法人 湧和</v>
          </cell>
          <cell r="T746" t="str">
            <v>確認中</v>
          </cell>
          <cell r="U746" t="str">
            <v>正社員</v>
          </cell>
          <cell r="V746" t="str">
            <v>東京都町田市本町田 ２１０２番地１</v>
          </cell>
          <cell r="W746" t="str">
            <v>小田急線「町田」駅からバス、「滝の沢」停下車徒歩１０分</v>
          </cell>
          <cell r="X746" t="str">
            <v>181,000円〜240,000円</v>
          </cell>
          <cell r="Y746" t="str">
            <v>確認中</v>
          </cell>
          <cell r="Z746" t="str">
            <v>・資格手当手当 1,000円〜10,000円・職能手当手当 5,000円〜47,000円</v>
          </cell>
          <cell r="AA746" t="str">
            <v>マイカー通勤可</v>
          </cell>
          <cell r="AB746" t="str">
            <v>確認中</v>
          </cell>
          <cell r="AC746" t="str">
            <v>1月あたり0円〜2,000円（前年度実績）</v>
          </cell>
          <cell r="AD746" t="str">
            <v>あり</v>
          </cell>
          <cell r="AE746" t="str">
            <v>計 2.00ヶ月分（前年度実績）</v>
          </cell>
          <cell r="AF746" t="str">
            <v>月給（手当等確認ください）</v>
          </cell>
          <cell r="AG746" t="str">
            <v>雇用期間の定めなし</v>
          </cell>
          <cell r="AH746" t="str">
            <v>確認中</v>
          </cell>
          <cell r="AI746" t="str">
            <v>確認中</v>
          </cell>
          <cell r="AJ746" t="str">
            <v>確認中</v>
          </cell>
          <cell r="AK746" t="str">
            <v>あり</v>
          </cell>
          <cell r="AL746" t="str">
            <v>３か月</v>
          </cell>
          <cell r="AM746" t="str">
            <v>あり</v>
          </cell>
          <cell r="AN746" t="str">
            <v>10時間</v>
          </cell>
          <cell r="AO746" t="str">
            <v>変形労働時間制</v>
          </cell>
          <cell r="AP746" t="str">
            <v>8時30分〜17時30分</v>
          </cell>
          <cell r="AQ746" t="str">
            <v>21.0日</v>
          </cell>
          <cell r="AR746" t="str">
            <v>他法人における訪問介護経験２年以上、パソコン、タブレット等の操作できれば尚可、介護職員初任者研修修了者必須、ホームヘルパー２級必須、介護職員初任者研修同等以上、いずれかの資格を所持で可</v>
          </cell>
          <cell r="AS746" t="str">
            <v>雇用保険，労災保険，健康保険，厚生年金</v>
          </cell>
          <cell r="AT746">
            <v>2</v>
          </cell>
          <cell r="AU746" t="str">
            <v>訪問介護（ホームヘルプサービス）</v>
          </cell>
          <cell r="AZ746" t="str">
            <v>60分</v>
          </cell>
          <cell r="BA746" t="str">
            <v>週休二日制</v>
          </cell>
          <cell r="BB746" t="str">
            <v>確認中</v>
          </cell>
          <cell r="BC746" t="str">
            <v>確認中</v>
          </cell>
        </row>
        <row r="747">
          <cell r="C747" t="str">
            <v>13190-07681221</v>
          </cell>
          <cell r="D747">
            <v>44792</v>
          </cell>
          <cell r="E747" t="str">
            <v>特定非営利活動法人 湧和</v>
          </cell>
          <cell r="F747" t="str">
            <v>とくていひえいりかつどうほうじん ゆうわ</v>
          </cell>
          <cell r="N747" t="str">
            <v xml:space="preserve">https://www.npo-yuwa.com/ </v>
          </cell>
          <cell r="O747" t="str">
            <v>ＮＰＯ法人で住民参加型の運営を主とした経営で、地域住民によって立ち上げられた介護法人です。創立２０年を経過し今後も地域住民の在宅支援をモットーに介護事業を進めていきます。</v>
          </cell>
          <cell r="P747" t="str">
            <v>一般事務／９月２１日面接会</v>
          </cell>
          <cell r="Q747" t="str">
            <v>確認中</v>
          </cell>
          <cell r="R747" t="str">
            <v>管理部門における総務事務を行っていただきます。所内における庶務業務（電話対応、物品購入代行、接客応対、文書作成、コンピュータ操作等）及びそれに付随する業務全般となります。</v>
          </cell>
          <cell r="S747" t="str">
            <v>特定非営利活動法人 湧和</v>
          </cell>
          <cell r="T747" t="str">
            <v>確認中</v>
          </cell>
          <cell r="U747" t="str">
            <v>非常勤パート</v>
          </cell>
          <cell r="V747" t="str">
            <v>東京都町田市本町田 ２１０２番地１</v>
          </cell>
          <cell r="W747" t="str">
            <v>小田急線「町田」駅からバス、「滝の沢」停下車徒歩１０分</v>
          </cell>
          <cell r="X747" t="str">
            <v>1,060円〜1,450円</v>
          </cell>
          <cell r="Y747" t="str">
            <v>確認中</v>
          </cell>
          <cell r="Z747" t="str">
            <v>その他経験に応じ調整手当を支給</v>
          </cell>
          <cell r="AA747" t="str">
            <v>マイカー通勤可</v>
          </cell>
          <cell r="AB747" t="str">
            <v>確認中</v>
          </cell>
          <cell r="AC747" t="str">
            <v>1時間あたり20円〜100円（前年度実績）</v>
          </cell>
          <cell r="AD747" t="str">
            <v>あり</v>
          </cell>
          <cell r="AE747" t="str">
            <v>計 1.80ヶ月分（前年度実績）</v>
          </cell>
          <cell r="AF747" t="str">
            <v>時給</v>
          </cell>
          <cell r="AG747" t="str">
            <v>雇用期間の定めあり（4ヶ月以上）</v>
          </cell>
          <cell r="AH747" t="str">
            <v>確認中</v>
          </cell>
          <cell r="AI747" t="str">
            <v>確認中</v>
          </cell>
          <cell r="AJ747" t="str">
            <v>確認中</v>
          </cell>
          <cell r="AK747" t="str">
            <v>あり</v>
          </cell>
          <cell r="AL747" t="str">
            <v>３か月</v>
          </cell>
          <cell r="AM747" t="str">
            <v>なし</v>
          </cell>
          <cell r="AN747" t="str">
            <v>無</v>
          </cell>
          <cell r="AO747" t="str">
            <v>確認中</v>
          </cell>
          <cell r="AP747" t="str">
            <v>9時30分〜16時30分</v>
          </cell>
          <cell r="AQ747" t="str">
            <v>週4日程度</v>
          </cell>
          <cell r="AR747" t="str">
            <v>経理業務あれば尚可、いずれかの資格を所持で可、普通自動車運転免許あれば尚可（ＡＴ限定可）</v>
          </cell>
          <cell r="AS747" t="str">
            <v>雇用保険，労災保険</v>
          </cell>
          <cell r="AT747">
            <v>1</v>
          </cell>
          <cell r="AU747" t="str">
            <v>訪問介護（ホームヘルプサービス）</v>
          </cell>
          <cell r="AZ747" t="str">
            <v>60分</v>
          </cell>
          <cell r="BA747" t="str">
            <v>週休二日制</v>
          </cell>
          <cell r="BB747" t="str">
            <v>確認中</v>
          </cell>
          <cell r="BC747" t="str">
            <v>確認中</v>
          </cell>
        </row>
        <row r="748">
          <cell r="C748" t="str">
            <v>13190-07682521</v>
          </cell>
          <cell r="D748">
            <v>44792</v>
          </cell>
          <cell r="E748" t="str">
            <v>特定非営利活動法人 湧和</v>
          </cell>
          <cell r="F748" t="str">
            <v>とくていひえいりかつどうほうじん ゆうわ</v>
          </cell>
          <cell r="N748" t="str">
            <v xml:space="preserve">https://www.npo-yuwa.com/ </v>
          </cell>
          <cell r="O748" t="str">
            <v>ＮＰＯ法人で住民参加型の運営を主とした経営で、地域住民によって立ち上げられた介護法人です。創立２０年を経過し今後も地域住民の在宅支援をモットーに介護事業を進めていきます。</v>
          </cell>
          <cell r="P748" t="str">
            <v>看護師・准看護師／９月２１日面接会</v>
          </cell>
          <cell r="Q748" t="str">
            <v>確認中</v>
          </cell>
          <cell r="R748" t="str">
            <v>デイサービスにおける看護職員業務を行っていただきます。利用者様の健康管理を中心に施設における健康維持のサポートや保健衛生指導などまた、職員に対する保険衛生に関する指導等も併せてお願いいたします。</v>
          </cell>
          <cell r="S748" t="str">
            <v>特定非営利活動法人 湧和</v>
          </cell>
          <cell r="T748" t="str">
            <v>確認中</v>
          </cell>
          <cell r="U748" t="str">
            <v>非常勤パート</v>
          </cell>
          <cell r="V748" t="str">
            <v>東京都町田市本町田 ２１０２番地１</v>
          </cell>
          <cell r="W748" t="str">
            <v>東京都町田市本町田 ２１０２番地１</v>
          </cell>
          <cell r="X748" t="str">
            <v>1,300円〜1,700円</v>
          </cell>
          <cell r="Y748" t="str">
            <v>確認中</v>
          </cell>
          <cell r="Z748" t="str">
            <v>職能手当 100円〜400円、経験に応じ調整手当にて希望収入との調整を行うことがあります</v>
          </cell>
          <cell r="AA748" t="str">
            <v>小田急線「町田」駅からバス、「滝の沢」停下車徒歩１０分</v>
          </cell>
          <cell r="AB748" t="str">
            <v>確認中</v>
          </cell>
          <cell r="AC748" t="str">
            <v>1時間あたり50円〜220円（前年度実績）</v>
          </cell>
          <cell r="AD748" t="str">
            <v>あり</v>
          </cell>
          <cell r="AE748" t="str">
            <v>計 1.80ヶ月分（前年度実績）</v>
          </cell>
          <cell r="AF748" t="str">
            <v>時給</v>
          </cell>
          <cell r="AG748" t="str">
            <v>雇用期間の定めあり（4ヶ月以上）</v>
          </cell>
          <cell r="AH748" t="str">
            <v>確認中</v>
          </cell>
          <cell r="AI748" t="str">
            <v>確認中</v>
          </cell>
          <cell r="AJ748" t="str">
            <v>確認中</v>
          </cell>
          <cell r="AK748" t="str">
            <v>あり</v>
          </cell>
          <cell r="AL748" t="str">
            <v>３か月</v>
          </cell>
          <cell r="AM748" t="str">
            <v>あり</v>
          </cell>
          <cell r="AN748" t="str">
            <v>5時間</v>
          </cell>
          <cell r="AO748" t="str">
            <v>確認中</v>
          </cell>
          <cell r="AP748" t="str">
            <v>8時15分〜17時15分</v>
          </cell>
          <cell r="AQ748" t="str">
            <v>週2日程度</v>
          </cell>
          <cell r="AR748" t="str">
            <v>看護師必須、准看護師必須、いずれかの資格を所持で可</v>
          </cell>
          <cell r="AS748" t="str">
            <v>労災保険</v>
          </cell>
          <cell r="AT748">
            <v>1</v>
          </cell>
          <cell r="AU748" t="str">
            <v>訪問介護（ホームヘルプサービス）</v>
          </cell>
          <cell r="AZ748" t="str">
            <v>60分</v>
          </cell>
          <cell r="BA748" t="str">
            <v>週休二日制</v>
          </cell>
          <cell r="BB748" t="str">
            <v>確認中</v>
          </cell>
          <cell r="BC748" t="str">
            <v>確認中</v>
          </cell>
        </row>
        <row r="749">
          <cell r="C749" t="str">
            <v>13190-07683421</v>
          </cell>
          <cell r="D749">
            <v>44792</v>
          </cell>
          <cell r="E749" t="str">
            <v>医療法人社団芙蓉会 ふよう病院</v>
          </cell>
          <cell r="F749" t="str">
            <v>いりょうほうじんしゃだんふようかい ふようびょういん</v>
          </cell>
          <cell r="N749" t="str">
            <v xml:space="preserve">https://www.fuyou.or.jp/ </v>
          </cell>
          <cell r="O749" t="str">
            <v>「老人は国の宝」を標語に掲げ、高齢者医療、介護保険事業を運営する医療法人です。ご利用者に「ここに居て良かった」と思って頂けるサービスを目指しています。</v>
          </cell>
          <cell r="P749" t="str">
            <v>ケアワーカー（グループホームあおぞら）／９月２１日面接会</v>
          </cell>
          <cell r="Q749" t="str">
            <v>確認中</v>
          </cell>
          <cell r="R749" t="str">
            <v>＊認知症の高齢者グループホームにおける介護業務。入浴介助・食事介助・排泄介助含む＊日勤時は、食事（昼食・夕食）作りの専門スタッフが おりますから安心です。 ＜定員１８名＞入居者９名（ワンユニット×２）</v>
          </cell>
          <cell r="S749" t="str">
            <v>グループホームあおぞら</v>
          </cell>
          <cell r="T749" t="str">
            <v>確認中</v>
          </cell>
          <cell r="U749" t="str">
            <v>正社員</v>
          </cell>
          <cell r="V749" t="str">
            <v>東京都町田市南町田３－４３－１</v>
          </cell>
          <cell r="W749" t="str">
            <v>東急田園都市線 南町田グランベリーパーク駅、徒歩8分</v>
          </cell>
          <cell r="X749" t="str">
            <v>170,000円〜175,000円</v>
          </cell>
          <cell r="Y749" t="str">
            <v>確認中</v>
          </cell>
          <cell r="Z749" t="str">
            <v>夜勤１回 ６０００円、資格手当（介護福祉士）５０００円</v>
          </cell>
          <cell r="AA749" t="str">
            <v>マイカー通勤可</v>
          </cell>
          <cell r="AB749" t="str">
            <v>確認中</v>
          </cell>
          <cell r="AC749" t="str">
            <v>1月あたり0円〜2,000円（前年度実績）</v>
          </cell>
          <cell r="AD749" t="str">
            <v>あり</v>
          </cell>
          <cell r="AE749" t="str">
            <v>計 3.00ヶ月分（前年度実績）</v>
          </cell>
          <cell r="AF749" t="str">
            <v>月給（手当等確認ください）</v>
          </cell>
          <cell r="AG749" t="str">
            <v>雇用期間の定めなし</v>
          </cell>
          <cell r="AH749" t="str">
            <v>確認中</v>
          </cell>
          <cell r="AI749" t="str">
            <v>確認中</v>
          </cell>
          <cell r="AJ749" t="str">
            <v>確認中</v>
          </cell>
          <cell r="AK749" t="str">
            <v>あり</v>
          </cell>
          <cell r="AL749" t="str">
            <v>３ヶ月 夜勤なし</v>
          </cell>
          <cell r="AM749" t="str">
            <v>あり</v>
          </cell>
          <cell r="AN749" t="str">
            <v>確認中</v>
          </cell>
          <cell r="AO749" t="str">
            <v>＊勤務表による（４週８休制）</v>
          </cell>
          <cell r="AP749" t="str">
            <v>①9時00分〜17時30分②12時30分〜20時30分③17時00分〜9時30分</v>
          </cell>
          <cell r="AQ749" t="str">
            <v>21.5日</v>
          </cell>
          <cell r="AR749" t="str">
            <v>介護職員初任者研修修了者必須、ホームヘルパー２級必須いずれかの資格を所持で可</v>
          </cell>
          <cell r="AS749" t="str">
            <v>雇用保険，労災保険，健康保険，厚生年金，財形</v>
          </cell>
          <cell r="AT749">
            <v>2</v>
          </cell>
          <cell r="AU749" t="str">
            <v>認知症対応型共同生活介護（グループホーム）</v>
          </cell>
          <cell r="AZ749" t="str">
            <v>60分</v>
          </cell>
          <cell r="BA749" t="str">
            <v>週休二日制</v>
          </cell>
          <cell r="BB749" t="str">
            <v>確認中</v>
          </cell>
          <cell r="BC749" t="str">
            <v>確認中</v>
          </cell>
        </row>
        <row r="750">
          <cell r="C750" t="str">
            <v>13190-07684321</v>
          </cell>
          <cell r="D750">
            <v>44792</v>
          </cell>
          <cell r="E750" t="str">
            <v>医療法人社団芙蓉会 ふよう病院</v>
          </cell>
          <cell r="F750" t="str">
            <v>いりょうほうじんしゃだんふようかい ふようびょういん</v>
          </cell>
          <cell r="N750" t="str">
            <v xml:space="preserve">https://www.fuyou.or.jp/ </v>
          </cell>
          <cell r="O750" t="str">
            <v>「老人は国の宝」を標語に掲げ、高齢者医療、介護保険事業を運営する医療法人です。ご利用者に「ここに居て良かった」と思って頂けるサービスを目指しています。</v>
          </cell>
          <cell r="P750" t="str">
            <v>介護職（ケアワーカー）／９月２１日面接会</v>
          </cell>
          <cell r="Q750" t="str">
            <v>確認中</v>
          </cell>
          <cell r="R750" t="str">
            <v>＊デイサービスにおける介護業務を担当して頂きます。・生活リハビリを中心に日常生活に必要なことを 自分でできるようにサポート。・一般型（定員２０名）と認知症対応型（定員１２名）</v>
          </cell>
          <cell r="S750" t="str">
            <v>ディサービスふれあいルーム</v>
          </cell>
          <cell r="T750" t="str">
            <v>確認中</v>
          </cell>
          <cell r="U750" t="str">
            <v>正社員</v>
          </cell>
          <cell r="V750" t="str">
            <v>東京都町田市南町田３丁目４３－１</v>
          </cell>
          <cell r="W750" t="str">
            <v>東急田園都市線 南町田グランベリーパーク駅、徒歩8分</v>
          </cell>
          <cell r="X750" t="str">
            <v>170,000円〜175,000円</v>
          </cell>
          <cell r="Y750" t="str">
            <v>確認中</v>
          </cell>
          <cell r="Z750" t="str">
            <v>＊資格手当３０００円～５０００円</v>
          </cell>
          <cell r="AA750" t="str">
            <v>マイカー通勤可</v>
          </cell>
          <cell r="AB750" t="str">
            <v>確認中</v>
          </cell>
          <cell r="AC750" t="str">
            <v>1月あたり〜2,000円（前年度実績）</v>
          </cell>
          <cell r="AD750" t="str">
            <v>あり</v>
          </cell>
          <cell r="AE750" t="str">
            <v>計 3.00ヶ月分（前年度実績）</v>
          </cell>
          <cell r="AF750" t="str">
            <v>月給（手当等確認ください）</v>
          </cell>
          <cell r="AG750" t="str">
            <v>雇用期間の定めなし</v>
          </cell>
          <cell r="AH750" t="str">
            <v>確認中</v>
          </cell>
          <cell r="AI750" t="str">
            <v>確認中</v>
          </cell>
          <cell r="AJ750" t="str">
            <v>確認中</v>
          </cell>
          <cell r="AK750" t="str">
            <v>あり</v>
          </cell>
          <cell r="AL750" t="str">
            <v>３ヶ月</v>
          </cell>
          <cell r="AM750" t="str">
            <v>あり</v>
          </cell>
          <cell r="AN750" t="str">
            <v>6時間</v>
          </cell>
          <cell r="AO750" t="str">
            <v>＊勤務表による（４週８休制）</v>
          </cell>
          <cell r="AP750" t="str">
            <v>①8時30分〜17時00分②9時00分〜17時30分</v>
          </cell>
          <cell r="AQ750" t="str">
            <v>21.5日</v>
          </cell>
          <cell r="AR750" t="str">
            <v>ホームヘルパー２級必須、介護職員初任者研修修了者必須、介護福祉士あれば尚可、いずれかの資格を所持で可</v>
          </cell>
          <cell r="AS750" t="str">
            <v>雇用保険，労災保険，健康保険，厚生年金，財形</v>
          </cell>
          <cell r="AT750">
            <v>2</v>
          </cell>
          <cell r="AU750" t="str">
            <v>認知症対応型デイサービス</v>
          </cell>
          <cell r="AZ750" t="str">
            <v>60分</v>
          </cell>
          <cell r="BA750" t="str">
            <v>週休二日制</v>
          </cell>
          <cell r="BB750" t="str">
            <v>確認中</v>
          </cell>
          <cell r="BC750" t="str">
            <v>確認中</v>
          </cell>
        </row>
        <row r="751">
          <cell r="C751" t="str">
            <v>13190-07685621</v>
          </cell>
          <cell r="D751">
            <v>44792</v>
          </cell>
          <cell r="E751" t="str">
            <v>医療法人社団芙蓉会 ふよう病院</v>
          </cell>
          <cell r="F751" t="str">
            <v>いりょうほうじんしゃだんふようかい ふようびょういん</v>
          </cell>
          <cell r="N751" t="str">
            <v xml:space="preserve">https://www.fuyou.or.jp/ </v>
          </cell>
          <cell r="O751" t="str">
            <v>「老人は国の宝」を標語に掲げ、高齢者医療、介護保険事業を運営する医療法人です。ご利用者に「ここに居て良かった」と思って頂けるサービスを目指しています。</v>
          </cell>
          <cell r="P751" t="str">
            <v>准看護師（パート）／９月２１日面接会</v>
          </cell>
          <cell r="Q751" t="str">
            <v>確認中</v>
          </cell>
          <cell r="R751" t="str">
            <v>＊ディサービスにおける看護業務を担当していただきます。（バイタル計測等）＊生活リハビリを中心に日常生活に必要な事を自分が出来るようにサポートします。＊一般型（定員２０名）と認知症対応型（定員１２名）</v>
          </cell>
          <cell r="S751" t="str">
            <v>ディサービスふれあいホーム</v>
          </cell>
          <cell r="T751" t="str">
            <v>確認中</v>
          </cell>
          <cell r="U751" t="str">
            <v>非常勤パート</v>
          </cell>
          <cell r="V751" t="str">
            <v>東京都町田市南町田３丁目４３－１</v>
          </cell>
          <cell r="W751" t="str">
            <v>東急田園都市線 南町田グランベリーパーク駅、徒歩8分</v>
          </cell>
          <cell r="X751" t="str">
            <v>1,750円〜1,750円</v>
          </cell>
          <cell r="Y751" t="str">
            <v>確認中</v>
          </cell>
          <cell r="Z751" t="str">
            <v>なし</v>
          </cell>
          <cell r="AA751" t="str">
            <v>受動喫煙対策</v>
          </cell>
          <cell r="AB751" t="str">
            <v>確認中</v>
          </cell>
          <cell r="AC751" t="str">
            <v>1時間あたり〜50円（前年度実績）</v>
          </cell>
          <cell r="AD751" t="str">
            <v>なし</v>
          </cell>
          <cell r="AE751" t="str">
            <v>なし</v>
          </cell>
          <cell r="AF751" t="str">
            <v>時給</v>
          </cell>
          <cell r="AG751" t="str">
            <v>雇用期間の定めあり（4ヶ月以上）〜2023年3月31日</v>
          </cell>
          <cell r="AH751" t="str">
            <v>確認中</v>
          </cell>
          <cell r="AI751" t="str">
            <v>確認中</v>
          </cell>
          <cell r="AJ751" t="str">
            <v>確認中</v>
          </cell>
          <cell r="AK751" t="str">
            <v>あり</v>
          </cell>
          <cell r="AL751" t="str">
            <v>３ヶ月</v>
          </cell>
          <cell r="AM751" t="str">
            <v>なし</v>
          </cell>
          <cell r="AN751" t="str">
            <v>無</v>
          </cell>
          <cell r="AO751" t="str">
            <v>あり</v>
          </cell>
          <cell r="AP751" t="str">
            <v>①8時30分〜17時00分②9時00分〜17時30分</v>
          </cell>
          <cell r="AQ751" t="str">
            <v>ハローワークインターネットサービスで求人票を確認ください。</v>
          </cell>
          <cell r="AR751" t="str">
            <v>准看護師必須</v>
          </cell>
          <cell r="AS751" t="str">
            <v>雇用保険，労災保険，健康保険，厚生年金</v>
          </cell>
          <cell r="AT751">
            <v>1</v>
          </cell>
          <cell r="AU751" t="str">
            <v>認知症対応型デイサービス</v>
          </cell>
          <cell r="AZ751" t="str">
            <v>60分</v>
          </cell>
          <cell r="BA751" t="str">
            <v>週休二日制</v>
          </cell>
          <cell r="BB751" t="str">
            <v>確認中</v>
          </cell>
          <cell r="BC751" t="str">
            <v>確認中</v>
          </cell>
        </row>
        <row r="752">
          <cell r="C752" t="str">
            <v>13190-07688021</v>
          </cell>
          <cell r="D752">
            <v>44792</v>
          </cell>
          <cell r="E752" t="str">
            <v>株式会社 エクセレントケアシステム エクセレント町田</v>
          </cell>
          <cell r="F752" t="str">
            <v>かぶしきがいしゃ エクセレントケアシステム エクセレントまちだ</v>
          </cell>
          <cell r="N752" t="str">
            <v>https://www.excare.co.jp/facility/01/machida/</v>
          </cell>
          <cell r="O752" t="str">
            <v>感動を創造するエクセレントケアグループは全国７都府県に事業所を展開し、東京・神奈川には１０介護事業所（開設予定含む）、３保育事業所（開設予定含む）あり多くの人材が活躍中です。全ての業務にオンラインシステムを利用した研修を導入し、充実した研修環境を整備しています。【主な福利厚生】昼食１００円、サークル活動費支給（最大１万円／月）、資格取得費全額補助、リフレッシュ休暇（入社半年後に１日付与／年）、インフルエンザ予防接種無料、ご家族がグループ施設利用時家賃半額制度 他</v>
          </cell>
          <cell r="P752" t="str">
            <v>介護付き有料老人ホーム／看護師／９月２１日面接会</v>
          </cell>
          <cell r="Q752" t="str">
            <v>確認中</v>
          </cell>
          <cell r="R752" t="str">
            <v>介護付き有料老人ホーム「エクセレント町田」に入居されている方へ以下の業務全般をおこなっていただきます。・日常的な処置・薬剤管理・通院対応、緊急時対応・カンファレンスへの参加・記録 など</v>
          </cell>
          <cell r="S752" t="str">
            <v>エクセレント町田</v>
          </cell>
          <cell r="T752" t="str">
            <v>確認中</v>
          </cell>
          <cell r="U752" t="str">
            <v>正社員</v>
          </cell>
          <cell r="V752" t="str">
            <v>東京都町田市常盤町２９５５－１</v>
          </cell>
          <cell r="W752" t="str">
            <v>ＪＲ横浜線 淵野辺駅からバス 常盤バス停 徒歩５分</v>
          </cell>
          <cell r="X752" t="str">
            <v>283,400円〜293,400円</v>
          </cell>
          <cell r="Y752" t="str">
            <v>確認中</v>
          </cell>
          <cell r="Z752" t="str">
            <v>・地域手当 40,000円〜40,000円・特定処遇改善手当 3,360円〜3,360円・ベースアップ手当 5,040円〜5,040円・皆勤手当 ５，０００円・扶養手当 １０，０００円まで</v>
          </cell>
          <cell r="AA752" t="str">
            <v>マイカー通勤可</v>
          </cell>
          <cell r="AB752" t="str">
            <v>確認中</v>
          </cell>
          <cell r="AC752" t="str">
            <v>1月あたり1,000円〜7,000円（前年度実績）</v>
          </cell>
          <cell r="AD752" t="str">
            <v>あり</v>
          </cell>
          <cell r="AE752" t="str">
            <v>660,000円〜912,000円（前年度実績）</v>
          </cell>
          <cell r="AF752" t="str">
            <v>月給（手当等確認ください）</v>
          </cell>
          <cell r="AG752" t="str">
            <v>雇用期間の定めなし</v>
          </cell>
          <cell r="AH752" t="str">
            <v>確認中</v>
          </cell>
          <cell r="AI752" t="str">
            <v>確認中</v>
          </cell>
          <cell r="AJ752" t="str">
            <v>確認中</v>
          </cell>
          <cell r="AK752" t="str">
            <v>あり</v>
          </cell>
          <cell r="AL752" t="str">
            <v>３ヶ月</v>
          </cell>
          <cell r="AM752" t="str">
            <v>あり</v>
          </cell>
          <cell r="AN752" t="str">
            <v>5時間</v>
          </cell>
          <cell r="AO752" t="str">
            <v>変形労働時間制</v>
          </cell>
          <cell r="AP752" t="str">
            <v>9時00分〜18時00分</v>
          </cell>
          <cell r="AQ752" t="str">
            <v>ハローワークインターネットサービスで求人票を確認ください。</v>
          </cell>
          <cell r="AR752" t="str">
            <v>介護施設での経験あれば尚可、看護師必須、准看護師必須、いずれかの資格を所持で可</v>
          </cell>
          <cell r="AS752" t="str">
            <v>雇用保険，労災保険，健康保険，厚生年金</v>
          </cell>
          <cell r="AT752">
            <v>1</v>
          </cell>
          <cell r="AU752" t="str">
            <v>介護付有料老人ホーム</v>
          </cell>
          <cell r="AZ752" t="str">
            <v>60分</v>
          </cell>
          <cell r="BA752" t="str">
            <v>週休二日制</v>
          </cell>
          <cell r="BB752" t="str">
            <v>確認中</v>
          </cell>
          <cell r="BC752" t="str">
            <v>確認中</v>
          </cell>
        </row>
        <row r="753">
          <cell r="C753" t="str">
            <v>13190-07690521</v>
          </cell>
          <cell r="D753">
            <v>44792</v>
          </cell>
          <cell r="E753" t="str">
            <v>株式会社 エクセレントケアシステム エクセレント町田</v>
          </cell>
          <cell r="F753" t="str">
            <v>かぶしきがいしゃ エクセレントケアシステム エクセレントまちだ</v>
          </cell>
          <cell r="N753" t="str">
            <v>https://www.excare.co.jp/facility/01/machida</v>
          </cell>
          <cell r="O753" t="str">
            <v>感動を創造するエクセレントケアグループは全国７都府県に事業所を展開し、東京・神奈川には１０介護事業所（開設予定含む）、３保育事業所（開設予定含む）あり多くの人材が活躍中です。全ての業務にオンラインシステムを利用した研修を導入し、充実した研修環境を整備しています。【主な福利厚生】昼食１００円、サークル活動費支給（最大１万円／月）、資格取得費全額補助、リフレッシュ休暇（入社半年後に１日付与／年）、インフルエンザ予防接種無料、ご家族がグループ施設利用時家賃半額制度 他</v>
          </cell>
          <cell r="P753" t="str">
            <v>有料老人ホーム／介護スタッフ／９月２１日面接会</v>
          </cell>
          <cell r="Q753" t="str">
            <v>確認中</v>
          </cell>
          <cell r="R753" t="str">
            <v>介護付き有料老人ホーム「エクセレント町田」に入居されている方</v>
          </cell>
          <cell r="S753" t="str">
            <v>エクセレント町田</v>
          </cell>
          <cell r="T753" t="str">
            <v>確認中</v>
          </cell>
          <cell r="U753" t="str">
            <v>正社員</v>
          </cell>
          <cell r="V753" t="str">
            <v>東京都町田市常盤町２９５５－１</v>
          </cell>
          <cell r="W753" t="str">
            <v>ＪＲ横浜線 淵野辺駅からバス 常盤バス停 徒歩５分、神奈中バス「常盤」バス停下車徒歩５分</v>
          </cell>
          <cell r="X753" t="str">
            <v>221,000円〜236,000円</v>
          </cell>
          <cell r="Y753" t="str">
            <v>確認中</v>
          </cell>
          <cell r="Z753" t="str">
            <v>地域手当 40,000円〜40,000円、処遇改善手当 9,240円〜9,240円、特定処遇改善手当 6,720円〜6,720円、ベースアップ手当 5,040円〜5,040円</v>
          </cell>
          <cell r="AA753" t="str">
            <v>マイカー通勤可</v>
          </cell>
          <cell r="AB753" t="str">
            <v>確認中</v>
          </cell>
          <cell r="AC753" t="str">
            <v>1月あたり1,000円〜7,000円（前年度実績）</v>
          </cell>
          <cell r="AD753" t="str">
            <v>あり</v>
          </cell>
          <cell r="AE753" t="str">
            <v>480,000円〜688,000円（前年度実績）</v>
          </cell>
          <cell r="AF753" t="str">
            <v>月給（手当等確認ください）</v>
          </cell>
          <cell r="AG753" t="str">
            <v>雇用期間の定めなし</v>
          </cell>
          <cell r="AH753" t="str">
            <v>確認中</v>
          </cell>
          <cell r="AI753" t="str">
            <v>確認中</v>
          </cell>
          <cell r="AJ753" t="str">
            <v>確認中</v>
          </cell>
          <cell r="AK753" t="str">
            <v>あり</v>
          </cell>
          <cell r="AL753" t="str">
            <v>３ヶ月</v>
          </cell>
          <cell r="AM753" t="str">
            <v>あり</v>
          </cell>
          <cell r="AN753" t="str">
            <v>5時間</v>
          </cell>
          <cell r="AO753" t="str">
            <v>シフト制</v>
          </cell>
          <cell r="AP753" t="str">
            <v>①9時00分〜18時00分②7時00分〜16時00分③11時00分〜20時00分（４）夜勤 １６：００～翌１０：００（休憩２時間）</v>
          </cell>
          <cell r="AQ753" t="str">
            <v>20.5日</v>
          </cell>
          <cell r="AR753" t="str">
            <v>介護事業所での業務経験ある方歓迎、介護職員初任者研修修了者必須、介護職員実務者研修修了者必須、介護福祉士必須、いずれかの資格を所持で可、普通自動車運転免許あれば尚可（ＡＴ限定不可）</v>
          </cell>
          <cell r="AS753" t="str">
            <v>雇用保険，労災保険，健康保険，厚生年金</v>
          </cell>
          <cell r="AT753">
            <v>1</v>
          </cell>
          <cell r="AU753" t="str">
            <v>介護付有料老人ホーム</v>
          </cell>
          <cell r="AZ753" t="str">
            <v>60分</v>
          </cell>
          <cell r="BA753" t="str">
            <v>週休二日制</v>
          </cell>
          <cell r="BB753" t="str">
            <v>確認中</v>
          </cell>
          <cell r="BC753" t="str">
            <v>確認中</v>
          </cell>
        </row>
        <row r="754">
          <cell r="C754" t="str">
            <v>13190-07692321</v>
          </cell>
          <cell r="D754">
            <v>44792</v>
          </cell>
          <cell r="E754" t="str">
            <v>株式会社 エクセレントケアシステム エクセレント町田</v>
          </cell>
          <cell r="F754" t="str">
            <v>かぶしきがいしゃ エクセレントケアシステム エクセレントまちだ</v>
          </cell>
          <cell r="N754" t="str">
            <v>https://www.excare.co.jp/facility/01/machida/</v>
          </cell>
          <cell r="O754" t="str">
            <v>感動を創造するエクセレントケアグループは全国７都府県に事業所を展開し、東京・神奈川には１０介護事業所（開設予定含む）、３保育事業所（開設予定含む）あり多くの人材が活躍中です。全ての業務にオンラインシステムを利用した研修を導入し、充実した研修環境を整備しています。【主な福利厚生】昼食１００円、サークル活動費支給（最大１万円／月）、資格取得費全額補助、リフレッシュ休暇（入社半年後に１日付与／年）、インフルエンザ予防接種無料、ご家族がグループ施設利用時家賃半額制度 他</v>
          </cell>
          <cell r="P754" t="str">
            <v>介護付き有料老人ホーム／介護スタッフ／９月２１日面接会</v>
          </cell>
          <cell r="Q754" t="str">
            <v>確認中</v>
          </cell>
          <cell r="R754" t="str">
            <v>介護付き有料老人ホーム「エクセレント町田」に入居されている方へ以下の介護業務全般をおこなっていただきます。・食事、入浴、排せつの介助・日常生活の支援と記録の作成・見守りやアクティビティの提供・通院などの外出のお手伝い・委員会、全体会議、社内研修などへの参加、全ての業務にオンラインシステムを利用した研修があるので、未経験の方やブランクのある人も安心して働くことができます</v>
          </cell>
          <cell r="S754" t="str">
            <v>エクセレント町田</v>
          </cell>
          <cell r="T754" t="str">
            <v>確認中</v>
          </cell>
          <cell r="U754" t="str">
            <v>非常勤パート</v>
          </cell>
          <cell r="V754" t="str">
            <v>東京都町田市常盤町２９５５－１</v>
          </cell>
          <cell r="W754" t="str">
            <v>ＪＲ横浜線淵野辺駅からバス「常盤」バス停下車徒歩５分、神奈中バス「常盤」バス停下車徒歩５分、マイカー通勤可能 駐車場利用料は自己負担（規定あり）</v>
          </cell>
          <cell r="X754" t="str">
            <v>1,195円〜1,395円</v>
          </cell>
          <cell r="Y754" t="str">
            <v>確認中</v>
          </cell>
          <cell r="Z754" t="str">
            <v>・処遇改善手当 55円〜55円・特定処遇改善手当 40円〜40円</v>
          </cell>
          <cell r="AA754" t="str">
            <v>マイカー通勤可</v>
          </cell>
          <cell r="AB754" t="str">
            <v>確認中</v>
          </cell>
          <cell r="AC754" t="str">
            <v>1時間あたり10円〜30円（前年度実績）</v>
          </cell>
          <cell r="AD754" t="str">
            <v>なし</v>
          </cell>
          <cell r="AE754" t="str">
            <v>なし</v>
          </cell>
          <cell r="AF754" t="str">
            <v>時給</v>
          </cell>
          <cell r="AG754" t="str">
            <v>なし</v>
          </cell>
          <cell r="AH754" t="str">
            <v>確認中</v>
          </cell>
          <cell r="AI754" t="str">
            <v>確認中</v>
          </cell>
          <cell r="AJ754" t="str">
            <v>確認中</v>
          </cell>
          <cell r="AK754" t="str">
            <v>なし</v>
          </cell>
          <cell r="AL754" t="str">
            <v>なし</v>
          </cell>
          <cell r="AM754" t="str">
            <v>なし</v>
          </cell>
          <cell r="AN754" t="str">
            <v>無</v>
          </cell>
          <cell r="AO754" t="str">
            <v>シフト制</v>
          </cell>
          <cell r="AP754" t="str">
            <v>①9時00分〜18時00分②7時00分〜16時00分③11時00分〜20時00分</v>
          </cell>
          <cell r="AQ754" t="str">
            <v>週3日〜週5日</v>
          </cell>
          <cell r="AR754" t="str">
            <v>介護施設、医療機関での介護業務経験者歓迎※未経験者、ブランクのある方も研修があるのでご応募ください。介護職員初任者研修修了者必須、介護職員実務者研修修了者必須、介護福祉士必須、いずれかの資格を所持で可</v>
          </cell>
          <cell r="AS754" t="str">
            <v>雇用保険，労災保険</v>
          </cell>
          <cell r="AT754">
            <v>1</v>
          </cell>
          <cell r="AU754" t="str">
            <v>介護付有料老人ホーム</v>
          </cell>
          <cell r="AZ754" t="str">
            <v>60分</v>
          </cell>
          <cell r="BA754" t="str">
            <v>週休二日制</v>
          </cell>
          <cell r="BB754" t="str">
            <v>確認中</v>
          </cell>
          <cell r="BC754" t="str">
            <v>確認中</v>
          </cell>
        </row>
        <row r="755">
          <cell r="C755" t="str">
            <v>13190-07693621</v>
          </cell>
          <cell r="D755">
            <v>44792</v>
          </cell>
          <cell r="E755" t="str">
            <v>株式会社 エクセレントケアシステム エクセレント町田</v>
          </cell>
          <cell r="F755" t="str">
            <v>かぶしきがいしゃ エクセレントケアシステム エクセレントまちだ</v>
          </cell>
          <cell r="N755" t="str">
            <v>https://www.excare.co.jp/facility/01/machida/</v>
          </cell>
          <cell r="O755" t="str">
            <v>感動を創造するエクセレントケアグループは全国７都府県に事業所を展開し、東京・神奈川には１０介護事業所（開設予定含む）、３保育事業所（開設予定含む）あり多くの人材が活躍中です。全ての業務にオンラインシステムを利用した研修を導入し、充実した研修環境を整備しています。【主な福利厚生】昼食１００円、サークル活動費支給（最大１万円／月）、資格取得費全額補助、リフレッシュ休暇（入社半年後に１日付与／年）、インフルエンザ予防接種無料、ご家族がグループ施設利用時家賃半額制度 他</v>
          </cell>
          <cell r="P755" t="str">
            <v>有料老人ホーム／機能訓練指導員／９月２１日面接会</v>
          </cell>
          <cell r="Q755" t="str">
            <v>確認中</v>
          </cell>
          <cell r="R755" t="str">
            <v>介護付き有料老人ホーム「エクセレント町田」（定員５０名）に入居されている方へ以下の業務全般をおこなっていただきます・日常的な機能訓練（集団・個別） ・生活に関わる評価・アクティビティの提供      ・カンファレンスへの参加・各種記録 など</v>
          </cell>
          <cell r="S755" t="str">
            <v>「エクセレント町田」</v>
          </cell>
          <cell r="T755" t="str">
            <v>確認中</v>
          </cell>
          <cell r="U755" t="str">
            <v>正社員</v>
          </cell>
          <cell r="V755" t="str">
            <v>東京都町田市常盤町２９５５－１</v>
          </cell>
          <cell r="W755" t="str">
            <v>ＪＲ横浜線淵野辺駅、淵野辺駅からバス「常盤」バス停下車徒歩５分</v>
          </cell>
          <cell r="X755" t="str">
            <v>248,360円〜278,360円</v>
          </cell>
          <cell r="Y755" t="str">
            <v>確認中</v>
          </cell>
          <cell r="Z755" t="str">
            <v>地域手当 40,000円〜40,000円、特定処遇改善手当 3,360円〜3,360円、皆勤手当  ５，０００円、扶養手当 １０，０００円まで</v>
          </cell>
          <cell r="AA755" t="str">
            <v>マイカー通勤可</v>
          </cell>
          <cell r="AB755" t="str">
            <v>確認中</v>
          </cell>
          <cell r="AC755" t="str">
            <v>1月あたり1,000円〜7,000円（前年度実績）</v>
          </cell>
          <cell r="AD755" t="str">
            <v>あり</v>
          </cell>
          <cell r="AE755" t="str">
            <v>588,000円〜880,000円（前年度実績）</v>
          </cell>
          <cell r="AF755" t="str">
            <v>月給（手当等確認ください）</v>
          </cell>
          <cell r="AG755" t="str">
            <v>雇用期間の定めなし</v>
          </cell>
          <cell r="AH755" t="str">
            <v>確認中</v>
          </cell>
          <cell r="AI755" t="str">
            <v>確認中</v>
          </cell>
          <cell r="AJ755" t="str">
            <v>確認中</v>
          </cell>
          <cell r="AK755" t="str">
            <v>あり</v>
          </cell>
          <cell r="AL755" t="str">
            <v>３ヶ月</v>
          </cell>
          <cell r="AM755" t="str">
            <v>あり</v>
          </cell>
          <cell r="AN755" t="str">
            <v>5時間</v>
          </cell>
          <cell r="AO755" t="str">
            <v>変形労働時間制</v>
          </cell>
          <cell r="AP755" t="str">
            <v>9時00分〜18時00分</v>
          </cell>
          <cell r="AQ755" t="str">
            <v>ハローワークインターネットサービスで求人票を確認ください。</v>
          </cell>
          <cell r="AR755" t="str">
            <v>介護施設での機能訓練業務経験ある方歓迎、理学療法士必須、作業療法士必須、あん摩マッサージ指圧師必須、言語聴覚士、柔道整復師、いずれかの資格を所持で可、普通自動車運転免許あれば尚可（ＡＴ限定可）</v>
          </cell>
          <cell r="AS755" t="str">
            <v>雇用保険，労災保険，健康保険，厚生年金</v>
          </cell>
          <cell r="AT755">
            <v>1</v>
          </cell>
          <cell r="AU755" t="str">
            <v>介護付有料老人ホーム</v>
          </cell>
          <cell r="AZ755" t="str">
            <v>60分</v>
          </cell>
          <cell r="BA755" t="str">
            <v>週休二日制</v>
          </cell>
          <cell r="BB755" t="str">
            <v>確認中</v>
          </cell>
          <cell r="BC755" t="str">
            <v>確認中</v>
          </cell>
        </row>
        <row r="756">
          <cell r="C756" t="str">
            <v>13190-07720421</v>
          </cell>
          <cell r="D756">
            <v>44795</v>
          </cell>
          <cell r="E756" t="str">
            <v>医療法人社団芙蓉会 ふよう病院</v>
          </cell>
          <cell r="F756" t="str">
            <v>いりょうほうじんしゃだんふようかい ふようびょういん</v>
          </cell>
          <cell r="N756" t="str">
            <v xml:space="preserve">https://www.fuyou.or.jp/ </v>
          </cell>
          <cell r="O756" t="str">
            <v>「老人は国の宝」を標語に掲げ、高齢者医療、介護保険事業を運営する医療法人です。ご利用者に「ここに居て良かった」と思って頂けるサービスを目指しています。</v>
          </cell>
          <cell r="P756" t="str">
            <v>介護職（有料老人ホーム）／９月２１日面接会</v>
          </cell>
          <cell r="Q756" t="str">
            <v>確認中</v>
          </cell>
          <cell r="R756" t="str">
            <v>介護職（有料老人ホーム ミオ・ファミリア町田）＊有料老人ホームでの介護業務を担当して頂きます。（３２人定員）・病院に併設しているので安心して働いて頂けます。 ご利用者様が、その方らしくのびのびと過ごせるよう 介助しながら、食べる楽しみや人と会話する楽しみが得られるようにサポートして頂きます。</v>
          </cell>
          <cell r="S756" t="str">
            <v>ミオ・ファミリア町田</v>
          </cell>
          <cell r="T756" t="str">
            <v>確認中</v>
          </cell>
          <cell r="U756" t="str">
            <v>正社員</v>
          </cell>
          <cell r="V756" t="str">
            <v>東京都町田市南町田３－４３－１</v>
          </cell>
          <cell r="W756" t="str">
            <v>東急田園都市線・南町田グランベリーパーク駅、徒歩8分</v>
          </cell>
          <cell r="X756" t="str">
            <v>180,800円〜185,800円</v>
          </cell>
          <cell r="Y756" t="str">
            <v>確認中</v>
          </cell>
          <cell r="Z756" t="str">
            <v>出勤手当 10,800円〜10,800円＊夜勤手当 １回 ６０００円 ＊資格手当 ３０００円～５０００円</v>
          </cell>
          <cell r="AA756" t="str">
            <v>マイカー通勤可</v>
          </cell>
          <cell r="AB756" t="str">
            <v>確認中</v>
          </cell>
          <cell r="AC756" t="str">
            <v>1月あたり〜2,000円（前年度実績）</v>
          </cell>
          <cell r="AD756" t="str">
            <v>あり</v>
          </cell>
          <cell r="AE756" t="str">
            <v>計 3.20ヶ月分（前年度実績）</v>
          </cell>
          <cell r="AF756" t="str">
            <v>月給（手当等確認ください）</v>
          </cell>
          <cell r="AG756" t="str">
            <v>雇用期間の定めなし</v>
          </cell>
          <cell r="AH756" t="str">
            <v>確認中</v>
          </cell>
          <cell r="AI756" t="str">
            <v>確認中</v>
          </cell>
          <cell r="AJ756" t="str">
            <v>確認中</v>
          </cell>
          <cell r="AK756" t="str">
            <v>あり</v>
          </cell>
          <cell r="AL756" t="str">
            <v>３ヶ月 夜勤なし</v>
          </cell>
          <cell r="AM756" t="str">
            <v>あり</v>
          </cell>
          <cell r="AN756" t="str">
            <v>6時間</v>
          </cell>
          <cell r="AO756" t="str">
            <v>確認中</v>
          </cell>
          <cell r="AP756" t="str">
            <v>①7時00分〜15時10分②7時30分〜15時40分③8時50分〜17時00分（４）１２：３０～２０：４０（５）１７：００～０９：００</v>
          </cell>
          <cell r="AQ756" t="str">
            <v>21.5日</v>
          </cell>
          <cell r="AR756" t="str">
            <v>ホームヘルパー２級必須、介護職員初任者研修修了者必須、介護福祉士あれば尚可</v>
          </cell>
          <cell r="AS756" t="str">
            <v>雇用保険，労災保険，健康保険，厚生年金，財形</v>
          </cell>
          <cell r="AT756">
            <v>2</v>
          </cell>
          <cell r="AU756" t="str">
            <v>特定施設入居者生活介護（有料老人ホーム）</v>
          </cell>
          <cell r="AZ756" t="str">
            <v>60分</v>
          </cell>
          <cell r="BA756" t="str">
            <v>週休二日制</v>
          </cell>
          <cell r="BB756" t="str">
            <v>確認中</v>
          </cell>
          <cell r="BC756" t="str">
            <v>確認中</v>
          </cell>
        </row>
        <row r="757">
          <cell r="C757" t="str">
            <v>13190-08795921</v>
          </cell>
          <cell r="D757">
            <v>44826</v>
          </cell>
          <cell r="E757" t="str">
            <v>株式会社 高橋居宅介護支援事業所</v>
          </cell>
          <cell r="F757" t="str">
            <v>かぶしきがいしゃ たかはしきょたくかいごしえんじぎょうしょ</v>
          </cell>
          <cell r="N757" t="str">
            <v>なし</v>
          </cell>
          <cell r="O757" t="str">
            <v xml:space="preserve">高齢者は７０％が下肢筋力が低下すると言われ、３０％は上肢が低下するので、下肢筋力を増強する事で転倒を予防し、在宅生活を継続して頂きたいと思い、通所介護を始めました。 </v>
          </cell>
          <cell r="P757" t="str">
            <v>介護職（訪問介護）／１０月１９日面接会</v>
          </cell>
          <cell r="Q757" t="str">
            <v>確認中</v>
          </cell>
          <cell r="R757" t="str">
            <v>・住宅に訪問し、身体介護、生活介護を行っていただきます。 身体介護・・利用者と一緒に自立支援を行う。 生活介護・・介護員が調理、洗濯などの生活介護を行う。</v>
          </cell>
          <cell r="S757" t="str">
            <v>株式会社 高橋居宅介護支援事業所</v>
          </cell>
          <cell r="T757" t="str">
            <v>確認中</v>
          </cell>
          <cell r="U757" t="str">
            <v>正社員</v>
          </cell>
          <cell r="V757" t="str">
            <v>東京都町田市下小山田町２９００－１</v>
          </cell>
          <cell r="W757" t="str">
            <v>ＪＲ横浜線淵野辺駅　徒歩20分</v>
          </cell>
          <cell r="X757" t="str">
            <v>200,000円〜250,000円</v>
          </cell>
          <cell r="Y757" t="str">
            <v>確認中</v>
          </cell>
          <cell r="Z757" t="str">
            <v>・介護福祉士免許所有者 月５０００円（サービス提供責任者）・訪問１先につき２００円</v>
          </cell>
          <cell r="AA757" t="str">
            <v>確認中</v>
          </cell>
          <cell r="AB757" t="str">
            <v>確認中</v>
          </cell>
          <cell r="AC757" t="str">
            <v>確認中</v>
          </cell>
          <cell r="AD757" t="str">
            <v>あり</v>
          </cell>
          <cell r="AE757" t="str">
            <v>確認中</v>
          </cell>
          <cell r="AF757" t="str">
            <v>月給（手当等確認ください）</v>
          </cell>
          <cell r="AG757" t="str">
            <v>確認中</v>
          </cell>
          <cell r="AH757" t="str">
            <v>確認中</v>
          </cell>
          <cell r="AI757" t="str">
            <v>確認中</v>
          </cell>
          <cell r="AJ757" t="str">
            <v>確認中</v>
          </cell>
          <cell r="AK757" t="str">
            <v>確認中</v>
          </cell>
          <cell r="AL757" t="str">
            <v>確認中</v>
          </cell>
          <cell r="AM757" t="str">
            <v>確認中</v>
          </cell>
          <cell r="AN757" t="str">
            <v>確認中</v>
          </cell>
          <cell r="AO757" t="str">
            <v>確認中</v>
          </cell>
          <cell r="AP757" t="str">
            <v>9時00分〜18時00分</v>
          </cell>
          <cell r="AQ757" t="str">
            <v>詳細はハローワークインターネットサービス求人票を確認ください。</v>
          </cell>
          <cell r="AR757" t="str">
            <v>介護福祉士あれば尚可、介護職員初任者研修修了者必須</v>
          </cell>
          <cell r="AS757" t="str">
            <v>雇用保険，労災保険，健康保険，厚生年金</v>
          </cell>
          <cell r="AT757" t="str">
            <v>1人</v>
          </cell>
          <cell r="AU757" t="str">
            <v>訪問介護（ホームヘルプサービス）</v>
          </cell>
          <cell r="AZ757" t="str">
            <v>確認中</v>
          </cell>
          <cell r="BA757" t="str">
            <v>確認中</v>
          </cell>
          <cell r="BB757" t="str">
            <v>確認中</v>
          </cell>
          <cell r="BC757" t="str">
            <v>確認中</v>
          </cell>
        </row>
        <row r="758">
          <cell r="C758" t="str">
            <v>13190-08798721</v>
          </cell>
          <cell r="D758">
            <v>44826</v>
          </cell>
          <cell r="E758" t="str">
            <v>株式会社 高橋居宅介護支援事業所</v>
          </cell>
          <cell r="F758" t="str">
            <v>かぶしきがいしゃ たかはしきょたくかいごしえんじぎょうしょ</v>
          </cell>
          <cell r="N758" t="str">
            <v>なし</v>
          </cell>
          <cell r="O758" t="str">
            <v xml:space="preserve">高齢者は７０％が下肢筋力が低下すると言われ、３０％は上肢が低下するので、下肢筋力を増強する事で転倒を予防し、在宅生活を継続して頂きたいと思い、通所介護を始めました。 </v>
          </cell>
          <cell r="P758" t="str">
            <v>機能訓練指導員（通所介護）／１０月１９日面接会</v>
          </cell>
          <cell r="Q758" t="str">
            <v>確認中</v>
          </cell>
          <cell r="R758" t="str">
            <v>リハビリ目的のデイサービスです。・高齢者の日常生活動作・手段的日常生活動作を向上してもらうた めの機能訓練を指導するお仕事です。</v>
          </cell>
          <cell r="S758" t="str">
            <v>株式会社 高橋居宅介護支援事業所</v>
          </cell>
          <cell r="T758" t="str">
            <v>確認中</v>
          </cell>
          <cell r="U758" t="str">
            <v>正社員</v>
          </cell>
          <cell r="V758" t="str">
            <v>東京都町田市下小山田町２９００－１</v>
          </cell>
          <cell r="W758" t="str">
            <v>ＪＲ横浜線淵野辺駅　徒歩20分</v>
          </cell>
          <cell r="X758" t="str">
            <v>200,000円〜250,000円</v>
          </cell>
          <cell r="Y758" t="str">
            <v>確認中</v>
          </cell>
          <cell r="Z758" t="str">
            <v>なし</v>
          </cell>
          <cell r="AA758" t="str">
            <v>確認中</v>
          </cell>
          <cell r="AB758" t="str">
            <v>確認中</v>
          </cell>
          <cell r="AC758" t="str">
            <v>確認中</v>
          </cell>
          <cell r="AD758" t="str">
            <v>あり</v>
          </cell>
          <cell r="AE758" t="str">
            <v>確認中</v>
          </cell>
          <cell r="AF758" t="str">
            <v>月給（手当等確認ください）</v>
          </cell>
          <cell r="AG758" t="str">
            <v>確認中</v>
          </cell>
          <cell r="AH758" t="str">
            <v>確認中</v>
          </cell>
          <cell r="AI758" t="str">
            <v>確認中</v>
          </cell>
          <cell r="AJ758" t="str">
            <v>確認中</v>
          </cell>
          <cell r="AK758" t="str">
            <v>確認中</v>
          </cell>
          <cell r="AL758" t="str">
            <v>確認中</v>
          </cell>
          <cell r="AM758" t="str">
            <v>確認中</v>
          </cell>
          <cell r="AN758" t="str">
            <v>確認中</v>
          </cell>
          <cell r="AO758" t="str">
            <v>確認中</v>
          </cell>
          <cell r="AP758" t="str">
            <v>8時00分〜17時00分</v>
          </cell>
          <cell r="AQ758" t="str">
            <v>詳細はハローワークインターネットサービス求人票を確認ください。</v>
          </cell>
          <cell r="AR758" t="str">
            <v>柔道整復師必須、普通自動車運転免許あれば尚可（ＡＴ限定可）</v>
          </cell>
          <cell r="AS758" t="str">
            <v>雇用保険，労災保険，健康保険，厚生年金</v>
          </cell>
          <cell r="AT758" t="str">
            <v>1人</v>
          </cell>
          <cell r="AU758" t="str">
            <v>通所介護（デイサービス）</v>
          </cell>
          <cell r="AZ758" t="str">
            <v>確認中</v>
          </cell>
          <cell r="BA758" t="str">
            <v>確認中</v>
          </cell>
          <cell r="BB758" t="str">
            <v>確認中</v>
          </cell>
          <cell r="BC758" t="str">
            <v>確認中</v>
          </cell>
        </row>
        <row r="759">
          <cell r="C759" t="str">
            <v>13190-08801121</v>
          </cell>
          <cell r="D759">
            <v>44826</v>
          </cell>
          <cell r="E759" t="str">
            <v>株式会社 ツクイ</v>
          </cell>
          <cell r="F759" t="str">
            <v>かぶしきがいしゃ ツクイ</v>
          </cell>
          <cell r="N759" t="str">
            <v xml:space="preserve">http://www.tsukui.net </v>
          </cell>
          <cell r="O759" t="str">
            <v>「ツクイ」は、地域に根付いた真心のこもったサービスを提供し、誠意ある行動で責任をもってお客様と社会に貢献する」を理念に、全国４７都道府県で約６５０の事業所を運営する東証一部上場企業</v>
          </cell>
          <cell r="P759" t="str">
            <v>介護職員（有料老人ホーム）／１０月１９日面接会</v>
          </cell>
          <cell r="Q759" t="str">
            <v>確認中</v>
          </cell>
          <cell r="R759" t="str">
            <v>介護付き有料老人ホームにお住まいのお客様の自立支援に努め、お客様に気持ちよくお過ごしいただくための介護サービスをご提供いただきます。＜業務内容＞・お客様に対する食事や入浴、排せつ等の介助・イベントの企画、実施・各種記録業務 等※経験の浅い方やブランクのある方も他職種と協力をしながらチームとして新しい方を支えます。お待ちしております。【東京都介護職員就業促進事業対象求人】</v>
          </cell>
          <cell r="S759" t="str">
            <v>ツクイ・サンシャイン町田東館</v>
          </cell>
          <cell r="T759" t="str">
            <v>確認中</v>
          </cell>
          <cell r="U759" t="str">
            <v>非常勤パート</v>
          </cell>
          <cell r="V759" t="str">
            <v>東京都町田市小山ヶ丘１－１１－８</v>
          </cell>
          <cell r="W759" t="str">
            <v>京王相模原線「多摩境」駅 徒歩15分</v>
          </cell>
          <cell r="X759" t="str">
            <v>1,165円〜1,250円</v>
          </cell>
          <cell r="Y759" t="str">
            <v>確認中</v>
          </cell>
          <cell r="Z759" t="str">
            <v>・夜勤手当：１０，０００円／回・土日祝日手当：１００円／時間・ひとり親手当：１０，０００円（月５０時間以上勤務の場合）※介護職員処遇改善支援補助金Ｒ４．４～１１月は２７円／時 支給</v>
          </cell>
          <cell r="AA759" t="str">
            <v>確認中</v>
          </cell>
          <cell r="AB759" t="str">
            <v>確認中</v>
          </cell>
          <cell r="AC759" t="str">
            <v>確認中</v>
          </cell>
          <cell r="AD759" t="str">
            <v>なし</v>
          </cell>
          <cell r="AE759" t="str">
            <v>確認中</v>
          </cell>
          <cell r="AF759" t="str">
            <v>時給</v>
          </cell>
          <cell r="AG759" t="str">
            <v>確認中</v>
          </cell>
          <cell r="AH759" t="str">
            <v>確認中</v>
          </cell>
          <cell r="AI759" t="str">
            <v>確認中</v>
          </cell>
          <cell r="AJ759" t="str">
            <v>確認中</v>
          </cell>
          <cell r="AK759" t="str">
            <v>確認中</v>
          </cell>
          <cell r="AL759" t="str">
            <v>確認中</v>
          </cell>
          <cell r="AM759" t="str">
            <v>確認中</v>
          </cell>
          <cell r="AN759" t="str">
            <v>確認中</v>
          </cell>
          <cell r="AO759" t="str">
            <v>確認中</v>
          </cell>
          <cell r="AP759" t="str">
            <v>詳細はハローワークインターネットサービス求人票を確認ください。</v>
          </cell>
          <cell r="AQ759" t="str">
            <v>詳細はハローワークインターネットサービス求人票を確認ください。</v>
          </cell>
          <cell r="AR759" t="str">
            <v>詳細はハローワークインターネットサービス求人票を確認ください。</v>
          </cell>
          <cell r="AS759" t="str">
            <v>労災保険</v>
          </cell>
          <cell r="AT759" t="str">
            <v>3人</v>
          </cell>
          <cell r="AU759" t="str">
            <v>介護付有料老人ホーム</v>
          </cell>
          <cell r="AZ759" t="str">
            <v>確認中</v>
          </cell>
          <cell r="BA759" t="str">
            <v>確認中</v>
          </cell>
          <cell r="BB759" t="str">
            <v>確認中</v>
          </cell>
          <cell r="BC759" t="str">
            <v>確認中</v>
          </cell>
        </row>
        <row r="760">
          <cell r="C760" t="str">
            <v>13190-08804821</v>
          </cell>
          <cell r="D760">
            <v>44826</v>
          </cell>
          <cell r="E760" t="str">
            <v>株式会社 ツクイ</v>
          </cell>
          <cell r="F760" t="str">
            <v>かぶしきがいしゃ ツクイ</v>
          </cell>
          <cell r="N760" t="str">
            <v xml:space="preserve">http://www.tsukui.net </v>
          </cell>
          <cell r="O760" t="str">
            <v>「ツクイ」は、地域に根付いた真心のこもったサービスを提供し、誠意ある行動で責任をもってお客様と社会に貢献する」を理念に、全国４７都道府県で約６５０の事業所を運営する東証一部上場企業」</v>
          </cell>
          <cell r="P760" t="str">
            <v>調理職員（有料老人ホーム）／１０月１９日面接会</v>
          </cell>
          <cell r="Q760" t="str">
            <v>確認中</v>
          </cell>
          <cell r="R760" t="str">
            <v>＜お客様を〔食〕から支えるお仕事です＞彩りを考えた盛り付けはもちろんのこと、おひとりお一人の栄養状態、嗜好、食形態に合わせた調理を行います。朝食、昼食、おやつ、夕食作りから、厨房の衛生管理まで。◎ブランクのある方、転職をお考えの方、未経験者も歓迎。◎日々の献作成にも役立ちます。◎未経験の方も丁寧な研修があるのでご安心ください。</v>
          </cell>
          <cell r="S760" t="str">
            <v>（株）ツクイ ツクイサンシャイン町田西館</v>
          </cell>
          <cell r="T760" t="str">
            <v>確認中</v>
          </cell>
          <cell r="U760" t="str">
            <v>非常勤パート</v>
          </cell>
          <cell r="V760" t="str">
            <v>東京都町田市小山ヶ丘１－１１－７</v>
          </cell>
          <cell r="W760" t="str">
            <v>京王相模原線 多摩境駅  徒歩15分</v>
          </cell>
          <cell r="X760" t="str">
            <v>1,072円〜1,230円</v>
          </cell>
          <cell r="Y760" t="str">
            <v>確認中</v>
          </cell>
          <cell r="Z760" t="str">
            <v>・土日祝は時給＋１００円・残業手当は５分単位で付与・母子・父子手当 １万円（月間勤務時間５０時間以上の方）</v>
          </cell>
          <cell r="AA760" t="str">
            <v>確認中</v>
          </cell>
          <cell r="AB760" t="str">
            <v>確認中</v>
          </cell>
          <cell r="AC760" t="str">
            <v>確認中</v>
          </cell>
          <cell r="AD760" t="str">
            <v>なし</v>
          </cell>
          <cell r="AE760" t="str">
            <v>確認中</v>
          </cell>
          <cell r="AF760" t="str">
            <v>時給</v>
          </cell>
          <cell r="AG760" t="str">
            <v>確認中</v>
          </cell>
          <cell r="AH760" t="str">
            <v>確認中</v>
          </cell>
          <cell r="AI760" t="str">
            <v>確認中</v>
          </cell>
          <cell r="AJ760" t="str">
            <v>確認中</v>
          </cell>
          <cell r="AK760" t="str">
            <v>確認中</v>
          </cell>
          <cell r="AL760" t="str">
            <v>確認中</v>
          </cell>
          <cell r="AM760" t="str">
            <v>確認中</v>
          </cell>
          <cell r="AN760" t="str">
            <v>確認中</v>
          </cell>
          <cell r="AO760" t="str">
            <v>確認中</v>
          </cell>
          <cell r="AP760" t="str">
            <v>詳細はハローワークインターネットサービス求人票を確認ください。</v>
          </cell>
          <cell r="AQ760" t="str">
            <v>詳細はハローワークインターネットサービス求人票を確認ください。</v>
          </cell>
          <cell r="AR760" t="str">
            <v>調理師あれば尚可、調理経験あれば尚可</v>
          </cell>
          <cell r="AS760" t="str">
            <v>雇用保険，労災保険，健康保険，厚生年金</v>
          </cell>
          <cell r="AT760" t="str">
            <v>2人</v>
          </cell>
          <cell r="AU760" t="str">
            <v>介護付有料老人ホーム</v>
          </cell>
          <cell r="AZ760" t="str">
            <v>確認中</v>
          </cell>
          <cell r="BA760" t="str">
            <v>確認中</v>
          </cell>
          <cell r="BB760" t="str">
            <v>確認中</v>
          </cell>
          <cell r="BC760" t="str">
            <v>確認中</v>
          </cell>
        </row>
        <row r="761">
          <cell r="C761" t="str">
            <v>13190-08807421</v>
          </cell>
          <cell r="D761">
            <v>44826</v>
          </cell>
          <cell r="E761" t="str">
            <v>株式会社 ツクイ</v>
          </cell>
          <cell r="F761" t="str">
            <v>かぶしきがいしゃ ツクイ</v>
          </cell>
          <cell r="N761" t="str">
            <v xml:space="preserve">http://www.tsukui.net </v>
          </cell>
          <cell r="O761" t="str">
            <v>「ツクイ」は、地域に根付いた真心のこもったサービスを提供し、誠意ある行動で責任をもってお客様と社会に貢献する」を理念に、全国４７都道府県で約６５０の事業所を運営する東証一部上場企業」</v>
          </cell>
          <cell r="P761" t="str">
            <v>介護職員（訪問入浴オペレーター）／１０月１９日面接会</v>
          </cell>
          <cell r="Q761" t="str">
            <v>確認中</v>
          </cell>
          <cell r="R761" t="str">
            <v>オペレーター・ヘルパー・看護師の３人でご自宅にお伺いし、入浴サービスを提供します。＜主な仕事内容＞・入浴車の運転（車種：ボンゴ、ハイエースなど）・浴槽の運搬、設置、洗浄、片づけ・お湯だし・ベッドまたは車イスからの移動介助・お客様の洗髪、洗体 等・介護職員初任者研修（ホームヘルパー２級）※未経験の方でも同行研修がありますのでご安心下さい。※１日５～７件の訪問です。※事前の相談も可能です♪お気軽にお問い合わせください。</v>
          </cell>
          <cell r="S761" t="str">
            <v>ツクイ町田森野</v>
          </cell>
          <cell r="T761" t="str">
            <v>確認中</v>
          </cell>
          <cell r="U761" t="str">
            <v>非常勤パート</v>
          </cell>
          <cell r="V761" t="str">
            <v>東京都町田市森野５－２１－１ 渋谷ツインビルディング１０３号</v>
          </cell>
          <cell r="W761" t="str">
            <v>「町田」駅からバス、境川団地行「森野５丁目」下車 徒歩１分。</v>
          </cell>
          <cell r="X761" t="str">
            <v>1,340円〜1,730円</v>
          </cell>
          <cell r="Y761" t="str">
            <v>確認中</v>
          </cell>
          <cell r="Z761" t="str">
            <v>・土日祝日手当：時給１００円プラス・ひとり親手当：１０，０００円（月５０時間以上勤務の方）</v>
          </cell>
          <cell r="AA761" t="str">
            <v>確認中</v>
          </cell>
          <cell r="AB761" t="str">
            <v>確認中</v>
          </cell>
          <cell r="AC761" t="str">
            <v>確認中</v>
          </cell>
          <cell r="AD761" t="str">
            <v>なし</v>
          </cell>
          <cell r="AE761" t="str">
            <v>確認中</v>
          </cell>
          <cell r="AF761" t="str">
            <v>時給</v>
          </cell>
          <cell r="AG761" t="str">
            <v>確認中</v>
          </cell>
          <cell r="AH761" t="str">
            <v>確認中</v>
          </cell>
          <cell r="AI761" t="str">
            <v>確認中</v>
          </cell>
          <cell r="AJ761" t="str">
            <v>確認中</v>
          </cell>
          <cell r="AK761" t="str">
            <v>確認中</v>
          </cell>
          <cell r="AL761" t="str">
            <v>確認中</v>
          </cell>
          <cell r="AM761" t="str">
            <v>確認中</v>
          </cell>
          <cell r="AN761" t="str">
            <v>確認中</v>
          </cell>
          <cell r="AO761" t="str">
            <v>確認中</v>
          </cell>
          <cell r="AP761" t="str">
            <v>詳細はハローワークインターネットサービス求人票を確認ください。</v>
          </cell>
          <cell r="AQ761" t="str">
            <v>詳細はハローワークインターネットサービス求人票を確認ください。</v>
          </cell>
          <cell r="AR761" t="str">
            <v>普通自動車運転免許必須（ＡＴ限定可）</v>
          </cell>
          <cell r="AS761" t="str">
            <v>労災保険</v>
          </cell>
          <cell r="AT761" t="str">
            <v>1人</v>
          </cell>
          <cell r="AU761" t="str">
            <v>介護付有料老人ホーム</v>
          </cell>
          <cell r="AZ761" t="str">
            <v>確認中</v>
          </cell>
          <cell r="BA761" t="str">
            <v>確認中</v>
          </cell>
          <cell r="BB761" t="str">
            <v>確認中</v>
          </cell>
          <cell r="BC761" t="str">
            <v>確認中</v>
          </cell>
        </row>
        <row r="762">
          <cell r="C762" t="str">
            <v>13190-08808321</v>
          </cell>
          <cell r="D762">
            <v>44826</v>
          </cell>
          <cell r="E762" t="str">
            <v>株式会社 ツクイ</v>
          </cell>
          <cell r="F762" t="str">
            <v>かぶしきがいしゃ ツクイ</v>
          </cell>
          <cell r="N762" t="str">
            <v xml:space="preserve">http://www.tsukui.net </v>
          </cell>
          <cell r="O762" t="str">
            <v>「ツクイ」は、地域に根付いた真心のこもったサービスを提供し、誠意ある行動で責任をもってお客様と社会に貢献する」を理念に、全国４７都道府県で約６５０の事業所を運営する東証一部上場企業」</v>
          </cell>
          <cell r="P762" t="str">
            <v>ホームヘルパー（訪問介護）／１０月１９日面接会</v>
          </cell>
          <cell r="Q762" t="str">
            <v>確認中</v>
          </cell>
          <cell r="R762" t="str">
            <v>ホームヘルパーとしてお客様のご自宅を訪問し、生活援助や身体介護を提供いたします。週１日～ＯＫ♪ 事前相談可！お気軽にお問い合わせください♪＜仕事内容＞・お客様のご自宅へ訪問し、日常生活や自立支援のための各種サポート業務・食事介助、排拙介助、入浴介助等の身体介護・洗濯、お部屋の掃除、食事の用意などの生活援助＊年齢に関係なく幅広い世代の方が活躍されています。＊未経験やブランクのある方で研修体制が充実しているので安心！不安がなくなるまで研修を実施し、何度でも同行研修いたします。＊勤務時間・勤務日数のご相談もお気軽にお申し付けください。</v>
          </cell>
          <cell r="S762" t="str">
            <v>ツクイ町田金井</v>
          </cell>
          <cell r="T762" t="str">
            <v>確認中</v>
          </cell>
          <cell r="U762" t="str">
            <v>非常勤パート</v>
          </cell>
          <cell r="V762" t="str">
            <v>東京都町田市金井８－２５－２８</v>
          </cell>
          <cell r="W762" t="str">
            <v>小田急線「鶴川」駅よりバス「金井」バス停 下車３分</v>
          </cell>
          <cell r="X762" t="str">
            <v>1,230円〜1,760円</v>
          </cell>
          <cell r="Y762" t="str">
            <v>確認中</v>
          </cell>
          <cell r="Z762" t="str">
            <v>・土日祝日手当 時給１００円増・特別手当（年２回）・育児手当 １０，０００円（母・父子家庭）月５０ｈ以上勤務（対象：１８歳未満）＜介護職員処遇改善支援補助金＞Ｒ４．４～１１月は２７円／時 支給</v>
          </cell>
          <cell r="AA762" t="str">
            <v>確認中</v>
          </cell>
          <cell r="AB762" t="str">
            <v>確認中</v>
          </cell>
          <cell r="AC762" t="str">
            <v>確認中</v>
          </cell>
          <cell r="AD762" t="str">
            <v>なし</v>
          </cell>
          <cell r="AE762" t="str">
            <v>確認中</v>
          </cell>
          <cell r="AF762" t="str">
            <v>時給</v>
          </cell>
          <cell r="AG762" t="str">
            <v>確認中</v>
          </cell>
          <cell r="AH762" t="str">
            <v>確認中</v>
          </cell>
          <cell r="AI762" t="str">
            <v>確認中</v>
          </cell>
          <cell r="AJ762" t="str">
            <v>確認中</v>
          </cell>
          <cell r="AK762" t="str">
            <v>確認中</v>
          </cell>
          <cell r="AL762" t="str">
            <v>確認中</v>
          </cell>
          <cell r="AM762" t="str">
            <v>確認中</v>
          </cell>
          <cell r="AN762" t="str">
            <v>確認中</v>
          </cell>
          <cell r="AO762" t="str">
            <v>確認中</v>
          </cell>
          <cell r="AP762" t="str">
            <v>交替制（シフト制）又は8時00分〜21時00分の時間の間の1時間以上</v>
          </cell>
          <cell r="AQ762" t="str">
            <v>詳細はハローワークインターネットサービス求人票を確認ください。</v>
          </cell>
          <cell r="AR762" t="str">
            <v>ホームヘルパー２級・介護職員初任者研修修了者いずれかの資格を所持で可</v>
          </cell>
          <cell r="AS762" t="str">
            <v>労災保険</v>
          </cell>
          <cell r="AT762" t="str">
            <v>2人</v>
          </cell>
          <cell r="AU762" t="str">
            <v>訪問介護（ホームヘルプサービス）</v>
          </cell>
          <cell r="AZ762" t="str">
            <v>確認中</v>
          </cell>
          <cell r="BA762" t="str">
            <v>確認中</v>
          </cell>
          <cell r="BB762" t="str">
            <v>確認中</v>
          </cell>
          <cell r="BC762" t="str">
            <v>確認中</v>
          </cell>
        </row>
        <row r="763">
          <cell r="C763" t="str">
            <v>13190-08810021</v>
          </cell>
          <cell r="D763">
            <v>44826</v>
          </cell>
          <cell r="E763" t="str">
            <v>株式会社 ツクイ</v>
          </cell>
          <cell r="F763" t="str">
            <v>かぶしきがいしゃ ツクイ</v>
          </cell>
          <cell r="N763" t="str">
            <v xml:space="preserve">http://www.tsukui.net </v>
          </cell>
          <cell r="O763" t="str">
            <v>「ツクイ」は、地域に根付いた真心のこもったサービスを提供し、誠意ある行動で責任をもってお客様と社会に貢献する」を理念に、全国４７都道府県で約６５０の事業所を運営する東証一部上場企業」</v>
          </cell>
          <cell r="P763" t="str">
            <v>介護職員（リハビリ特化型デイサービス） １０／１９面接会</v>
          </cell>
          <cell r="Q763" t="str">
            <v>確認中</v>
          </cell>
          <cell r="R763" t="str">
            <v>★★ 明るく楽しくＬｅｔ’ｓ ｔｒｙ ｉｔ ★★週２日～ＯＫ｜日曜定休｜無資格・未経験大歓迎、デイサービスをご利用のお客様の自立支援に努め、お客様に楽しみながらお過ごしいただくためのサービスを提供♪＜仕事内容＞介護業務全般（送迎添乗を含む）、身体介護（入浴介助・排泄介助・食事介助）、レクリエーション、介護記録作成、業務終了時に片付け及び開始時の準備 等※不安がなくなるまで研修を実施し、仕事内容も丁寧に教えます！【東京都介護職員就業促進事業対象求人】</v>
          </cell>
          <cell r="S763" t="str">
            <v>ツクイ・デイサービス高ヶ坂</v>
          </cell>
          <cell r="T763" t="str">
            <v>確認中</v>
          </cell>
          <cell r="U763" t="str">
            <v>非常勤パート</v>
          </cell>
          <cell r="V763" t="str">
            <v>東京都町田市高ヶ坂７－２６－８</v>
          </cell>
          <cell r="W763" t="str">
            <v>ＪＲ「成瀬」駅　徒歩15分</v>
          </cell>
          <cell r="X763" t="str">
            <v>1,165円〜1,250円</v>
          </cell>
          <cell r="Y763" t="str">
            <v>確認中</v>
          </cell>
          <cell r="Z763" t="str">
            <v>・土日祝日手当 時給１００円増・特別手当（年２回）・育児手当 １０，０００円（母・父子家庭）月５０ｈ以上勤務（対象：１８歳未満）＜介護職員処遇改善支援補助金＞Ｒ４．４～１１月は２７円／時 支給</v>
          </cell>
          <cell r="AA763" t="str">
            <v>確認中</v>
          </cell>
          <cell r="AB763" t="str">
            <v>確認中</v>
          </cell>
          <cell r="AC763" t="str">
            <v>確認中</v>
          </cell>
          <cell r="AD763" t="str">
            <v>なし</v>
          </cell>
          <cell r="AE763" t="str">
            <v>確認中</v>
          </cell>
          <cell r="AF763" t="str">
            <v>時給</v>
          </cell>
          <cell r="AG763" t="str">
            <v>確認中</v>
          </cell>
          <cell r="AH763" t="str">
            <v>確認中</v>
          </cell>
          <cell r="AI763" t="str">
            <v>確認中</v>
          </cell>
          <cell r="AJ763" t="str">
            <v>確認中</v>
          </cell>
          <cell r="AK763" t="str">
            <v>確認中</v>
          </cell>
          <cell r="AL763" t="str">
            <v>確認中</v>
          </cell>
          <cell r="AM763" t="str">
            <v>確認中</v>
          </cell>
          <cell r="AN763" t="str">
            <v>確認中</v>
          </cell>
          <cell r="AO763" t="str">
            <v>確認中</v>
          </cell>
          <cell r="AP763" t="str">
            <v>詳細はハローワークインターネットサービス求人票を確認ください。</v>
          </cell>
          <cell r="AQ763" t="str">
            <v>詳細はハローワークインターネットサービス求人票を確認ください。</v>
          </cell>
          <cell r="AR763" t="str">
            <v>普通自動車運転免許あれば尚可（ＡＴ限定可）</v>
          </cell>
          <cell r="AS763" t="str">
            <v>雇用保険，労災保険，健康保険，厚生年金</v>
          </cell>
          <cell r="AT763" t="str">
            <v>2人</v>
          </cell>
          <cell r="AU763" t="str">
            <v>通所介護（デイサービス）</v>
          </cell>
          <cell r="AZ763" t="str">
            <v>確認中</v>
          </cell>
          <cell r="BA763" t="str">
            <v>確認中</v>
          </cell>
          <cell r="BB763" t="str">
            <v>確認中</v>
          </cell>
          <cell r="BC763" t="str">
            <v>確認中</v>
          </cell>
        </row>
        <row r="764">
          <cell r="C764" t="str">
            <v>13190-08811721</v>
          </cell>
          <cell r="D764">
            <v>44826</v>
          </cell>
          <cell r="E764" t="str">
            <v>日本ソシアルケア株式会社</v>
          </cell>
          <cell r="F764" t="str">
            <v>にほんソシアルケア かぶしきがいしゃ</v>
          </cell>
          <cell r="M764" t="str">
            <v>machidakiso@danrannoie.com</v>
          </cell>
          <cell r="N764" t="str">
            <v xml:space="preserve">https://danranmachikiso.com </v>
          </cell>
          <cell r="O764" t="str">
            <v>自宅に居るような感覚で介護サービスを提供しております。利用者様と毎日楽しくお話やレク・外出等様々な取組みを行いながら高齢者社会に貢献しております。</v>
          </cell>
          <cell r="P764" t="str">
            <v>ディナー調理スタッフ【家庭料理】／１０月１９日面接会</v>
          </cell>
          <cell r="Q764" t="str">
            <v>確認中</v>
          </cell>
          <cell r="R764" t="str">
            <v>・ご利用者の夕食・お弁当作り、配膳、片付け気取ったものではなく普段の【家庭料理】をお願いします♪ 最大１０名分・調理の資格がなくてもＯＫ！料理が趣味の方も大歓迎♪ 好きを生かせるアットホームな職場です。・７０代の方々も活躍中！ 随時見学可能です。まずはお気軽にお問い合わせください。・お子様連れ勤務可</v>
          </cell>
          <cell r="S764" t="str">
            <v>だんらんの家 町田木曽</v>
          </cell>
          <cell r="T764" t="str">
            <v>確認中</v>
          </cell>
          <cell r="U764" t="str">
            <v>非常勤パート</v>
          </cell>
          <cell r="V764" t="str">
            <v>東京都町田市木曽東１－３７－５</v>
          </cell>
          <cell r="W764" t="str">
            <v>小田急線／横浜線 町田駅バス 境川団地入口から 徒歩１分</v>
          </cell>
          <cell r="X764" t="str">
            <v>1,072円〜1,072円</v>
          </cell>
          <cell r="Y764" t="str">
            <v>確認中</v>
          </cell>
          <cell r="Z764" t="str">
            <v>なし</v>
          </cell>
          <cell r="AA764" t="str">
            <v>確認中</v>
          </cell>
          <cell r="AB764" t="str">
            <v>確認中</v>
          </cell>
          <cell r="AC764" t="str">
            <v>確認中</v>
          </cell>
          <cell r="AD764" t="str">
            <v>あり</v>
          </cell>
          <cell r="AE764" t="str">
            <v>確認中</v>
          </cell>
          <cell r="AF764" t="str">
            <v>時給</v>
          </cell>
          <cell r="AG764" t="str">
            <v>確認中</v>
          </cell>
          <cell r="AH764" t="str">
            <v>確認中</v>
          </cell>
          <cell r="AI764" t="str">
            <v>確認中</v>
          </cell>
          <cell r="AJ764" t="str">
            <v>確認中</v>
          </cell>
          <cell r="AK764" t="str">
            <v>確認中</v>
          </cell>
          <cell r="AL764" t="str">
            <v>確認中</v>
          </cell>
          <cell r="AM764" t="str">
            <v>確認中</v>
          </cell>
          <cell r="AN764" t="str">
            <v>確認中</v>
          </cell>
          <cell r="AO764" t="str">
            <v>確認中</v>
          </cell>
          <cell r="AP764" t="str">
            <v>詳細はハローワークインターネットサービス求人票を確認ください。</v>
          </cell>
          <cell r="AQ764" t="str">
            <v>詳細はハローワークインターネットサービス求人票を確認ください。</v>
          </cell>
          <cell r="AR764" t="str">
            <v>免許・資格不問</v>
          </cell>
          <cell r="AS764" t="str">
            <v>労災保険</v>
          </cell>
          <cell r="AT764" t="str">
            <v>2人</v>
          </cell>
          <cell r="AU764" t="str">
            <v>地域密着型通所介護</v>
          </cell>
          <cell r="AZ764" t="str">
            <v>確認中</v>
          </cell>
          <cell r="BA764" t="str">
            <v>確認中</v>
          </cell>
          <cell r="BB764" t="str">
            <v>確認中</v>
          </cell>
          <cell r="BC764" t="str">
            <v>確認中</v>
          </cell>
        </row>
        <row r="765">
          <cell r="C765" t="str">
            <v>13190-08812821</v>
          </cell>
          <cell r="D765">
            <v>44826</v>
          </cell>
          <cell r="E765" t="str">
            <v>日本ソシアルケア株式会社</v>
          </cell>
          <cell r="F765" t="str">
            <v>にほんソシアルケア かぶしきがいしゃ</v>
          </cell>
          <cell r="M765" t="str">
            <v>machidakiso@danrannoie.com</v>
          </cell>
          <cell r="N765" t="str">
            <v xml:space="preserve">https://danranmachikiso.com </v>
          </cell>
          <cell r="O765" t="str">
            <v>自宅に居るような感覚で介護サービスを提供しております。利用者様と毎日楽しくお話やレク・外出等様々な取組みを行いながら高齢者社会に貢献しております。</v>
          </cell>
          <cell r="P765" t="str">
            <v>介護職員［東京都介護職員就業促進事業］１０月１９日面接会</v>
          </cell>
          <cell r="Q765" t="str">
            <v>確認中</v>
          </cell>
          <cell r="R765" t="str">
            <v>まずは初任者または実務者研修を受講してもらいます（※無料）・日常生活介助（食事提供、歩行介助、トイレ、入浴等）・介護業務記録・送迎・レクリエーション業務・未経験の方や７０歳以上の方も活躍しております。楽しくおしゃべりをしながらのお仕事です。子育て経験がある方歓迎。難しい仕事ではないのでご安心を。【東京都介護職員就業促進事業対象求人】</v>
          </cell>
          <cell r="S765" t="str">
            <v>だんらんの家 町田木曽</v>
          </cell>
          <cell r="T765" t="str">
            <v>確認中</v>
          </cell>
          <cell r="U765" t="str">
            <v>非常勤パート</v>
          </cell>
          <cell r="V765" t="str">
            <v>東京都町田市木曽東１－３７－５</v>
          </cell>
          <cell r="W765" t="str">
            <v>小田急線／横浜線 町田駅バス 境川団地入口から 徒歩１分</v>
          </cell>
          <cell r="X765" t="str">
            <v>1,072円〜1,072円</v>
          </cell>
          <cell r="Y765" t="str">
            <v>確認中</v>
          </cell>
          <cell r="Z765" t="str">
            <v>・早朝手当９時までに出勤の方対象・３ヶ月に１度の処遇改善手当あり（諸条件あり。賞与欄参照。）</v>
          </cell>
          <cell r="AA765" t="str">
            <v>確認中</v>
          </cell>
          <cell r="AB765" t="str">
            <v>確認中</v>
          </cell>
          <cell r="AC765" t="str">
            <v>確認中</v>
          </cell>
          <cell r="AD765" t="str">
            <v>あり</v>
          </cell>
          <cell r="AE765" t="str">
            <v>確認中</v>
          </cell>
          <cell r="AF765" t="str">
            <v>時給</v>
          </cell>
          <cell r="AG765" t="str">
            <v>確認中</v>
          </cell>
          <cell r="AH765" t="str">
            <v>確認中</v>
          </cell>
          <cell r="AI765" t="str">
            <v>確認中</v>
          </cell>
          <cell r="AJ765" t="str">
            <v>確認中</v>
          </cell>
          <cell r="AK765" t="str">
            <v>確認中</v>
          </cell>
          <cell r="AL765" t="str">
            <v>確認中</v>
          </cell>
          <cell r="AM765" t="str">
            <v>確認中</v>
          </cell>
          <cell r="AN765" t="str">
            <v>確認中</v>
          </cell>
          <cell r="AO765" t="str">
            <v>確認中</v>
          </cell>
          <cell r="AP765" t="str">
            <v>詳細はハローワークインターネットサービス求人票を確認ください。</v>
          </cell>
          <cell r="AQ765" t="str">
            <v>詳細はハローワークインターネットサービス求人票を確認ください。</v>
          </cell>
          <cell r="AR765" t="str">
            <v>普通自動車運転免許あれば尚可（ＡＴ限定可）</v>
          </cell>
          <cell r="AS765" t="str">
            <v>雇用保険，労災保険</v>
          </cell>
          <cell r="AT765" t="str">
            <v>3人</v>
          </cell>
          <cell r="AU765" t="str">
            <v>地域密着型通所介護</v>
          </cell>
          <cell r="AZ765" t="str">
            <v>確認中</v>
          </cell>
          <cell r="BA765" t="str">
            <v>確認中</v>
          </cell>
          <cell r="BB765" t="str">
            <v>確認中</v>
          </cell>
          <cell r="BC765" t="str">
            <v>確認中</v>
          </cell>
        </row>
        <row r="766">
          <cell r="C766" t="str">
            <v>13190-08813221</v>
          </cell>
          <cell r="D766">
            <v>44826</v>
          </cell>
          <cell r="E766" t="str">
            <v>日本ソシアルケア株式会社</v>
          </cell>
          <cell r="F766" t="str">
            <v>にほんソシアルケア かぶしきがいしゃ</v>
          </cell>
          <cell r="M766" t="str">
            <v>machidakiso@danrannoie.com</v>
          </cell>
          <cell r="N766" t="str">
            <v xml:space="preserve">https://danranmachikiso.com </v>
          </cell>
          <cell r="O766" t="str">
            <v>自宅に居るような感覚で介護サービスを提供しております。利用者様と毎日楽しくお話やレク・外出等様々な取組みを行いながら高齢者社会に貢献しております。</v>
          </cell>
          <cell r="P766" t="str">
            <v>機能訓練指導員（要資格）／１０月１９日面接会</v>
          </cell>
          <cell r="Q766" t="str">
            <v>確認中</v>
          </cell>
          <cell r="R766" t="str">
            <v>利用者様の個別機能訓練の対応を行っていただきます。・個別機能訓練の実施・個別計画書、個別報告書の作成・科学的介護情報システム（ＬＩＦＥ）へのデータ提出、ＰＣ・タブレット操作があります。操作に不安がある方はご相談ください。</v>
          </cell>
          <cell r="S766" t="str">
            <v>だんらんの家 町田木曽</v>
          </cell>
          <cell r="T766" t="str">
            <v>確認中</v>
          </cell>
          <cell r="U766" t="str">
            <v>非常勤パート</v>
          </cell>
          <cell r="V766" t="str">
            <v>東京都町田市木曽東１－３７－５</v>
          </cell>
          <cell r="W766" t="str">
            <v>横浜線古淵駅より徒歩１５分・横浜線／小田急線町田駅よりバス１０分徒歩１分</v>
          </cell>
          <cell r="X766" t="str">
            <v>1,200円〜1,200円</v>
          </cell>
          <cell r="Y766" t="str">
            <v>確認中</v>
          </cell>
          <cell r="Z766" t="str">
            <v>勤務条件に応じて処遇改善手当あり。３０項目の手当内容の詳細は面談時に説明いたします。</v>
          </cell>
          <cell r="AA766" t="str">
            <v>確認中</v>
          </cell>
          <cell r="AB766" t="str">
            <v>確認中</v>
          </cell>
          <cell r="AC766" t="str">
            <v>確認中</v>
          </cell>
          <cell r="AD766" t="str">
            <v>あり</v>
          </cell>
          <cell r="AE766" t="str">
            <v>確認中</v>
          </cell>
          <cell r="AF766" t="str">
            <v>時給</v>
          </cell>
          <cell r="AG766" t="str">
            <v>確認中</v>
          </cell>
          <cell r="AH766" t="str">
            <v>確認中</v>
          </cell>
          <cell r="AI766" t="str">
            <v>確認中</v>
          </cell>
          <cell r="AJ766" t="str">
            <v>確認中</v>
          </cell>
          <cell r="AK766" t="str">
            <v>確認中</v>
          </cell>
          <cell r="AL766" t="str">
            <v>確認中</v>
          </cell>
          <cell r="AM766" t="str">
            <v>確認中</v>
          </cell>
          <cell r="AN766" t="str">
            <v>確認中</v>
          </cell>
          <cell r="AO766" t="str">
            <v>確認中</v>
          </cell>
          <cell r="AP766" t="str">
            <v>9時00分〜14時00分又は9時00分〜18時00分の時間の間の5時間程度※９：００～１８：００の間で自由に決めていただけます。週１０～２０ｈ程度で可。</v>
          </cell>
          <cell r="AQ766" t="str">
            <v>詳細はハローワークインターネットサービス求人票を確認ください。</v>
          </cell>
          <cell r="AR766" t="str">
            <v>理学療法士必須、作業療法士必須、あん摩マッサージ指圧師必須・柔道整復師・言語聴覚士・鍼灸士・看護師・准看護師。いずれかの資格を所持で可</v>
          </cell>
          <cell r="AS766" t="str">
            <v>労災保険</v>
          </cell>
          <cell r="AT766" t="str">
            <v>2人</v>
          </cell>
          <cell r="AU766" t="str">
            <v>地域密着型通所介護</v>
          </cell>
          <cell r="AZ766" t="str">
            <v>確認中</v>
          </cell>
          <cell r="BA766" t="str">
            <v>確認中</v>
          </cell>
          <cell r="BB766" t="str">
            <v>確認中</v>
          </cell>
          <cell r="BC766" t="str">
            <v>確認中</v>
          </cell>
        </row>
        <row r="767">
          <cell r="C767" t="str">
            <v>13190-08814521</v>
          </cell>
          <cell r="D767">
            <v>44826</v>
          </cell>
          <cell r="E767" t="str">
            <v>日本ソシアルケア株式会社</v>
          </cell>
          <cell r="F767" t="str">
            <v>にほんソシアルケア かぶしきがいしゃ</v>
          </cell>
          <cell r="M767" t="str">
            <v>machidakiso@danrannoie.com</v>
          </cell>
          <cell r="N767" t="str">
            <v xml:space="preserve">https://danranmachikiso.com </v>
          </cell>
          <cell r="O767" t="str">
            <v>自宅に居るような感覚で介護サービスを提供しております。利用者様と毎日楽しくお話やレク・外出等様々な取組みを行いながら高齢者社会に貢献しております。</v>
          </cell>
          <cell r="P767" t="str">
            <v>送迎スタッフ（普通車又は軽使用）／１０月１９日面接会</v>
          </cell>
          <cell r="Q767" t="str">
            <v>確認中</v>
          </cell>
          <cell r="R767" t="str">
            <v>・デイサービス利用者様の送迎を担当していただきます。大型車は使用しませんので安心を。運転は町田市内のみ。 送迎記録の入力、車両点検、車内様子、ご家族からの伝達入力、報告、洗車、ガソリン等の管理。週末のみなど限定曜日可能です。空いている時間を有効活用できます。</v>
          </cell>
          <cell r="S767" t="str">
            <v>だんらんの家 町田木曽</v>
          </cell>
          <cell r="T767" t="str">
            <v>確認中</v>
          </cell>
          <cell r="U767" t="str">
            <v>非常勤パート</v>
          </cell>
          <cell r="V767" t="str">
            <v>東京都町田市木曽東１－３７－５</v>
          </cell>
          <cell r="W767" t="str">
            <v>小田急線／横浜線 町田駅バス 境川団地入口から 徒歩１分</v>
          </cell>
          <cell r="X767" t="str">
            <v>1,072円〜1,072円</v>
          </cell>
          <cell r="Y767" t="str">
            <v>確認中</v>
          </cell>
          <cell r="Z767" t="str">
            <v>他の職種と併用で時給アップ</v>
          </cell>
          <cell r="AA767" t="str">
            <v>確認中</v>
          </cell>
          <cell r="AB767" t="str">
            <v>確認中</v>
          </cell>
          <cell r="AC767" t="str">
            <v>確認中</v>
          </cell>
          <cell r="AD767" t="str">
            <v>あり</v>
          </cell>
          <cell r="AE767" t="str">
            <v>確認中</v>
          </cell>
          <cell r="AF767" t="str">
            <v>時給</v>
          </cell>
          <cell r="AG767" t="str">
            <v>確認中</v>
          </cell>
          <cell r="AH767" t="str">
            <v>確認中</v>
          </cell>
          <cell r="AI767" t="str">
            <v>確認中</v>
          </cell>
          <cell r="AJ767" t="str">
            <v>確認中</v>
          </cell>
          <cell r="AK767" t="str">
            <v>確認中</v>
          </cell>
          <cell r="AL767" t="str">
            <v>確認中</v>
          </cell>
          <cell r="AM767" t="str">
            <v>確認中</v>
          </cell>
          <cell r="AN767" t="str">
            <v>確認中</v>
          </cell>
          <cell r="AO767" t="str">
            <v>確認中</v>
          </cell>
          <cell r="AP767" t="str">
            <v>詳細はハローワークインターネットサービス求人票を確認ください。</v>
          </cell>
          <cell r="AQ767" t="str">
            <v>詳細はハローワークインターネットサービス求人票を確認ください。</v>
          </cell>
          <cell r="AR767" t="str">
            <v>普通自動車運転免許必須（ＡＴ限定可）</v>
          </cell>
          <cell r="AS767" t="str">
            <v>労災保険</v>
          </cell>
          <cell r="AT767" t="str">
            <v>2人</v>
          </cell>
          <cell r="AU767" t="str">
            <v>地域密着型通所介護</v>
          </cell>
          <cell r="AZ767" t="str">
            <v>確認中</v>
          </cell>
          <cell r="BA767" t="str">
            <v>確認中</v>
          </cell>
          <cell r="BB767" t="str">
            <v>確認中</v>
          </cell>
          <cell r="BC767" t="str">
            <v>確認中</v>
          </cell>
        </row>
        <row r="768">
          <cell r="C768" t="str">
            <v>13190-08815421</v>
          </cell>
          <cell r="D768">
            <v>44826</v>
          </cell>
          <cell r="E768" t="str">
            <v>社会福祉法人 南町田ちいろば会</v>
          </cell>
          <cell r="F768" t="str">
            <v>しゃかいふくしほうじん みなみまちだちいろばかい</v>
          </cell>
          <cell r="N768" t="str">
            <v xml:space="preserve">http://www.migiwa-home.or.jp </v>
          </cell>
          <cell r="O768" t="str">
            <v>寄り添う思いを大切にした福祉サービスを提供していく</v>
          </cell>
          <cell r="P768" t="str">
            <v>介護職／１０月１９日面接会</v>
          </cell>
          <cell r="Q768" t="str">
            <v>確認中</v>
          </cell>
          <cell r="R768" t="str">
            <v>＊特別養護老人ホーム及びショートスティの入居者、ご利用者への 日常生活における食事や入浴などの介護業務全般に従事をお願いします。・特養 定員８８名、ユニット型 ショートスティ 定員１１名／日、併設型、多床室＊「新しい生活様式」を踏まえた感染防止策 ・体温測定・マスク着用 ・手洗い ・消毒</v>
          </cell>
          <cell r="S768" t="str">
            <v>特別養護老人ホーム みぎわホーム</v>
          </cell>
          <cell r="T768" t="str">
            <v>確認中</v>
          </cell>
          <cell r="U768" t="str">
            <v>正社員</v>
          </cell>
          <cell r="V768" t="str">
            <v>東京都町田市南町田４丁目１０－３８</v>
          </cell>
          <cell r="W768" t="str">
            <v>東急田園都市線 南町田グランベリーパーク駅　徒歩12分</v>
          </cell>
          <cell r="X768" t="str">
            <v>193,000円〜276,800円</v>
          </cell>
          <cell r="Y768" t="str">
            <v>確認中</v>
          </cell>
          <cell r="Z768" t="str">
            <v>配偶者手当 １４８００円、扶養手当   ４０００円～、住宅手当 持家２０００円賃貸 １００００円、夜勤手当   月平均４回</v>
          </cell>
          <cell r="AA768" t="str">
            <v>確認中</v>
          </cell>
          <cell r="AB768" t="str">
            <v>確認中</v>
          </cell>
          <cell r="AC768" t="str">
            <v>確認中</v>
          </cell>
          <cell r="AD768" t="str">
            <v>あり</v>
          </cell>
          <cell r="AE768" t="str">
            <v>確認中</v>
          </cell>
          <cell r="AF768" t="str">
            <v>月給（手当等確認ください）</v>
          </cell>
          <cell r="AG768" t="str">
            <v>確認中</v>
          </cell>
          <cell r="AH768" t="str">
            <v>確認中</v>
          </cell>
          <cell r="AI768" t="str">
            <v>確認中</v>
          </cell>
          <cell r="AJ768" t="str">
            <v>可</v>
          </cell>
          <cell r="AK768" t="str">
            <v>確認中</v>
          </cell>
          <cell r="AL768" t="str">
            <v>確認中</v>
          </cell>
          <cell r="AM768" t="str">
            <v>確認中</v>
          </cell>
          <cell r="AN768" t="str">
            <v>確認中</v>
          </cell>
          <cell r="AO768" t="str">
            <v>確認中</v>
          </cell>
          <cell r="AP768" t="str">
            <v>詳細はハローワークインターネットサービス求人票を確認ください。</v>
          </cell>
          <cell r="AQ768" t="str">
            <v>詳細はハローワークインターネットサービス求人票を確認ください。</v>
          </cell>
          <cell r="AR768" t="str">
            <v>免許・資格不問</v>
          </cell>
          <cell r="AS768" t="str">
            <v>雇用保険，労災保険，健康保険，厚生年金</v>
          </cell>
          <cell r="AT768" t="str">
            <v>2人</v>
          </cell>
          <cell r="AU768" t="str">
            <v>特別養護老人ホーム（特養）</v>
          </cell>
          <cell r="AZ768" t="str">
            <v>確認中</v>
          </cell>
          <cell r="BA768" t="str">
            <v>確認中</v>
          </cell>
          <cell r="BB768" t="str">
            <v>有（屋内「原則禁煙」）</v>
          </cell>
          <cell r="BC768" t="str">
            <v>屋内禁煙（屋外に喫煙所設置）</v>
          </cell>
        </row>
        <row r="769">
          <cell r="C769" t="str">
            <v>13190-08816321</v>
          </cell>
          <cell r="D769">
            <v>44826</v>
          </cell>
          <cell r="E769" t="str">
            <v>社会福祉法人 南町田ちいろば会</v>
          </cell>
          <cell r="F769" t="str">
            <v>しゃかいふくしほうじん みなみまちだちいろばかい</v>
          </cell>
          <cell r="N769" t="str">
            <v xml:space="preserve">http://www.migiwa-home.or.jp </v>
          </cell>
          <cell r="O769" t="str">
            <v>寄り添う思いを大切にした福祉サービスを提供していく経営理念をもとに日々励んでいます。</v>
          </cell>
          <cell r="P769" t="str">
            <v>機能訓練指導員／１０月１９日面接会</v>
          </cell>
          <cell r="Q769" t="str">
            <v>確認中</v>
          </cell>
          <cell r="R769" t="str">
            <v>＊特別養護老人ホームにおいて入居者の日常生活を営むのに必要な 機能を改善し、又は、その減退を防止するための訓練を行っていただきます。</v>
          </cell>
          <cell r="S769" t="str">
            <v>特別養護老人ホームみぎわホーム</v>
          </cell>
          <cell r="T769" t="str">
            <v>確認中</v>
          </cell>
          <cell r="U769" t="str">
            <v>正社員</v>
          </cell>
          <cell r="V769" t="str">
            <v>東京都町田市南町田４丁目１０－３８</v>
          </cell>
          <cell r="W769" t="str">
            <v>東急田園都市線 南町田グランベリーパーク駅　徒歩12分</v>
          </cell>
          <cell r="X769" t="str">
            <v>220,800円〜300,000円</v>
          </cell>
          <cell r="Y769" t="str">
            <v>確認中</v>
          </cell>
          <cell r="Z769" t="str">
            <v>配偶者手当   １４８００円、扶養手当  第１子４０００円第２子３０００円 第３子以下２０００円、住宅手当（持家） ２０００円（賃貸）１００００円</v>
          </cell>
          <cell r="AA769" t="str">
            <v>確認中</v>
          </cell>
          <cell r="AB769" t="str">
            <v>確認中</v>
          </cell>
          <cell r="AC769" t="str">
            <v>確認中</v>
          </cell>
          <cell r="AD769" t="str">
            <v>あり</v>
          </cell>
          <cell r="AE769" t="str">
            <v>確認中</v>
          </cell>
          <cell r="AF769" t="str">
            <v>月給（手当等確認ください）</v>
          </cell>
          <cell r="AG769" t="str">
            <v>確認中</v>
          </cell>
          <cell r="AH769" t="str">
            <v>確認中</v>
          </cell>
          <cell r="AI769" t="str">
            <v>確認中</v>
          </cell>
          <cell r="AJ769" t="str">
            <v>可</v>
          </cell>
          <cell r="AK769" t="str">
            <v>確認中</v>
          </cell>
          <cell r="AL769" t="str">
            <v>確認中</v>
          </cell>
          <cell r="AM769" t="str">
            <v>確認中</v>
          </cell>
          <cell r="AN769" t="str">
            <v>確認中</v>
          </cell>
          <cell r="AO769" t="str">
            <v>確認中</v>
          </cell>
          <cell r="AP769" t="str">
            <v>変形労働時間制9時00分〜18時00分</v>
          </cell>
          <cell r="AQ769" t="str">
            <v>詳細はハローワークインターネットサービス求人票を確認ください。</v>
          </cell>
          <cell r="AR769" t="str">
            <v>理学療法士必須、作業療法士必須、言語聴覚士必須、看護師、柔道整復師、あん摩マッサージ指圧師などいずれかの資格を所持で可、普通自動車運転免許あれば尚可（ＡＴ限定可）</v>
          </cell>
          <cell r="AS769" t="str">
            <v>雇用保険，労災保険，健康保険，厚生年金</v>
          </cell>
          <cell r="AT769" t="str">
            <v>1人</v>
          </cell>
          <cell r="AU769" t="str">
            <v>特別養護老人ホーム（特養）</v>
          </cell>
          <cell r="AZ769" t="str">
            <v>確認中</v>
          </cell>
          <cell r="BA769" t="str">
            <v>確認中</v>
          </cell>
          <cell r="BB769" t="str">
            <v>有（屋内「原則禁煙」）</v>
          </cell>
          <cell r="BC769" t="str">
            <v>屋内禁煙（屋外に喫煙所設置）</v>
          </cell>
        </row>
        <row r="770">
          <cell r="C770" t="str">
            <v>13190-08817621</v>
          </cell>
          <cell r="D770">
            <v>44826</v>
          </cell>
          <cell r="E770" t="str">
            <v>社会福祉法人 南町田ちいろば会</v>
          </cell>
          <cell r="F770" t="str">
            <v>しゃかいふくしほうじん みなみまちだちいろばかい</v>
          </cell>
          <cell r="N770" t="str">
            <v xml:space="preserve">http://www.migiwa-home.or.jp </v>
          </cell>
          <cell r="O770" t="str">
            <v>寄り添う思いを大切にした福祉サービスを提供していく経営理念をもとに日々励んでいます。</v>
          </cell>
          <cell r="P770" t="str">
            <v>看護師（特養）／１０月１９日面接会</v>
          </cell>
          <cell r="Q770" t="str">
            <v>確認中</v>
          </cell>
          <cell r="R770" t="str">
            <v>＜看護業務の内容＞・バイタルチェック ・服薬管理・受診時の付き添い・看護記録の作成・簡単な処置・緊急対応 ・機能訓練における支援業務・看護師以外の職員に対する指導、助言・オンコール対応</v>
          </cell>
          <cell r="S770" t="str">
            <v>特別養護老人ホームみぎわホーム</v>
          </cell>
          <cell r="T770" t="str">
            <v>確認中</v>
          </cell>
          <cell r="U770" t="str">
            <v>正社員</v>
          </cell>
          <cell r="V770" t="str">
            <v>東京都町田市南町田４丁目１０－３８</v>
          </cell>
          <cell r="W770" t="str">
            <v>東急田園都市線 南町田グランベリーパーク駅　徒歩12分</v>
          </cell>
          <cell r="X770" t="str">
            <v>248,300円〜290,000円</v>
          </cell>
          <cell r="Y770" t="str">
            <v>確認中</v>
          </cell>
          <cell r="Z770" t="str">
            <v>配偶者手当１４８００円、扶養手当２０００～ ４０００円、住宅手当２０００～１００００円、オンコール手当４０００円／日</v>
          </cell>
          <cell r="AA770" t="str">
            <v>確認中</v>
          </cell>
          <cell r="AB770" t="str">
            <v>確認中</v>
          </cell>
          <cell r="AC770" t="str">
            <v>確認中</v>
          </cell>
          <cell r="AD770" t="str">
            <v>あり</v>
          </cell>
          <cell r="AE770" t="str">
            <v>確認中</v>
          </cell>
          <cell r="AF770" t="str">
            <v>月給（手当等確認ください）</v>
          </cell>
          <cell r="AG770" t="str">
            <v>確認中</v>
          </cell>
          <cell r="AH770" t="str">
            <v>確認中</v>
          </cell>
          <cell r="AI770" t="str">
            <v>確認中</v>
          </cell>
          <cell r="AJ770" t="str">
            <v>可</v>
          </cell>
          <cell r="AK770" t="str">
            <v>確認中</v>
          </cell>
          <cell r="AL770" t="str">
            <v>確認中</v>
          </cell>
          <cell r="AM770" t="str">
            <v>確認中</v>
          </cell>
          <cell r="AN770" t="str">
            <v>確認中</v>
          </cell>
          <cell r="AO770" t="str">
            <v>確認中</v>
          </cell>
          <cell r="AP770" t="str">
            <v>詳細はハローワークインターネットサービス求人票を確認ください。</v>
          </cell>
          <cell r="AQ770" t="str">
            <v>詳細はハローワークインターネットサービス求人票を確認ください。</v>
          </cell>
          <cell r="AR770" t="str">
            <v>看護師必須、准看護師必須、いずれかの資格を所持で可</v>
          </cell>
          <cell r="AS770" t="str">
            <v>雇用保険，労災保険，健康保険，厚生年金</v>
          </cell>
          <cell r="AT770" t="str">
            <v>1人</v>
          </cell>
          <cell r="AU770" t="str">
            <v>特別養護老人ホーム（特養）</v>
          </cell>
          <cell r="AZ770" t="str">
            <v>確認中</v>
          </cell>
          <cell r="BA770" t="str">
            <v>確認中</v>
          </cell>
          <cell r="BB770" t="str">
            <v>有（屋内「原則禁煙」）</v>
          </cell>
          <cell r="BC770" t="str">
            <v>屋内禁煙（屋外に喫煙所設置）</v>
          </cell>
        </row>
        <row r="771">
          <cell r="C771" t="str">
            <v>13190-08818921</v>
          </cell>
          <cell r="D771">
            <v>44826</v>
          </cell>
          <cell r="E771" t="str">
            <v>社会福祉法人 南町田ちいろば会</v>
          </cell>
          <cell r="F771" t="str">
            <v>しゃかいふくしほうじん みなみまちだちいろばかい</v>
          </cell>
          <cell r="N771" t="str">
            <v xml:space="preserve">http://www.migiwa-home.or.jp </v>
          </cell>
          <cell r="O771" t="str">
            <v>寄り添う思いを大切にした福祉サービスを提供していく経営理念をもとに日々励んでいます。</v>
          </cell>
          <cell r="P771" t="str">
            <v>訪問介護職員（サービス提供責任者）／１０月１９日面接会</v>
          </cell>
          <cell r="Q771" t="str">
            <v>確認中</v>
          </cell>
          <cell r="R771" t="str">
            <v>＊訪問介護事業所でのサービス提供責任者業務＊訪問介護計画の作成、関係機関との連絡調整＊登録ヘルパーの管理、指導＊訪問介護支援</v>
          </cell>
          <cell r="S771" t="str">
            <v>特別養護老人ホームみぎわホーム内の訪問介護事業所</v>
          </cell>
          <cell r="T771" t="str">
            <v>確認中</v>
          </cell>
          <cell r="U771" t="str">
            <v>正社員</v>
          </cell>
          <cell r="V771" t="str">
            <v>東京都町田市南町田４丁目１０－３８</v>
          </cell>
          <cell r="W771" t="str">
            <v>東急田園都市線 南町田グランベリーパーク駅　徒歩12分</v>
          </cell>
          <cell r="X771" t="str">
            <v>254,300円〜276,800円</v>
          </cell>
          <cell r="Y771" t="str">
            <v>確認中</v>
          </cell>
          <cell r="Z771" t="str">
            <v>配偶者手当   １４８００円、扶養手当  第１子４０００円第２子３０００円 第３子以下２０００円、住宅手当（持家） ２０００円（賃貸）１００００円</v>
          </cell>
          <cell r="AA771" t="str">
            <v>確認中</v>
          </cell>
          <cell r="AB771" t="str">
            <v>確認中</v>
          </cell>
          <cell r="AC771" t="str">
            <v>確認中</v>
          </cell>
          <cell r="AD771" t="str">
            <v>あり</v>
          </cell>
          <cell r="AE771" t="str">
            <v>確認中</v>
          </cell>
          <cell r="AF771" t="str">
            <v>月給（手当等確認ください）</v>
          </cell>
          <cell r="AG771" t="str">
            <v>確認中</v>
          </cell>
          <cell r="AH771" t="str">
            <v>確認中</v>
          </cell>
          <cell r="AI771" t="str">
            <v>確認中</v>
          </cell>
          <cell r="AJ771" t="str">
            <v>可</v>
          </cell>
          <cell r="AK771" t="str">
            <v>確認中</v>
          </cell>
          <cell r="AL771" t="str">
            <v>確認中</v>
          </cell>
          <cell r="AM771" t="str">
            <v>確認中</v>
          </cell>
          <cell r="AN771" t="str">
            <v>確認中</v>
          </cell>
          <cell r="AO771" t="str">
            <v>確認中</v>
          </cell>
          <cell r="AP771" t="str">
            <v>詳細はハローワークインターネットサービス求人票を確認ください。</v>
          </cell>
          <cell r="AQ771" t="str">
            <v>詳細はハローワークインターネットサービス求人票を確認ください。</v>
          </cell>
          <cell r="AR771" t="str">
            <v>介護福祉士必須、普通自動車運転免許必須（ＡＴ限定可）</v>
          </cell>
          <cell r="AS771" t="str">
            <v>雇用保険，労災保険，健康保険，厚生年金</v>
          </cell>
          <cell r="AT771" t="str">
            <v>1人</v>
          </cell>
          <cell r="AU771" t="str">
            <v>訪問介護（ホームヘルプサービス）</v>
          </cell>
          <cell r="AZ771" t="str">
            <v>確認中</v>
          </cell>
          <cell r="BA771" t="str">
            <v>確認中</v>
          </cell>
          <cell r="BB771" t="str">
            <v>有（屋内「原則禁煙」）</v>
          </cell>
          <cell r="BC771" t="str">
            <v>屋内禁煙（屋外に喫煙所設置）</v>
          </cell>
        </row>
        <row r="772">
          <cell r="C772" t="str">
            <v>13190-08819121</v>
          </cell>
          <cell r="D772">
            <v>44826</v>
          </cell>
          <cell r="E772" t="str">
            <v>社会福祉法人 南町田ちいろば会</v>
          </cell>
          <cell r="F772" t="str">
            <v>しゃかいふくしほうじん みなみまちだちいろばかい</v>
          </cell>
          <cell r="N772" t="str">
            <v xml:space="preserve">http://www.migiwa-home.or.jp </v>
          </cell>
          <cell r="O772" t="str">
            <v>寄り添う思いを大切にした福祉サービスを提供していく経営理念をもとに日々励んでいます。</v>
          </cell>
          <cell r="P772" t="str">
            <v>ディサービス介護職員／１０月１９日面接会</v>
          </cell>
          <cell r="Q772" t="str">
            <v>確認中</v>
          </cell>
          <cell r="R772" t="str">
            <v>＊食事・入浴・排泄などの日常生活支援＊レクリエーション・クラブ・創作活動支援＊ご利用者様 １日平均２５名程度</v>
          </cell>
          <cell r="S772" t="str">
            <v>特別養護老人ホーム みぎわホーム</v>
          </cell>
          <cell r="T772" t="str">
            <v>確認中</v>
          </cell>
          <cell r="U772" t="str">
            <v>非常勤パート</v>
          </cell>
          <cell r="V772" t="str">
            <v>東京都町田市南町田４丁目１０－３８</v>
          </cell>
          <cell r="W772" t="str">
            <v>東急田園都市線 南町田グランベリーパーク駅　徒歩12分</v>
          </cell>
          <cell r="X772" t="str">
            <v>1,151円〜1,226円</v>
          </cell>
          <cell r="Y772" t="str">
            <v>確認中</v>
          </cell>
          <cell r="Z772" t="str">
            <v>＊祝日は時給５０円プラスとなります</v>
          </cell>
          <cell r="AA772" t="str">
            <v>確認中</v>
          </cell>
          <cell r="AB772" t="str">
            <v>確認中</v>
          </cell>
          <cell r="AC772" t="str">
            <v>確認中</v>
          </cell>
          <cell r="AD772" t="str">
            <v>なし</v>
          </cell>
          <cell r="AE772" t="str">
            <v>確認中</v>
          </cell>
          <cell r="AF772" t="str">
            <v>時給</v>
          </cell>
          <cell r="AG772" t="str">
            <v>確認中</v>
          </cell>
          <cell r="AH772" t="str">
            <v>確認中</v>
          </cell>
          <cell r="AI772" t="str">
            <v>確認中</v>
          </cell>
          <cell r="AJ772" t="str">
            <v>可</v>
          </cell>
          <cell r="AK772" t="str">
            <v>確認中</v>
          </cell>
          <cell r="AL772" t="str">
            <v>確認中</v>
          </cell>
          <cell r="AM772" t="str">
            <v>確認中</v>
          </cell>
          <cell r="AN772" t="str">
            <v>確認中</v>
          </cell>
          <cell r="AO772" t="str">
            <v>確認中</v>
          </cell>
          <cell r="AP772" t="str">
            <v>8時00分〜17時00分又は9時00分〜18時00分＊１日４時間～ 相談可能</v>
          </cell>
          <cell r="AQ772" t="str">
            <v>詳細はハローワークインターネットサービス求人票を確認ください。</v>
          </cell>
          <cell r="AR772" t="str">
            <v>介護職員初任者研修修了者あれば尚可、介護福祉士あれば尚可、ホームヘルパー２級あれば尚可、介護職員実務者研修終了者あれば尚可、無資格の方応相談・いずれかの資格を所持で可</v>
          </cell>
          <cell r="AS772" t="str">
            <v>労災保険</v>
          </cell>
          <cell r="AT772" t="str">
            <v>1人</v>
          </cell>
          <cell r="AU772" t="str">
            <v>認知症対応型デイサービス</v>
          </cell>
          <cell r="AZ772" t="str">
            <v>確認中</v>
          </cell>
          <cell r="BA772" t="str">
            <v>確認中</v>
          </cell>
          <cell r="BB772" t="str">
            <v>有（屋内「原則禁煙」）</v>
          </cell>
          <cell r="BC772" t="str">
            <v>屋内禁煙（屋外に喫煙所設置）</v>
          </cell>
        </row>
        <row r="773">
          <cell r="C773" t="str">
            <v>13190-08820821</v>
          </cell>
          <cell r="D773">
            <v>44826</v>
          </cell>
          <cell r="E773" t="str">
            <v>社会福祉法人創和会 ケアセンター成瀬</v>
          </cell>
          <cell r="F773" t="str">
            <v>しゃかいふくしほうじん　そうわかい　 ケアセンターなるせ</v>
          </cell>
          <cell r="N773" t="str">
            <v xml:space="preserve">http://ccnaruse.com/ </v>
          </cell>
          <cell r="O773" t="str">
            <v>住民活動により設立された社会福祉法人で「共に支え合い、共に生きる」という理念の下、５つの事業を通じ地域の福祉に貢献しています。</v>
          </cell>
          <cell r="P773" t="str">
            <v>特養介護【東京都介護職員就業促進事業】１０月１９日面接会</v>
          </cell>
          <cell r="Q773" t="str">
            <v>確認中</v>
          </cell>
          <cell r="R773" t="str">
            <v>＊ユニット型小規模特養（定員２０名）の介護業務・入居者の生活支援や介護サービス業務全般・サービス担当者会議への参加・各種委員会活動への参加【東京都介護職員就業促進事業】対象求人</v>
          </cell>
          <cell r="S773" t="str">
            <v>ケアセンター成瀬</v>
          </cell>
          <cell r="T773" t="str">
            <v>確認中</v>
          </cell>
          <cell r="U773" t="str">
            <v>非常勤パート</v>
          </cell>
          <cell r="V773" t="str">
            <v>東京都町田市成瀬台３－２４－１</v>
          </cell>
          <cell r="W773" t="str">
            <v>横浜線成瀬駅、または町田駅より成瀬台行バス「野村住宅中央」下車 徒歩３分</v>
          </cell>
          <cell r="X773" t="str">
            <v>1,072円〜1,072円</v>
          </cell>
          <cell r="Y773" t="str">
            <v>確認中</v>
          </cell>
          <cell r="Z773" t="str">
            <v>なし</v>
          </cell>
          <cell r="AA773" t="str">
            <v>確認中</v>
          </cell>
          <cell r="AB773" t="str">
            <v>確認中</v>
          </cell>
          <cell r="AC773" t="str">
            <v>確認中</v>
          </cell>
          <cell r="AD773" t="str">
            <v>なし</v>
          </cell>
          <cell r="AE773" t="str">
            <v>確認中</v>
          </cell>
          <cell r="AF773" t="str">
            <v>時給</v>
          </cell>
          <cell r="AG773" t="str">
            <v>確認中</v>
          </cell>
          <cell r="AH773" t="str">
            <v>確認中</v>
          </cell>
          <cell r="AI773" t="str">
            <v>確認中</v>
          </cell>
          <cell r="AJ773" t="str">
            <v>確認中</v>
          </cell>
          <cell r="AK773" t="str">
            <v>確認中</v>
          </cell>
          <cell r="AL773" t="str">
            <v>確認中</v>
          </cell>
          <cell r="AM773" t="str">
            <v>確認中</v>
          </cell>
          <cell r="AN773" t="str">
            <v>確認中</v>
          </cell>
          <cell r="AO773" t="str">
            <v>確認中</v>
          </cell>
          <cell r="AP773" t="str">
            <v>詳細はハローワークインターネットサービス求人票を確認ください。</v>
          </cell>
          <cell r="AQ773" t="str">
            <v>詳細はハローワークインターネットサービス求人票を確認ください。</v>
          </cell>
          <cell r="AR773" t="str">
            <v>免許・資格不問</v>
          </cell>
          <cell r="AS773" t="str">
            <v>雇用保険，労災保険</v>
          </cell>
          <cell r="AT773" t="str">
            <v>2人</v>
          </cell>
          <cell r="AU773" t="str">
            <v>特別養護老人ホーム（特養）</v>
          </cell>
          <cell r="AZ773" t="str">
            <v>確認中</v>
          </cell>
          <cell r="BA773" t="str">
            <v>確認中</v>
          </cell>
          <cell r="BB773" t="str">
            <v>確認中</v>
          </cell>
          <cell r="BC773" t="str">
            <v>確認中</v>
          </cell>
        </row>
        <row r="774">
          <cell r="C774" t="str">
            <v>13190-08821221</v>
          </cell>
          <cell r="D774">
            <v>44826</v>
          </cell>
          <cell r="E774" t="str">
            <v>社会福祉法人創和会 ケアセンター成瀬</v>
          </cell>
          <cell r="F774" t="str">
            <v>しゃかいふくしほうじん　そうわかい　 ケアセンターなるせ</v>
          </cell>
          <cell r="N774" t="str">
            <v xml:space="preserve">http://ccnaruse.com/ </v>
          </cell>
          <cell r="O774" t="str">
            <v>住民活動により設立された社会福祉法人で「共に支え合い、共に生きる」という理念の下、５つの事業を通じ地域の福祉に貢献しています。</v>
          </cell>
          <cell r="P774" t="str">
            <v>グループホーム介護職員／１０月１９日面接会</v>
          </cell>
          <cell r="Q774" t="str">
            <v>確認中</v>
          </cell>
          <cell r="R774" t="str">
            <v>・グループホームにおける介護業務全般・入居者に対する日時生活の介護やサポート・サービス担当者会議の参加・通院時等の付添業務 等（利用者定員 １８名）【東京都介護職員就業促進事業】対象求人</v>
          </cell>
          <cell r="S774" t="str">
            <v>木曽東グループホーム圓まどか</v>
          </cell>
          <cell r="T774" t="str">
            <v>確認中</v>
          </cell>
          <cell r="U774" t="str">
            <v>非常勤パート</v>
          </cell>
          <cell r="V774" t="str">
            <v>東京都町田市木曽東１－３７－３６</v>
          </cell>
          <cell r="W774" t="str">
            <v>ＪＲ横浜線 古淵駅　徒歩9分</v>
          </cell>
          <cell r="X774" t="str">
            <v>1,072円〜1,072円</v>
          </cell>
          <cell r="Y774" t="str">
            <v>確認中</v>
          </cell>
          <cell r="Z774" t="str">
            <v>なし</v>
          </cell>
          <cell r="AA774" t="str">
            <v>確認中</v>
          </cell>
          <cell r="AB774" t="str">
            <v>確認中</v>
          </cell>
          <cell r="AC774" t="str">
            <v>確認中</v>
          </cell>
          <cell r="AD774" t="str">
            <v>なし</v>
          </cell>
          <cell r="AE774" t="str">
            <v>確認中</v>
          </cell>
          <cell r="AF774" t="str">
            <v>時給</v>
          </cell>
          <cell r="AG774" t="str">
            <v>確認中</v>
          </cell>
          <cell r="AH774" t="str">
            <v>確認中</v>
          </cell>
          <cell r="AI774" t="str">
            <v>確認中</v>
          </cell>
          <cell r="AJ774" t="str">
            <v>確認中</v>
          </cell>
          <cell r="AK774" t="str">
            <v>確認中</v>
          </cell>
          <cell r="AL774" t="str">
            <v>確認中</v>
          </cell>
          <cell r="AM774" t="str">
            <v>確認中</v>
          </cell>
          <cell r="AN774" t="str">
            <v>確認中</v>
          </cell>
          <cell r="AO774" t="str">
            <v>確認中</v>
          </cell>
          <cell r="AP774" t="str">
            <v>詳細はハローワークインターネットサービス求人票を確認ください。</v>
          </cell>
          <cell r="AQ774" t="str">
            <v>詳細はハローワークインターネットサービス求人票を確認ください。</v>
          </cell>
          <cell r="AR774" t="str">
            <v>免許・資格不問</v>
          </cell>
          <cell r="AS774" t="str">
            <v>雇用保険，労災保険</v>
          </cell>
          <cell r="AT774" t="str">
            <v>2人</v>
          </cell>
          <cell r="AU774" t="str">
            <v>認知症対応型共同生活介護（グループホーム）</v>
          </cell>
          <cell r="AZ774" t="str">
            <v>確認中</v>
          </cell>
          <cell r="BA774" t="str">
            <v>確認中</v>
          </cell>
          <cell r="BB774" t="str">
            <v>確認中</v>
          </cell>
          <cell r="BC774" t="str">
            <v>確認中</v>
          </cell>
        </row>
        <row r="775">
          <cell r="C775" t="str">
            <v>13190-08822521</v>
          </cell>
          <cell r="D775">
            <v>44826</v>
          </cell>
          <cell r="E775" t="str">
            <v>社会福祉法人創和会 ケアセンター成瀬</v>
          </cell>
          <cell r="F775" t="str">
            <v>しゃかいふくしほうじん　そうわかい　 ケアセンターなるせ</v>
          </cell>
          <cell r="N775" t="str">
            <v xml:space="preserve">http://ccnaruse.com/ </v>
          </cell>
          <cell r="O775" t="str">
            <v>住民活動により設立された社会福祉法人で「共に支え合い、共に生きる」という理念の下、５つの事業を通じ地域の福祉に貢献しています。</v>
          </cell>
          <cell r="P775" t="str">
            <v>訪問介護【東京都介護職員就業促進事業】１０月１９日面接会</v>
          </cell>
          <cell r="Q775" t="str">
            <v>確認中</v>
          </cell>
          <cell r="R775" t="str">
            <v>訪問介護ヘルパー・利用者宅を訪問しての身体介護／生活援助全般【東京都介護職員就業促進事業】対象求人</v>
          </cell>
          <cell r="S775" t="str">
            <v>ケアセンター成瀬</v>
          </cell>
          <cell r="T775" t="str">
            <v>確認中</v>
          </cell>
          <cell r="U775" t="str">
            <v>非常勤パート</v>
          </cell>
          <cell r="V775" t="str">
            <v>東京都町田市成瀬台３－２４－１</v>
          </cell>
          <cell r="W775" t="str">
            <v>横浜線成瀬駅または町田駅より成瀬台行バス「野村住宅中央」下車、徒歩３分</v>
          </cell>
          <cell r="X775" t="str">
            <v>1,200円〜1,200円</v>
          </cell>
          <cell r="Y775" t="str">
            <v>確認中</v>
          </cell>
          <cell r="Z775" t="str">
            <v>なし</v>
          </cell>
          <cell r="AA775" t="str">
            <v>確認中</v>
          </cell>
          <cell r="AB775" t="str">
            <v>確認中</v>
          </cell>
          <cell r="AC775" t="str">
            <v>確認中</v>
          </cell>
          <cell r="AD775" t="str">
            <v>なし</v>
          </cell>
          <cell r="AE775" t="str">
            <v>確認中</v>
          </cell>
          <cell r="AF775" t="str">
            <v>時給</v>
          </cell>
          <cell r="AG775" t="str">
            <v>確認中</v>
          </cell>
          <cell r="AH775" t="str">
            <v>確認中</v>
          </cell>
          <cell r="AI775" t="str">
            <v>確認中</v>
          </cell>
          <cell r="AJ775" t="str">
            <v>確認中</v>
          </cell>
          <cell r="AK775" t="str">
            <v>確認中</v>
          </cell>
          <cell r="AL775" t="str">
            <v>確認中</v>
          </cell>
          <cell r="AM775" t="str">
            <v>確認中</v>
          </cell>
          <cell r="AN775" t="str">
            <v>確認中</v>
          </cell>
          <cell r="AO775" t="str">
            <v>確認中</v>
          </cell>
          <cell r="AP775" t="str">
            <v>詳細はハローワークインターネットサービス求人票を確認ください。</v>
          </cell>
          <cell r="AQ775" t="str">
            <v>詳細はハローワークインターネットサービス求人票を確認ください。</v>
          </cell>
          <cell r="AR775" t="str">
            <v>介護職員初任者研修修了者必須、普通自動車免許（ＡＴ限定可）あれば尚可</v>
          </cell>
          <cell r="AS775" t="str">
            <v>雇用保険，労災保険</v>
          </cell>
          <cell r="AT775" t="str">
            <v>2人</v>
          </cell>
          <cell r="AU775" t="str">
            <v>訪問介護（ホームヘルプサービス）</v>
          </cell>
          <cell r="AZ775" t="str">
            <v>確認中</v>
          </cell>
          <cell r="BA775" t="str">
            <v>確認中</v>
          </cell>
          <cell r="BB775" t="str">
            <v>確認中</v>
          </cell>
          <cell r="BC775" t="str">
            <v>確認中</v>
          </cell>
        </row>
        <row r="776">
          <cell r="C776" t="str">
            <v>13190-08823421</v>
          </cell>
          <cell r="D776">
            <v>44826</v>
          </cell>
          <cell r="E776" t="str">
            <v>社会福祉法人創和会 ケアセンター成瀬</v>
          </cell>
          <cell r="F776" t="str">
            <v>しゃかいふくしほうじん　そうわかい　 ケアセンターなるせ</v>
          </cell>
          <cell r="N776" t="str">
            <v xml:space="preserve">http://ccnaruse.com/ </v>
          </cell>
          <cell r="O776" t="str">
            <v>住民活動により設立された社会福祉法人で「共に支え合い、共に生きる」という理念の下、５つの事業を通じ地域の福祉に貢献しています。</v>
          </cell>
          <cell r="P776" t="str">
            <v>居宅の介護支援専門員／１０月１９日面接会</v>
          </cell>
          <cell r="Q776" t="str">
            <v>確認中</v>
          </cell>
          <cell r="R776" t="str">
            <v>利用者宅を訪問してのケアプラン作成、ご家族や利用者との連絡調整、モニタリング訪問</v>
          </cell>
          <cell r="S776" t="str">
            <v>ケアセンター成瀬</v>
          </cell>
          <cell r="T776" t="str">
            <v>確認中</v>
          </cell>
          <cell r="U776" t="str">
            <v>契約社員</v>
          </cell>
          <cell r="V776" t="str">
            <v>東京都町田市成瀬台３－２４－１</v>
          </cell>
          <cell r="W776" t="str">
            <v>横浜線成瀬駅より成瀬台行バス 野村住宅中央下車徒歩３分</v>
          </cell>
          <cell r="X776" t="str">
            <v>210,000円〜240,000円</v>
          </cell>
          <cell r="Y776" t="str">
            <v>確認中</v>
          </cell>
          <cell r="Z776" t="str">
            <v>処遇改善補助金月額７０００円。（２０２２年９月まで。１０月以降は変更の可能性があります。）</v>
          </cell>
          <cell r="AA776" t="str">
            <v>確認中</v>
          </cell>
          <cell r="AB776" t="str">
            <v>確認中</v>
          </cell>
          <cell r="AC776" t="str">
            <v>確認中</v>
          </cell>
          <cell r="AD776" t="str">
            <v>あり</v>
          </cell>
          <cell r="AE776" t="str">
            <v>確認中</v>
          </cell>
          <cell r="AF776" t="str">
            <v>月給（手当等確認ください）</v>
          </cell>
          <cell r="AG776" t="str">
            <v>確認中</v>
          </cell>
          <cell r="AH776" t="str">
            <v>確認中</v>
          </cell>
          <cell r="AI776" t="str">
            <v>確認中</v>
          </cell>
          <cell r="AJ776" t="str">
            <v>確認中</v>
          </cell>
          <cell r="AK776" t="str">
            <v>確認中</v>
          </cell>
          <cell r="AL776" t="str">
            <v>確認中</v>
          </cell>
          <cell r="AM776" t="str">
            <v>確認中</v>
          </cell>
          <cell r="AN776" t="str">
            <v>確認中</v>
          </cell>
          <cell r="AO776" t="str">
            <v>確認中</v>
          </cell>
          <cell r="AP776" t="str">
            <v>8時30分〜17時30分</v>
          </cell>
          <cell r="AQ776" t="str">
            <v>詳細はハローワークインターネットサービス求人票を確認ください。</v>
          </cell>
          <cell r="AR776" t="str">
            <v>介護支援専門員（ケアマネージャー）必須、普通自動車運転免許必須（ＡＴ限定可）</v>
          </cell>
          <cell r="AS776" t="str">
            <v>雇用保険，労災保険，健康保険，厚生年金</v>
          </cell>
          <cell r="AT776" t="str">
            <v>1人</v>
          </cell>
          <cell r="AU776" t="str">
            <v>居宅介護支援</v>
          </cell>
          <cell r="AZ776" t="str">
            <v>確認中</v>
          </cell>
          <cell r="BA776" t="str">
            <v>確認中</v>
          </cell>
          <cell r="BB776" t="str">
            <v>確認中</v>
          </cell>
          <cell r="BC776" t="str">
            <v>確認中</v>
          </cell>
        </row>
        <row r="777">
          <cell r="C777" t="str">
            <v>13190-08824321</v>
          </cell>
          <cell r="D777">
            <v>44826</v>
          </cell>
          <cell r="E777" t="str">
            <v>社会福祉法人創和会 ケアセンター成瀬</v>
          </cell>
          <cell r="F777" t="str">
            <v>しゃかいふくしほうじん　そうわかい　 ケアセンターなるせ</v>
          </cell>
          <cell r="N777" t="str">
            <v xml:space="preserve">http://ccnaruse.com/ </v>
          </cell>
          <cell r="O777" t="str">
            <v>住民活動により設立された社会福祉法人で「共に支え合い、共に生きる」という理念の下、５つの事業を通じ地域の福祉に貢献しています。</v>
          </cell>
          <cell r="P777" t="str">
            <v>ケアセンター成瀬看護職員／１０月１９日面接会</v>
          </cell>
          <cell r="Q777" t="str">
            <v>確認中</v>
          </cell>
          <cell r="R777" t="str">
            <v>・ケアセンター成瀬デイサービスご利用者様の健康管理・特別養護老人ホーム入居者（２０名）の健康管理</v>
          </cell>
          <cell r="S777" t="str">
            <v>ケアセンター成瀬</v>
          </cell>
          <cell r="T777" t="str">
            <v>確認中</v>
          </cell>
          <cell r="U777" t="str">
            <v>非常勤パート</v>
          </cell>
          <cell r="V777" t="str">
            <v>東京都町田市成瀬台３－２４－１</v>
          </cell>
          <cell r="W777" t="str">
            <v>横浜線成瀬駅より成瀬台行バス 野村住宅中央下車徒歩３分</v>
          </cell>
          <cell r="X777" t="str">
            <v>1,600円〜1,650円</v>
          </cell>
          <cell r="Y777" t="str">
            <v>確認中</v>
          </cell>
          <cell r="Z777" t="str">
            <v>オンコール手当あり。（要相談）</v>
          </cell>
          <cell r="AA777" t="str">
            <v>確認中</v>
          </cell>
          <cell r="AB777" t="str">
            <v>確認中</v>
          </cell>
          <cell r="AC777" t="str">
            <v>確認中</v>
          </cell>
          <cell r="AD777" t="str">
            <v>なし</v>
          </cell>
          <cell r="AE777" t="str">
            <v>確認中</v>
          </cell>
          <cell r="AF777" t="str">
            <v>時給</v>
          </cell>
          <cell r="AG777" t="str">
            <v>確認中</v>
          </cell>
          <cell r="AH777" t="str">
            <v>確認中</v>
          </cell>
          <cell r="AI777" t="str">
            <v>確認中</v>
          </cell>
          <cell r="AJ777" t="str">
            <v>確認中</v>
          </cell>
          <cell r="AK777" t="str">
            <v>確認中</v>
          </cell>
          <cell r="AL777" t="str">
            <v>確認中</v>
          </cell>
          <cell r="AM777" t="str">
            <v>確認中</v>
          </cell>
          <cell r="AN777" t="str">
            <v>確認中</v>
          </cell>
          <cell r="AO777" t="str">
            <v>確認中</v>
          </cell>
          <cell r="AP777" t="str">
            <v>8時20分〜17時20分</v>
          </cell>
          <cell r="AQ777" t="str">
            <v>詳細はハローワークインターネットサービス求人票を確認ください。</v>
          </cell>
          <cell r="AR777" t="str">
            <v>看護師必須、普通自動車運転免許あれば尚可（ＡＴ限定可）</v>
          </cell>
          <cell r="AS777" t="str">
            <v>雇用保険，労災保険</v>
          </cell>
          <cell r="AT777" t="str">
            <v>1人</v>
          </cell>
          <cell r="AU777" t="str">
            <v>特別養護老人ホーム（特養）</v>
          </cell>
          <cell r="AZ777" t="str">
            <v>確認中</v>
          </cell>
          <cell r="BA777" t="str">
            <v>確認中</v>
          </cell>
          <cell r="BB777" t="str">
            <v>確認中</v>
          </cell>
          <cell r="BC777" t="str">
            <v>確認中</v>
          </cell>
        </row>
        <row r="778">
          <cell r="C778" t="str">
            <v>13190-08825621</v>
          </cell>
          <cell r="D778">
            <v>44826</v>
          </cell>
          <cell r="E778" t="str">
            <v>社会福祉法人 福音会</v>
          </cell>
          <cell r="F778" t="str">
            <v>しゃかいふくしほうじん ふくいんかい</v>
          </cell>
          <cell r="N778" t="str">
            <v xml:space="preserve">https://www.fukuinkai.or.jp/ </v>
          </cell>
          <cell r="O778" t="str">
            <v>高齢者の豊かで幸福な生活を願って支援しています。施設部門と在宅部門を有する総合福祉法人です。</v>
          </cell>
          <cell r="P778" t="str">
            <v>ケアワーカー（介護職員）／野津田／１０月１９日面接会</v>
          </cell>
          <cell r="Q778" t="str">
            <v>確認中</v>
          </cell>
          <cell r="R778" t="str">
            <v>（特養 福音の家）ご入居者の尊厳を守り健康で幸せな日々を送って頂くための支援をお願いします。特別養護老人ホーム（利用者１３０名）における施設利用者の生活支援、身体介助等です。</v>
          </cell>
          <cell r="S778" t="str">
            <v>特別養護老人ホーム　福音の家</v>
          </cell>
          <cell r="T778" t="str">
            <v>確認中</v>
          </cell>
          <cell r="U778" t="str">
            <v>正社員</v>
          </cell>
          <cell r="V778" t="str">
            <v>東京都町田市野津田町 １９３２番地</v>
          </cell>
          <cell r="W778" t="str">
            <v>町田駅より神奈中バス「並木」バス停下車 徒歩１０分</v>
          </cell>
          <cell r="X778" t="str">
            <v>195,000円〜265,000円</v>
          </cell>
          <cell r="Y778" t="str">
            <v>確認中</v>
          </cell>
          <cell r="Z778" t="str">
            <v>資格手当 ～１０，０００円、夜勤手当 ～５０，０００円   （１回１０，０００円）＊今年度賞与実績 年２回合計 基本給３．５か月＋一律１００，０００円</v>
          </cell>
          <cell r="AA778" t="str">
            <v>確認中</v>
          </cell>
          <cell r="AB778" t="str">
            <v>確認中</v>
          </cell>
          <cell r="AC778" t="str">
            <v>確認中</v>
          </cell>
          <cell r="AD778" t="str">
            <v>あり</v>
          </cell>
          <cell r="AE778" t="str">
            <v>確認中</v>
          </cell>
          <cell r="AF778" t="str">
            <v>月給（手当等確認ください）</v>
          </cell>
          <cell r="AG778" t="str">
            <v>確認中</v>
          </cell>
          <cell r="AH778" t="str">
            <v>確認中</v>
          </cell>
          <cell r="AI778" t="str">
            <v>確認中</v>
          </cell>
          <cell r="AJ778" t="str">
            <v>確認中</v>
          </cell>
          <cell r="AK778" t="str">
            <v>確認中</v>
          </cell>
          <cell r="AL778" t="str">
            <v>確認中</v>
          </cell>
          <cell r="AM778" t="str">
            <v>確認中</v>
          </cell>
          <cell r="AN778" t="str">
            <v>確認中</v>
          </cell>
          <cell r="AO778" t="str">
            <v>確認中</v>
          </cell>
          <cell r="AP778" t="str">
            <v>詳細はハローワークインターネットサービス求人票を確認ください。</v>
          </cell>
          <cell r="AQ778" t="str">
            <v>詳細はハローワークインターネットサービス求人票を確認ください。</v>
          </cell>
          <cell r="AR778" t="str">
            <v>介護福祉士必須、介護職員初任者研修修了者必須、介護職員実務者研修修了者必須、いずれかの資格を所持で可</v>
          </cell>
          <cell r="AS778" t="str">
            <v>雇用保険，労災保険，健康保険，厚生年金</v>
          </cell>
          <cell r="AT778" t="str">
            <v>2人</v>
          </cell>
          <cell r="AU778" t="str">
            <v>特別養護老人ホーム（特養）</v>
          </cell>
          <cell r="AZ778" t="str">
            <v>確認中</v>
          </cell>
          <cell r="BA778" t="str">
            <v>確認中</v>
          </cell>
          <cell r="BB778" t="str">
            <v>確認中</v>
          </cell>
          <cell r="BC778" t="str">
            <v>確認中</v>
          </cell>
        </row>
        <row r="779">
          <cell r="C779" t="str">
            <v>13190-08827121</v>
          </cell>
          <cell r="D779">
            <v>44826</v>
          </cell>
          <cell r="E779" t="str">
            <v>社会福祉法人 福音会</v>
          </cell>
          <cell r="F779" t="str">
            <v>しゃかいふくしほうじん ふくいんかい</v>
          </cell>
          <cell r="N779" t="str">
            <v xml:space="preserve">https://www.fukuinkai.or.jp/ </v>
          </cell>
          <cell r="O779" t="str">
            <v>高齢者の豊かで幸福な生活を願って支援しています。施設部門と在宅部門を有する総合福祉法人です。</v>
          </cell>
          <cell r="P779" t="str">
            <v>（正・准）看護職員／１０月１９日面接会</v>
          </cell>
          <cell r="Q779" t="str">
            <v>確認中</v>
          </cell>
          <cell r="R779" t="str">
            <v>・特別養護老人ホームの入居者の健康管理及び医療的処置の実施・オンコール対応・チームケアとして、サービス担当者会議や感染症委員会等への 出席・明るく楽しい職場です。</v>
          </cell>
          <cell r="S779" t="str">
            <v>特別養護老人ホーム　福音の家</v>
          </cell>
          <cell r="T779" t="str">
            <v>確認中</v>
          </cell>
          <cell r="U779" t="str">
            <v>正社員</v>
          </cell>
          <cell r="V779" t="str">
            <v>東京都町田市野津田町 １９３２番地</v>
          </cell>
          <cell r="W779" t="str">
            <v>町田駅より神奈中バス「並木」バス停下車 徒歩１０分</v>
          </cell>
          <cell r="X779" t="str">
            <v>245,000円〜311,000円</v>
          </cell>
          <cell r="Y779" t="str">
            <v>確認中</v>
          </cell>
          <cell r="Z779" t="str">
            <v>オンコール手当 月５～６回、１回 １０００円・今年度 賞与実績 年２回（基本給３．５ヶ月＋夏・冬 各５００００円）</v>
          </cell>
          <cell r="AA779" t="str">
            <v>確認中</v>
          </cell>
          <cell r="AB779" t="str">
            <v>確認中</v>
          </cell>
          <cell r="AC779" t="str">
            <v>確認中</v>
          </cell>
          <cell r="AD779" t="str">
            <v>あり</v>
          </cell>
          <cell r="AE779" t="str">
            <v>確認中</v>
          </cell>
          <cell r="AF779" t="str">
            <v>月給（手当等確認ください）</v>
          </cell>
          <cell r="AG779" t="str">
            <v>確認中</v>
          </cell>
          <cell r="AH779" t="str">
            <v>確認中</v>
          </cell>
          <cell r="AI779" t="str">
            <v>確認中</v>
          </cell>
          <cell r="AJ779" t="str">
            <v>確認中</v>
          </cell>
          <cell r="AK779" t="str">
            <v>確認中</v>
          </cell>
          <cell r="AL779" t="str">
            <v>確認中</v>
          </cell>
          <cell r="AM779" t="str">
            <v>確認中</v>
          </cell>
          <cell r="AN779" t="str">
            <v>確認中</v>
          </cell>
          <cell r="AO779" t="str">
            <v>確認中</v>
          </cell>
          <cell r="AP779" t="str">
            <v>詳細はハローワークインターネットサービス求人票を確認ください。</v>
          </cell>
          <cell r="AQ779" t="str">
            <v>詳細はハローワークインターネットサービス求人票を確認ください。</v>
          </cell>
          <cell r="AR779" t="str">
            <v>看護師・准看護師いずれかの資格を所持で可</v>
          </cell>
          <cell r="AS779" t="str">
            <v>雇用保険，労災保険，健康保険，厚生年金</v>
          </cell>
          <cell r="AT779" t="str">
            <v>1人</v>
          </cell>
          <cell r="AU779" t="str">
            <v>特別養護老人ホーム（特養）</v>
          </cell>
          <cell r="AZ779" t="str">
            <v>確認中</v>
          </cell>
          <cell r="BA779" t="str">
            <v>確認中</v>
          </cell>
          <cell r="BB779" t="str">
            <v>確認中</v>
          </cell>
          <cell r="BC779" t="str">
            <v>確認中</v>
          </cell>
        </row>
        <row r="780">
          <cell r="C780" t="str">
            <v>13190-08828021</v>
          </cell>
          <cell r="D780">
            <v>44826</v>
          </cell>
          <cell r="E780" t="str">
            <v>お問い合わせください</v>
          </cell>
          <cell r="F780" t="str">
            <v>きさいむ</v>
          </cell>
          <cell r="N780" t="str">
            <v>記載無</v>
          </cell>
          <cell r="O780" t="str">
            <v>記載無</v>
          </cell>
          <cell r="P780" t="str">
            <v>相談員（保健師・看護師）／１０月１９日面接会</v>
          </cell>
          <cell r="Q780" t="str">
            <v>確認中</v>
          </cell>
          <cell r="R780" t="str">
            <v>相談員（地域包括支援センター）（保健師・看護師）高齢者が住み慣れた地域で安心して暮らしていただけるよう、総合的な相談や支援、必要なサービスの調整を行っていく業務です。保健師（または看護師）・主任ケアマネージャー、社会福祉士の専門職員が高齢者や家族のご相談に応じています。地域を元気にする取り組みを一緒に行いましょう</v>
          </cell>
          <cell r="S780" t="str">
            <v>記載無</v>
          </cell>
          <cell r="T780" t="str">
            <v>確認中</v>
          </cell>
          <cell r="U780" t="str">
            <v>正社員</v>
          </cell>
          <cell r="V780" t="str">
            <v>東京都町田市</v>
          </cell>
          <cell r="W780" t="str">
            <v>町田バスセンターより山崎団地行き山崎団地センター下車徒歩１分</v>
          </cell>
          <cell r="X780" t="str">
            <v>240,000円〜295,000円</v>
          </cell>
          <cell r="Y780" t="str">
            <v>確認中</v>
          </cell>
          <cell r="Z780" t="str">
            <v>※資格手当は所持している資格により異なります。夜間電話手当：１０００円（１回 １０００円）日曜電話手当２０００円 （２ヶ月に１回程度）</v>
          </cell>
          <cell r="AA780" t="str">
            <v>確認中</v>
          </cell>
          <cell r="AB780" t="str">
            <v>確認中</v>
          </cell>
          <cell r="AC780" t="str">
            <v>確認中</v>
          </cell>
          <cell r="AD780" t="str">
            <v>あり</v>
          </cell>
          <cell r="AE780" t="str">
            <v>確認中</v>
          </cell>
          <cell r="AF780" t="str">
            <v>月給（手当等確認ください）</v>
          </cell>
          <cell r="AG780" t="str">
            <v>確認中</v>
          </cell>
          <cell r="AH780" t="str">
            <v>確認中</v>
          </cell>
          <cell r="AI780" t="str">
            <v>確認中</v>
          </cell>
          <cell r="AJ780" t="str">
            <v>確認中</v>
          </cell>
          <cell r="AK780" t="str">
            <v>確認中</v>
          </cell>
          <cell r="AL780" t="str">
            <v>確認中</v>
          </cell>
          <cell r="AM780" t="str">
            <v>確認中</v>
          </cell>
          <cell r="AN780" t="str">
            <v>確認中</v>
          </cell>
          <cell r="AO780" t="str">
            <v>確認中</v>
          </cell>
          <cell r="AP780" t="str">
            <v>8時30分〜17時30分</v>
          </cell>
          <cell r="AQ780" t="str">
            <v>詳細はハローワークインターネットサービス求人票を確認ください。</v>
          </cell>
          <cell r="AR780" t="str">
            <v>保健師・看護師（保健師または正看護師）いずれかの資格を所持で可</v>
          </cell>
          <cell r="AS780" t="str">
            <v>雇用保険，労災保険，健康保険，厚生年金</v>
          </cell>
          <cell r="AT780" t="str">
            <v>1人</v>
          </cell>
          <cell r="AU780" t="str">
            <v>地域包括支援センター</v>
          </cell>
          <cell r="AZ780" t="str">
            <v>確認中</v>
          </cell>
          <cell r="BA780" t="str">
            <v>確認中</v>
          </cell>
          <cell r="BB780" t="str">
            <v>確認中</v>
          </cell>
          <cell r="BC780" t="str">
            <v>確認中</v>
          </cell>
        </row>
        <row r="781">
          <cell r="C781" t="str">
            <v>13190-08829721</v>
          </cell>
          <cell r="D781">
            <v>44826</v>
          </cell>
          <cell r="E781" t="str">
            <v>社会福祉法人 福音会</v>
          </cell>
          <cell r="F781" t="str">
            <v>しゃかいふくしほうじん ふくいんかい</v>
          </cell>
          <cell r="N781" t="str">
            <v xml:space="preserve">https://www.fukuinkai.or.jp/ </v>
          </cell>
          <cell r="O781" t="str">
            <v>高齢者の豊かで幸福な生活を願って支援しています。施設部門と在宅部門を有する総合福祉法人です。</v>
          </cell>
          <cell r="P781" t="str">
            <v>介護支援専門員／１０月１９日面接会</v>
          </cell>
          <cell r="Q781" t="str">
            <v>確認中</v>
          </cell>
          <cell r="R781" t="str">
            <v>居宅介護支援事業所ふくいん・介護保険に準ずるケアマネジメント業務等・認定調査・お人柄重視ですので、未経験、再チャレンジの方も 歓迎です。・ホームページ是非ご覧ください。</v>
          </cell>
          <cell r="S781" t="str">
            <v>居宅介護支援事業所ふくいん</v>
          </cell>
          <cell r="T781" t="str">
            <v>確認中</v>
          </cell>
          <cell r="U781" t="str">
            <v>正社員</v>
          </cell>
          <cell r="V781" t="str">
            <v>東京都町田市野津田町 １９３２番地</v>
          </cell>
          <cell r="W781" t="str">
            <v>町田駅より神奈中バス 並木バス停下車 徒歩１０分</v>
          </cell>
          <cell r="X781" t="str">
            <v>230,000円〜275,000円</v>
          </cell>
          <cell r="Y781" t="str">
            <v>確認中</v>
          </cell>
          <cell r="Z781" t="str">
            <v>拘束手当</v>
          </cell>
          <cell r="AA781" t="str">
            <v>確認中</v>
          </cell>
          <cell r="AB781" t="str">
            <v>確認中</v>
          </cell>
          <cell r="AC781" t="str">
            <v>確認中</v>
          </cell>
          <cell r="AD781" t="str">
            <v>あり</v>
          </cell>
          <cell r="AE781" t="str">
            <v>確認中</v>
          </cell>
          <cell r="AF781" t="str">
            <v>月給（手当等確認ください）</v>
          </cell>
          <cell r="AG781" t="str">
            <v>確認中</v>
          </cell>
          <cell r="AH781" t="str">
            <v>確認中</v>
          </cell>
          <cell r="AI781" t="str">
            <v>確認中</v>
          </cell>
          <cell r="AJ781" t="str">
            <v>確認中</v>
          </cell>
          <cell r="AK781" t="str">
            <v>確認中</v>
          </cell>
          <cell r="AL781" t="str">
            <v>確認中</v>
          </cell>
          <cell r="AM781" t="str">
            <v>確認中</v>
          </cell>
          <cell r="AN781" t="str">
            <v>確認中</v>
          </cell>
          <cell r="AO781" t="str">
            <v>確認中</v>
          </cell>
          <cell r="AP781" t="str">
            <v>8時30分〜17時30分</v>
          </cell>
          <cell r="AQ781" t="str">
            <v>詳細はハローワークインターネットサービス求人票を確認ください。</v>
          </cell>
          <cell r="AR781" t="str">
            <v>介護支援専門員（ケアマネージャー）必須、普通自動車運転免許必須（ＡＴ限定可）</v>
          </cell>
          <cell r="AS781" t="str">
            <v>雇用保険，労災保険，健康保険，厚生年金</v>
          </cell>
          <cell r="AT781" t="str">
            <v>1人</v>
          </cell>
          <cell r="AU781" t="str">
            <v>居宅介護支援</v>
          </cell>
          <cell r="AZ781" t="str">
            <v>確認中</v>
          </cell>
          <cell r="BA781" t="str">
            <v>確認中</v>
          </cell>
          <cell r="BB781" t="str">
            <v>確認中</v>
          </cell>
          <cell r="BC781" t="str">
            <v>確認中</v>
          </cell>
        </row>
        <row r="782">
          <cell r="C782" t="str">
            <v>13190-08830521</v>
          </cell>
          <cell r="D782">
            <v>44826</v>
          </cell>
          <cell r="E782" t="str">
            <v>お問い合わせください</v>
          </cell>
          <cell r="F782" t="str">
            <v>きさいむ</v>
          </cell>
          <cell r="N782" t="str">
            <v>記載無</v>
          </cell>
          <cell r="O782" t="str">
            <v>記載無</v>
          </cell>
          <cell r="P782" t="str">
            <v>介護支援専門員／１０月１９日面接会</v>
          </cell>
          <cell r="Q782" t="str">
            <v>確認中</v>
          </cell>
          <cell r="R782" t="str">
            <v>（グッドサポートふくいん鶴川）・介護保険に準ずるケアマネジメント業務等・認定調査・お人柄重視ですので、未経験、再チャレンジの方も歓迎です。・ホームページ是非ご覧ください。</v>
          </cell>
          <cell r="S782" t="str">
            <v>グッドサポートふくいん鶴川</v>
          </cell>
          <cell r="T782" t="str">
            <v>確認中</v>
          </cell>
          <cell r="U782" t="str">
            <v>非常勤パート</v>
          </cell>
          <cell r="V782" t="str">
            <v>東京都町田市</v>
          </cell>
          <cell r="W782" t="str">
            <v>鶴川駅よりバス 鶴川市民センター入口バス停下車徒歩５分またはセンター前経由鶴川団地行 センター前バス停下車徒歩３分</v>
          </cell>
          <cell r="X782" t="str">
            <v>1,161円〜1,321円</v>
          </cell>
          <cell r="Y782" t="str">
            <v>確認中</v>
          </cell>
          <cell r="Z782" t="str">
            <v>記載無</v>
          </cell>
          <cell r="AA782" t="str">
            <v>確認中</v>
          </cell>
          <cell r="AB782" t="str">
            <v>確認中</v>
          </cell>
          <cell r="AC782" t="str">
            <v>確認中</v>
          </cell>
          <cell r="AD782" t="str">
            <v>なし</v>
          </cell>
          <cell r="AE782" t="str">
            <v>確認中</v>
          </cell>
          <cell r="AF782" t="str">
            <v>時給</v>
          </cell>
          <cell r="AG782" t="str">
            <v>確認中</v>
          </cell>
          <cell r="AH782" t="str">
            <v>確認中</v>
          </cell>
          <cell r="AI782" t="str">
            <v>確認中</v>
          </cell>
          <cell r="AJ782" t="str">
            <v>確認中</v>
          </cell>
          <cell r="AK782" t="str">
            <v>確認中</v>
          </cell>
          <cell r="AL782" t="str">
            <v>確認中</v>
          </cell>
          <cell r="AM782" t="str">
            <v>確認中</v>
          </cell>
          <cell r="AN782" t="str">
            <v>確認中</v>
          </cell>
          <cell r="AO782" t="str">
            <v>確認中</v>
          </cell>
          <cell r="AP782" t="str">
            <v>8時30分〜17時30分</v>
          </cell>
          <cell r="AQ782" t="str">
            <v>詳細はハローワークインターネットサービス求人票を確認ください。</v>
          </cell>
          <cell r="AR782" t="str">
            <v>介護支援専門員（ケアマネージャー）必須、普通自動車運転免許必須（ＡＴ限定可）</v>
          </cell>
          <cell r="AS782" t="str">
            <v>雇用保険，労災保険，健康保険，厚生年金</v>
          </cell>
          <cell r="AT782" t="str">
            <v>2人</v>
          </cell>
          <cell r="AU782" t="str">
            <v>居宅介護支援</v>
          </cell>
          <cell r="AZ782" t="str">
            <v>確認中</v>
          </cell>
          <cell r="BA782" t="str">
            <v>確認中</v>
          </cell>
          <cell r="BB782" t="str">
            <v>確認中</v>
          </cell>
          <cell r="BC782" t="str">
            <v>確認中</v>
          </cell>
        </row>
        <row r="783">
          <cell r="C783" t="str">
            <v>13190-08831421</v>
          </cell>
          <cell r="D783">
            <v>44826</v>
          </cell>
          <cell r="E783" t="str">
            <v>株式会社 ノエ 訪問看護介護・相談・ＧＨあい羽</v>
          </cell>
          <cell r="F783" t="str">
            <v>かぶしきがいしゃ ノエ ほうもんかんごかいご・そうだん・ＧＨあいはね</v>
          </cell>
          <cell r="N783" t="str">
            <v xml:space="preserve">https://www.homonkangoiha.jp/ </v>
          </cell>
          <cell r="O783" t="str">
            <v>２０２１年に新規事業を立上、更なる社会福祉貢献すべく、職員全員で取り組んでいます。</v>
          </cell>
          <cell r="P783" t="str">
            <v>グループホーム利用者のお世話業務／１０月１９日面接会</v>
          </cell>
          <cell r="Q783" t="str">
            <v>確認中</v>
          </cell>
          <cell r="R783" t="str">
            <v>＊グループホーム８棟（４人入居）でのお世話係・グループホーム共有エリアの清掃・整理整頓。稀に利用者様のお部屋のお掃除サポートがあります。・配膳（調理はありません）・利用者様の受診に同行★経験者の方歓迎。重度介護はありません。＊事務処理・日々の対応記録の作成（事務処理作業）＊社用車による各種送迎業務。運転免許資格必須。</v>
          </cell>
          <cell r="S783" t="str">
            <v>グループホームあい羽</v>
          </cell>
          <cell r="T783" t="str">
            <v>確認中</v>
          </cell>
          <cell r="U783" t="str">
            <v>非常勤パート</v>
          </cell>
          <cell r="V783" t="str">
            <v>東京都町田市図師町１３３２－１５</v>
          </cell>
          <cell r="W783" t="str">
            <v>神奈中バス馬駈バス停 徒歩８分</v>
          </cell>
          <cell r="X783" t="str">
            <v>1,080円〜1,200円</v>
          </cell>
          <cell r="Y783" t="str">
            <v>確認中</v>
          </cell>
          <cell r="Z783" t="str">
            <v>・諸手当あり（年末年始出勤）・早番手当 ３００円／１回</v>
          </cell>
          <cell r="AA783" t="str">
            <v>確認中</v>
          </cell>
          <cell r="AB783" t="str">
            <v>確認中</v>
          </cell>
          <cell r="AC783" t="str">
            <v>確認中</v>
          </cell>
          <cell r="AD783" t="str">
            <v>なし</v>
          </cell>
          <cell r="AE783" t="str">
            <v>確認中</v>
          </cell>
          <cell r="AF783" t="str">
            <v>時給</v>
          </cell>
          <cell r="AG783" t="str">
            <v>確認中</v>
          </cell>
          <cell r="AH783" t="str">
            <v>確認中</v>
          </cell>
          <cell r="AI783" t="str">
            <v>確認中</v>
          </cell>
          <cell r="AJ783" t="str">
            <v>確認中</v>
          </cell>
          <cell r="AK783" t="str">
            <v>確認中</v>
          </cell>
          <cell r="AL783" t="str">
            <v>確認中</v>
          </cell>
          <cell r="AM783" t="str">
            <v>確認中</v>
          </cell>
          <cell r="AN783" t="str">
            <v>確認中</v>
          </cell>
          <cell r="AO783" t="str">
            <v>確認中</v>
          </cell>
          <cell r="AP783" t="str">
            <v>詳細はハローワークインターネットサービス求人票を確認ください。</v>
          </cell>
          <cell r="AQ783" t="str">
            <v>詳細はハローワークインターネットサービス求人票を確認ください。</v>
          </cell>
          <cell r="AR783" t="str">
            <v>ホームヘルパー２級・介護職員初任者研修修了者あれば尚可、社会保険福祉士、精神保健福祉士、介護福祉士あれば優遇</v>
          </cell>
          <cell r="AS783" t="str">
            <v>労災保険</v>
          </cell>
          <cell r="AT783" t="str">
            <v>2人</v>
          </cell>
          <cell r="AU783" t="str">
            <v>認知症対応型共同生活介護（グループホーム）</v>
          </cell>
          <cell r="AZ783" t="str">
            <v>確認中</v>
          </cell>
          <cell r="BA783" t="str">
            <v>確認中</v>
          </cell>
          <cell r="BB783" t="str">
            <v>確認中</v>
          </cell>
          <cell r="BC783" t="str">
            <v>確認中</v>
          </cell>
        </row>
        <row r="784">
          <cell r="C784" t="str">
            <v>13190-08832321</v>
          </cell>
          <cell r="D784">
            <v>44826</v>
          </cell>
          <cell r="E784" t="str">
            <v>株式会社 ノエ 訪問看護介護・相談・ＧＨあい羽</v>
          </cell>
          <cell r="F784" t="str">
            <v>かぶしきがいしゃ ノエ ほうもんかんごかいご・そうだん・ＧＨあいはね</v>
          </cell>
          <cell r="N784" t="str">
            <v xml:space="preserve">https://www.homonkangoiha.jp/ </v>
          </cell>
          <cell r="O784" t="str">
            <v>２０２１年に新規事業を立上、更なる社会福祉貢献すべく、職員全員で取り組んでいます。</v>
          </cell>
          <cell r="P784" t="str">
            <v>社会福祉士・精神保健福祉士／１０月１９日面接会</v>
          </cell>
          <cell r="Q784" t="str">
            <v>確認中</v>
          </cell>
          <cell r="R784" t="str">
            <v>社会福祉士・精神保健福祉士（相談支援専門員）精神・知的障害者の方の訪問看護・介護ならびにグループホーム運営での相談及びサービス利用者への支援・ソーシャルワーキング・受診同行・入居相談・訪問看護、訪問介護相談・個別支援計画の作成、モニタリング・作業所の管理</v>
          </cell>
          <cell r="S784" t="str">
            <v>株式会社 ノエ 訪問看護介護・相談・ＧＨあい羽</v>
          </cell>
          <cell r="T784" t="str">
            <v>確認中</v>
          </cell>
          <cell r="U784" t="str">
            <v>正社員</v>
          </cell>
          <cell r="V784" t="str">
            <v>東京都町田市図師町１３３２－１５</v>
          </cell>
          <cell r="W784" t="str">
            <v xml:space="preserve">神奈中バス：馬駈バス停下車 徒歩８分※就業場所は他に、町田市忠生にもあります </v>
          </cell>
          <cell r="X784" t="str">
            <v>240,000円〜280,000円</v>
          </cell>
          <cell r="Y784" t="str">
            <v>確認中</v>
          </cell>
          <cell r="Z784" t="str">
            <v>諸手当あり</v>
          </cell>
          <cell r="AA784" t="str">
            <v>確認中</v>
          </cell>
          <cell r="AB784" t="str">
            <v>確認中</v>
          </cell>
          <cell r="AC784" t="str">
            <v>確認中</v>
          </cell>
          <cell r="AD784" t="str">
            <v>あり</v>
          </cell>
          <cell r="AE784" t="str">
            <v>確認中</v>
          </cell>
          <cell r="AF784" t="str">
            <v>月給（手当等確認ください）</v>
          </cell>
          <cell r="AG784" t="str">
            <v>確認中</v>
          </cell>
          <cell r="AH784" t="str">
            <v>確認中</v>
          </cell>
          <cell r="AI784" t="str">
            <v>確認中</v>
          </cell>
          <cell r="AJ784" t="str">
            <v>確認中</v>
          </cell>
          <cell r="AK784" t="str">
            <v>確認中</v>
          </cell>
          <cell r="AL784" t="str">
            <v>確認中</v>
          </cell>
          <cell r="AM784" t="str">
            <v>確認中</v>
          </cell>
          <cell r="AN784" t="str">
            <v>確認中</v>
          </cell>
          <cell r="AO784" t="str">
            <v>確認中</v>
          </cell>
          <cell r="AP784" t="str">
            <v>9時00分〜18時00分又は〜の時間の間の8時間、勤務時間応相談、１日：業務８時間と休憩１時間</v>
          </cell>
          <cell r="AQ784" t="str">
            <v>詳細はハローワークインターネットサービス求人票を確認ください。</v>
          </cell>
          <cell r="AR784" t="str">
            <v>精神保健福祉士必須、社会福祉士必須、介護福祉士あれば尚可、相談支援専門員いずれかの資格を所持で可</v>
          </cell>
          <cell r="AS784" t="str">
            <v>雇用保険，労災保険，健康保険，厚生年金</v>
          </cell>
          <cell r="AT784" t="str">
            <v>1人</v>
          </cell>
          <cell r="AU784" t="str">
            <v>認知症対応型共同生活介護（グループホーム）</v>
          </cell>
          <cell r="AZ784" t="str">
            <v>確認中</v>
          </cell>
          <cell r="BA784" t="str">
            <v>確認中</v>
          </cell>
          <cell r="BB784" t="str">
            <v>確認中</v>
          </cell>
          <cell r="BC784" t="str">
            <v>確認中</v>
          </cell>
        </row>
        <row r="785">
          <cell r="C785" t="str">
            <v>13190-08833621</v>
          </cell>
          <cell r="D785">
            <v>44826</v>
          </cell>
          <cell r="E785" t="str">
            <v>株式会社 ノエ 訪問看護介護・相談・ＧＨあい羽</v>
          </cell>
          <cell r="F785" t="str">
            <v>かぶしきがいしゃ ノエ ほうもんかんごかいご・そうだん・ＧＨあいはね</v>
          </cell>
          <cell r="N785" t="str">
            <v xml:space="preserve">https://www.homonkangoiha.jp/ </v>
          </cell>
          <cell r="O785" t="str">
            <v>２０２１年に新規事業を立上、更なる社会福祉貢献すべく、職員全員で取り組んでいます。</v>
          </cell>
          <cell r="P785" t="str">
            <v>新規作業所生活支援員（パート）／１０月１９日面接会</v>
          </cell>
          <cell r="Q785" t="str">
            <v>確認中</v>
          </cell>
          <cell r="R785" t="str">
            <v>・２０２２年５月に新規オープンした就労継続支援作業所の生活支援員のお仕事です。・利用者様は精神、知的障害者の方です。重度な身体介護等はありません。・業務の中には利用者様のご通勤（送迎）のサポートもあります。・ご利用者様の就労継続支援作業所内でのお仕事の支援、状態の確認、服薬管理、記録台帳への記録、日常的行動のお世話等をするお仕事です。</v>
          </cell>
          <cell r="S785" t="str">
            <v>「羽工房」</v>
          </cell>
          <cell r="T785" t="str">
            <v>確認中</v>
          </cell>
          <cell r="U785" t="str">
            <v>非常勤パート</v>
          </cell>
          <cell r="V785" t="str">
            <v>東京都町田市忠生３－１４ー１６</v>
          </cell>
          <cell r="W785" t="str">
            <v>町田駅から神奈中バス「下根岸」バス停下車 徒歩３分、町田街道の下根岸交差点モスバーガー近く。</v>
          </cell>
          <cell r="X785" t="str">
            <v>1,080円〜1,200円</v>
          </cell>
          <cell r="Y785" t="str">
            <v>確認中</v>
          </cell>
          <cell r="Z785" t="str">
            <v>・諸手当あり（年末年始出勤の場合等）</v>
          </cell>
          <cell r="AA785" t="str">
            <v>確認中</v>
          </cell>
          <cell r="AB785" t="str">
            <v>確認中</v>
          </cell>
          <cell r="AC785" t="str">
            <v>確認中</v>
          </cell>
          <cell r="AD785" t="str">
            <v>なし</v>
          </cell>
          <cell r="AE785" t="str">
            <v>確認中</v>
          </cell>
          <cell r="AF785" t="str">
            <v>時給</v>
          </cell>
          <cell r="AG785" t="str">
            <v>確認中</v>
          </cell>
          <cell r="AH785" t="str">
            <v>確認中</v>
          </cell>
          <cell r="AI785" t="str">
            <v>確認中</v>
          </cell>
          <cell r="AJ785" t="str">
            <v>確認中</v>
          </cell>
          <cell r="AK785" t="str">
            <v>確認中</v>
          </cell>
          <cell r="AL785" t="str">
            <v>確認中</v>
          </cell>
          <cell r="AM785" t="str">
            <v>確認中</v>
          </cell>
          <cell r="AN785" t="str">
            <v>確認中</v>
          </cell>
          <cell r="AO785" t="str">
            <v>確認中</v>
          </cell>
          <cell r="AP785" t="str">
            <v>9時00分〜18時00分又は9時30分〜16時30分の時間の間の5時間以上・週の勤務日、１日の勤務時間は応相談</v>
          </cell>
          <cell r="AQ785" t="str">
            <v>詳細はハローワークインターネットサービス求人票を確認ください。</v>
          </cell>
          <cell r="AR785" t="str">
            <v>ホームヘルパー２級あれば尚可、介護職員初任者研修修了者あれば尚可、社会保険福祉士、精神保健福祉士、介護福祉士あれば優遇</v>
          </cell>
          <cell r="AS785" t="str">
            <v>労災保険</v>
          </cell>
          <cell r="AT785" t="str">
            <v>2人</v>
          </cell>
          <cell r="AU785" t="str">
            <v>その他</v>
          </cell>
          <cell r="AZ785" t="str">
            <v>確認中</v>
          </cell>
          <cell r="BA785" t="str">
            <v>確認中</v>
          </cell>
          <cell r="BB785" t="str">
            <v>確認中</v>
          </cell>
          <cell r="BC785" t="str">
            <v>確認中</v>
          </cell>
        </row>
        <row r="786">
          <cell r="C786" t="str">
            <v>13190-08834921</v>
          </cell>
          <cell r="D786">
            <v>44826</v>
          </cell>
          <cell r="E786" t="str">
            <v>株式会社 ノエ 訪問看護介護・相談・ＧＨあい羽</v>
          </cell>
          <cell r="F786" t="str">
            <v>かぶしきがいしゃ ノエ ほうもんかんごかいご・そうだん・ＧＨあいはね</v>
          </cell>
          <cell r="N786" t="str">
            <v xml:space="preserve">https://www.homonkangoiha.jp/ </v>
          </cell>
          <cell r="O786" t="str">
            <v>２０２１年に新規事業を立上、更なる社会福祉貢献すべく、職員全員で取り組んでいます。</v>
          </cell>
          <cell r="P786" t="str">
            <v>施設サービス管理責任者／１０月１９日面接会</v>
          </cell>
          <cell r="Q786" t="str">
            <v>確認中</v>
          </cell>
          <cell r="R786" t="str">
            <v>・仕事内容：精神・知的障害をお持ちのご利用者様の既設（居宅）または新設（通所）の施設のサービス管理責任者＊試用期間中の適性確認後、配属先を決定いたします。・車通勤が可能な職場です。・重度介護、老々介護、身障者介護、夜勤はありません。</v>
          </cell>
          <cell r="S786" t="str">
            <v>株式会社 ノエ 訪問看護介護・相談・ＧＨあい羽</v>
          </cell>
          <cell r="T786" t="str">
            <v>確認中</v>
          </cell>
          <cell r="U786" t="str">
            <v>正社員</v>
          </cell>
          <cell r="V786" t="str">
            <v>東京都町田市図師町１３３２－１５</v>
          </cell>
          <cell r="W786" t="str">
            <v>町田駅よりバス 神奈中バス：馬駈バス停下車 徒歩８分</v>
          </cell>
          <cell r="X786" t="str">
            <v>250,000円〜300,000円</v>
          </cell>
          <cell r="Y786" t="str">
            <v>確認中</v>
          </cell>
          <cell r="Z786" t="str">
            <v>・年末年始出勤手当：￥５、０００／日</v>
          </cell>
          <cell r="AA786" t="str">
            <v>確認中</v>
          </cell>
          <cell r="AB786" t="str">
            <v>確認中</v>
          </cell>
          <cell r="AC786" t="str">
            <v>確認中</v>
          </cell>
          <cell r="AD786" t="str">
            <v>あり</v>
          </cell>
          <cell r="AE786" t="str">
            <v>確認中</v>
          </cell>
          <cell r="AF786" t="str">
            <v>月給（手当等確認ください）</v>
          </cell>
          <cell r="AG786" t="str">
            <v>確認中</v>
          </cell>
          <cell r="AH786" t="str">
            <v>確認中</v>
          </cell>
          <cell r="AI786" t="str">
            <v>確認中</v>
          </cell>
          <cell r="AJ786" t="str">
            <v>確認中</v>
          </cell>
          <cell r="AK786" t="str">
            <v>確認中</v>
          </cell>
          <cell r="AL786" t="str">
            <v>確認中</v>
          </cell>
          <cell r="AM786" t="str">
            <v>確認中</v>
          </cell>
          <cell r="AN786" t="str">
            <v>確認中</v>
          </cell>
          <cell r="AO786" t="str">
            <v>確認中</v>
          </cell>
          <cell r="AP786" t="str">
            <v>9時00分〜18時00分又は〜の時間の間の8時間・原則、残業、夜勤、深夜勤務はありません。</v>
          </cell>
          <cell r="AQ786" t="str">
            <v>詳細はハローワークインターネットサービス求人票を確認ください。</v>
          </cell>
          <cell r="AR786" t="str">
            <v>サービス管理責任者資格、普通自動車運転免許必須（ＡＴ限定可）</v>
          </cell>
          <cell r="AS786" t="str">
            <v>雇用保険，労災保険，健康保険，厚生年金</v>
          </cell>
          <cell r="AT786" t="str">
            <v>1人</v>
          </cell>
          <cell r="AU786" t="str">
            <v>その他</v>
          </cell>
          <cell r="AZ786" t="str">
            <v>確認中</v>
          </cell>
          <cell r="BA786" t="str">
            <v>確認中</v>
          </cell>
          <cell r="BB786" t="str">
            <v>確認中</v>
          </cell>
          <cell r="BC786" t="str">
            <v>確認中</v>
          </cell>
        </row>
        <row r="787">
          <cell r="C787" t="str">
            <v>13190-08926221</v>
          </cell>
          <cell r="D787">
            <v>44831</v>
          </cell>
          <cell r="E787" t="str">
            <v>株式会社 ノエ 訪問看護介護・相談・ＧＨあい羽</v>
          </cell>
          <cell r="F787" t="str">
            <v>かぶしきがいしゃ ノエ ほうもんかんごかいご・そうだん・ＧＨあいはね</v>
          </cell>
          <cell r="N787" t="str">
            <v xml:space="preserve">https://www.homonkangoiha.jp/ </v>
          </cell>
          <cell r="O787" t="str">
            <v>２０２１年に新規事業を立上、更なる社会福祉貢献すべく、職員全員で取り組んでいます。</v>
          </cell>
          <cell r="P787" t="str">
            <v>グループホーム利用者のお世話業務／１０月１９日面接会</v>
          </cell>
          <cell r="Q787" t="str">
            <v>確認中</v>
          </cell>
          <cell r="R787" t="str">
            <v>＊グループホーム（１棟に４人入居）でのお世話係・グループホームの清掃・配膳（調理はありません）・利用者様の受診に同行・日々の対応記録の作成・社用車による各種送迎</v>
          </cell>
          <cell r="S787" t="str">
            <v>グループホーム あい羽</v>
          </cell>
          <cell r="T787" t="str">
            <v>確認中</v>
          </cell>
          <cell r="U787" t="str">
            <v>正社員</v>
          </cell>
          <cell r="V787" t="str">
            <v>東京都町田市図師町１３３２－１５</v>
          </cell>
          <cell r="W787" t="str">
            <v>※就業場所は他になる場合もあります（徒歩範囲）</v>
          </cell>
          <cell r="X787" t="str">
            <v>182,000円〜220,000円</v>
          </cell>
          <cell r="Y787" t="str">
            <v>確認中</v>
          </cell>
          <cell r="Z787" t="str">
            <v>諸手当あり、早番手当 ３００円／１回</v>
          </cell>
          <cell r="AA787" t="str">
            <v>確認中</v>
          </cell>
          <cell r="AB787" t="str">
            <v>確認中</v>
          </cell>
          <cell r="AC787" t="str">
            <v>確認中</v>
          </cell>
          <cell r="AD787" t="str">
            <v>あり</v>
          </cell>
          <cell r="AE787" t="str">
            <v>確認中</v>
          </cell>
          <cell r="AF787" t="str">
            <v>月給（手当等確認ください）</v>
          </cell>
          <cell r="AG787" t="str">
            <v>確認中</v>
          </cell>
          <cell r="AH787" t="str">
            <v>確認中</v>
          </cell>
          <cell r="AI787" t="str">
            <v>確認中</v>
          </cell>
          <cell r="AJ787" t="str">
            <v>確認中</v>
          </cell>
          <cell r="AK787" t="str">
            <v>確認中</v>
          </cell>
          <cell r="AL787" t="str">
            <v>確認中</v>
          </cell>
          <cell r="AM787" t="str">
            <v>確認中</v>
          </cell>
          <cell r="AN787" t="str">
            <v>確認中</v>
          </cell>
          <cell r="AO787" t="str">
            <v>確認中</v>
          </cell>
          <cell r="AP787" t="str">
            <v>詳細はハローワークインターネットサービス求人票を確認ください。</v>
          </cell>
          <cell r="AQ787" t="str">
            <v>詳細はハローワークインターネットサービス求人票を確認ください。</v>
          </cell>
          <cell r="AR787" t="str">
            <v>ホームヘルパー２級・介護職員初任者研修修了者・精神保健福祉士・普通自動車運転免許必須（ＡＴ限定可）以上該当あれば尚可</v>
          </cell>
          <cell r="AS787" t="str">
            <v>雇用保険，労災保険，健康保険，厚生年金</v>
          </cell>
          <cell r="AT787" t="str">
            <v>2人</v>
          </cell>
          <cell r="AU787" t="str">
            <v>認知症対応型共同生活介護（グループホーム）</v>
          </cell>
          <cell r="AZ787" t="str">
            <v>確認中</v>
          </cell>
          <cell r="BA787" t="str">
            <v>確認中</v>
          </cell>
          <cell r="BB787" t="str">
            <v>確認中</v>
          </cell>
          <cell r="BC787" t="str">
            <v>確認中</v>
          </cell>
        </row>
        <row r="788">
          <cell r="C788" t="str">
            <v>50-0120</v>
          </cell>
          <cell r="D788">
            <v>44840</v>
          </cell>
          <cell r="E788" t="str">
            <v>特定非営利活動法人　桜実会</v>
          </cell>
          <cell r="F788" t="str">
            <v>とくていひえいりかつどうほうじん　おうみかい</v>
          </cell>
          <cell r="G788" t="str">
            <v>事務局</v>
          </cell>
          <cell r="H788" t="str">
            <v>鈴木　友子</v>
          </cell>
          <cell r="J788" t="str">
            <v>042-710-1238</v>
          </cell>
          <cell r="K788" t="str">
            <v>042-710-1292　</v>
          </cell>
          <cell r="M788" t="str">
            <v>未記入</v>
          </cell>
          <cell r="N788" t="str">
            <v>https://www.ohmikai.com/</v>
          </cell>
          <cell r="O788" t="str">
            <v>確認中</v>
          </cell>
          <cell r="P788" t="str">
            <v>登録ヘルパー</v>
          </cell>
          <cell r="Q788" t="str">
            <v>確認中</v>
          </cell>
          <cell r="R788" t="str">
            <v>登録ヘルパーさんを募集しています。利用者様のご自宅に行き、指示書に沿った支援サービスを行って頂きます。慣れるまで、サービス担当責任者が一緒に行き、指導するので、初めて方でも安心して働けると思います。</v>
          </cell>
          <cell r="S788" t="str">
            <v>ヘルパーステーション桜実会</v>
          </cell>
          <cell r="T788" t="str">
            <v>確認中</v>
          </cell>
          <cell r="U788" t="str">
            <v>非常勤パート</v>
          </cell>
          <cell r="V788" t="str">
            <v>東京都町田市玉川学園3－35－1</v>
          </cell>
          <cell r="W788" t="str">
            <v>確認中</v>
          </cell>
          <cell r="X788" t="str">
            <v>身体介護1,540円、生活援助1,240円、まちいきヘルパー1,080円</v>
          </cell>
          <cell r="Y788" t="str">
            <v>-</v>
          </cell>
          <cell r="Z788" t="str">
            <v>処遇改善加算手当（１か月の勤務時間により額は変動します。）</v>
          </cell>
          <cell r="AA788" t="str">
            <v>確認中</v>
          </cell>
          <cell r="AB788" t="str">
            <v>無し</v>
          </cell>
          <cell r="AC788" t="str">
            <v>無し</v>
          </cell>
          <cell r="AD788" t="str">
            <v>無し</v>
          </cell>
          <cell r="AE788" t="str">
            <v>無し</v>
          </cell>
          <cell r="AF788" t="str">
            <v>時給</v>
          </cell>
          <cell r="AG788" t="str">
            <v>期間の定めなし</v>
          </cell>
          <cell r="AH788" t="str">
            <v>期間の定めなし</v>
          </cell>
          <cell r="AI788" t="str">
            <v>確認中</v>
          </cell>
          <cell r="AJ788" t="str">
            <v>不可</v>
          </cell>
          <cell r="AK788" t="str">
            <v>確認中</v>
          </cell>
          <cell r="AL788" t="str">
            <v>確認中</v>
          </cell>
          <cell r="AM788" t="str">
            <v>確認中</v>
          </cell>
          <cell r="AN788" t="str">
            <v>確認中</v>
          </cell>
          <cell r="AO788" t="str">
            <v>日勤</v>
          </cell>
          <cell r="AP788" t="str">
            <v>自分の空いている時間や、家庭の都合を優先してお仕事をして頂いています。週１回１時間でも構いません。</v>
          </cell>
          <cell r="AQ788" t="str">
            <v>週1日、1時間～OK</v>
          </cell>
          <cell r="AR788" t="str">
            <v>介護職員初任者研修修了者・町田市まちいきヘルパー養成研修修了者・介護福祉士の資格があれば尚可。</v>
          </cell>
          <cell r="AS788" t="str">
            <v>労災保険・労働条件による</v>
          </cell>
          <cell r="AT788" t="str">
            <v>4～5</v>
          </cell>
          <cell r="AU788" t="str">
            <v>訪問介護（ホームヘルプサービス）</v>
          </cell>
          <cell r="AZ788" t="str">
            <v>法定通り</v>
          </cell>
          <cell r="BA788" t="str">
            <v>雇用契約日以外</v>
          </cell>
          <cell r="BB788" t="str">
            <v>有（屋内「原則禁煙」）</v>
          </cell>
          <cell r="BC788" t="str">
            <v>屋内禁煙（屋外に喫煙所設置）</v>
          </cell>
        </row>
        <row r="789">
          <cell r="C789" t="str">
            <v>70-0433</v>
          </cell>
          <cell r="D789">
            <v>44840</v>
          </cell>
          <cell r="E789" t="str">
            <v>社会福祉法人町田真弘会</v>
          </cell>
          <cell r="F789" t="str">
            <v>しゃかいふくしほうじん　まちだしんこうかい</v>
          </cell>
          <cell r="G789" t="str">
            <v>総務</v>
          </cell>
          <cell r="H789" t="str">
            <v>松岡</v>
          </cell>
          <cell r="J789" t="str">
            <v>042-708-0068</v>
          </cell>
          <cell r="K789" t="str">
            <v>042-708-0595</v>
          </cell>
          <cell r="L789" t="str">
            <v>090-4132-6362</v>
          </cell>
          <cell r="M789" t="str">
            <v>m.matsuoka@gh-hikarinosono.jp</v>
          </cell>
          <cell r="N789" t="str">
            <v>https://www.machida-shinkokai.com/</v>
          </cell>
          <cell r="O789" t="str">
            <v>町田市鶴川圏域にて２つの拠点（真光寺・大蔵）があり、地域密着型サービスを４事業所運営しております。地域に根付いたケアを心掛け、高齢になっても住み慣れた地域で生活を出来るようにサポートしております。高齢者福祉事業を更に発展し、成長の勢いがあります。また、若い人材が多く活躍しています。</v>
          </cell>
          <cell r="P789" t="str">
            <v>介護職員</v>
          </cell>
          <cell r="Q789" t="str">
            <v>確認中</v>
          </cell>
          <cell r="R789" t="str">
            <v>☆小規模で家庭的なデイサービスで、お年寄りと一緒に生活リハビリ（レクリエーション、体操、食事の準備、入浴、散歩、ドライブ等）をしながら、毎日穏やかに楽しく過ごせるようにサポートする仕事です。_x000D_
_x000D_
☆散歩やドライブをして季節を感じていただけるように心がけています</v>
          </cell>
          <cell r="S789" t="str">
            <v>高齢者デイサービスセンター光の園町田</v>
          </cell>
          <cell r="T789" t="str">
            <v>確認中</v>
          </cell>
          <cell r="U789" t="str">
            <v>非常勤パート</v>
          </cell>
          <cell r="V789" t="str">
            <v>東京都町田市真光寺町1172番地</v>
          </cell>
          <cell r="W789" t="str">
            <v>小田急線鶴川駅より「若葉台行き」バス乗車、真光寺バス停より徒歩７分
※車通勤可能（ガソリン代支給）</v>
          </cell>
          <cell r="X789" t="str">
            <v>時給1,120円〜1,480円※処遇改善手当35円〜250円含む</v>
          </cell>
          <cell r="Y789" t="str">
            <v>処遇改善手当 35円〜250円、介護支援補助手当 10円〜30円</v>
          </cell>
          <cell r="Z789" t="str">
            <v>処遇改善手当　　（50円～200円）　※勤務時間に応じて支給
介護福祉士手当　　2,000円／月
年末年始手当　　　12／30～1／3の間出勤した場合3,000円／日</v>
          </cell>
          <cell r="AA789" t="str">
            <v>上限１万５千円まで支給　　※車通勤可能（ガソリン代支給）</v>
          </cell>
          <cell r="AB789" t="str">
            <v>有り</v>
          </cell>
          <cell r="AC789" t="str">
            <v>昨年実績（時給１０円～５０円ＵＰ）</v>
          </cell>
          <cell r="AD789" t="str">
            <v>有り</v>
          </cell>
          <cell r="AE789" t="str">
            <v>昨年実績（２万～１０万円）</v>
          </cell>
          <cell r="AF789" t="str">
            <v>時給</v>
          </cell>
          <cell r="AG789" t="str">
            <v>有期</v>
          </cell>
          <cell r="AH789" t="str">
            <v>１年毎の更新</v>
          </cell>
          <cell r="AI789" t="str">
            <v>確認中</v>
          </cell>
          <cell r="AJ789" t="str">
            <v>可</v>
          </cell>
          <cell r="AK789" t="str">
            <v>有り</v>
          </cell>
          <cell r="AL789" t="str">
            <v>入社１か月</v>
          </cell>
          <cell r="AM789" t="str">
            <v>有り</v>
          </cell>
          <cell r="AN789" t="str">
            <v>平均5時間／月</v>
          </cell>
          <cell r="AO789" t="str">
            <v>変形労働時間制　シフト勤務</v>
          </cell>
          <cell r="AP789" t="str">
            <v>①8：30～17：30　　②9：30～18：30</v>
          </cell>
          <cell r="AQ789" t="str">
            <v>週2～　ＯＫ／※希望相談にのります</v>
          </cell>
          <cell r="AR789" t="str">
            <v xml:space="preserve">未経験・無資格ＯＫ　　　※経験・資格がなくても親切・丁寧にお教えします　　_x000D_
自動車普通免許あれば尚可_x000D_
</v>
          </cell>
          <cell r="AS789" t="str">
            <v>雇用保険・健康保険・厚生年金・労災保険・がん保険・入院保証【週20時間以上の方には適用】</v>
          </cell>
          <cell r="AT789">
            <v>2</v>
          </cell>
          <cell r="AU789" t="str">
            <v>通所介護（デイサービス）</v>
          </cell>
          <cell r="AZ789" t="str">
            <v>法定通り</v>
          </cell>
          <cell r="BA789" t="str">
            <v>シフト制　※毎週土曜日は事業所の休みとなります</v>
          </cell>
          <cell r="BB789" t="str">
            <v>有（屋内「原則禁煙」）</v>
          </cell>
          <cell r="BC789" t="str">
            <v>屋内禁煙（屋外に喫煙所設置）</v>
          </cell>
        </row>
        <row r="790">
          <cell r="C790" t="str">
            <v>70-0434</v>
          </cell>
          <cell r="D790">
            <v>44840</v>
          </cell>
          <cell r="E790" t="str">
            <v>社会福祉法人町田真弘会</v>
          </cell>
          <cell r="F790" t="str">
            <v>しゃかいふくしほうじん　まちだしんこうかい</v>
          </cell>
          <cell r="G790" t="str">
            <v>総務</v>
          </cell>
          <cell r="H790" t="str">
            <v>松岡</v>
          </cell>
          <cell r="J790" t="str">
            <v>042-708-0068</v>
          </cell>
          <cell r="K790" t="str">
            <v>042-708-0595</v>
          </cell>
          <cell r="L790" t="str">
            <v>090-4132-6362</v>
          </cell>
          <cell r="M790" t="str">
            <v>m.matsuoka@gh-hikarinosono.jp</v>
          </cell>
          <cell r="N790" t="str">
            <v>https://www.machida-shinkokai.com/</v>
          </cell>
          <cell r="O790" t="str">
            <v>町田市鶴川圏域に２つの拠点（真光寺・おおくら）に、地域密着型事業所を４事業所運営しております。地域に根付いたケアをモットーに高齢になっても住み慣れた地域で暮らしていけるようにサポートしております。高齢者福祉事業を更に発展、成長の勢いがあります。また、若い人材が多く活躍しています。</v>
          </cell>
          <cell r="P790" t="str">
            <v>介護職員</v>
          </cell>
          <cell r="Q790" t="str">
            <v>確認中</v>
          </cell>
          <cell r="R790" t="str">
            <v>少人数の高齢者グループホームで、利用者の生活を毎日穏やかに楽しく過ごせるようにサポートするお仕事です。
※レクリエーション・体操など健康維持のお手伝い
※食事作り・清掃・洗濯等　利用者の身の回りのお世話・介護
※介護記録作成等
☆未経験・無資格でも親切・丁寧にお教えします</v>
          </cell>
          <cell r="S790" t="str">
            <v>高齢者グループホーム光の園町田</v>
          </cell>
          <cell r="T790" t="str">
            <v>確認中</v>
          </cell>
          <cell r="U790" t="str">
            <v>契約社員</v>
          </cell>
          <cell r="V790" t="str">
            <v>東京都町田市真光寺町1172番地</v>
          </cell>
          <cell r="W790" t="str">
            <v>小田急線鶴川駅より「若葉台行き」バス乗車、真光寺バス停より徒歩７分
※車通勤可能（ガソリン代支給）</v>
          </cell>
          <cell r="X790" t="str">
            <v>基本給　181,000円（処遇改善手当11,000円含む）</v>
          </cell>
          <cell r="Y790" t="str">
            <v>処遇改善手当 19,000円〜40,000円
支援補助金手当 6,000円〜8,000円</v>
          </cell>
          <cell r="Z790" t="str">
            <v>処遇改善手当　　19,000円～30,000円／月
介護福祉士手当　5,000円／月
夜勤手当　　　　2,000円／月
年末年始手当　　12/30～1/3間出勤した場合　3,000円／日
介護職員支援補助金　5,000／月</v>
          </cell>
          <cell r="AA790" t="str">
            <v>上限２万円迄支給　※車通勤可能（ガソリン代支給）</v>
          </cell>
          <cell r="AB790" t="str">
            <v>有り</v>
          </cell>
          <cell r="AC790" t="str">
            <v>昨年実績（基本給５００円～５，０００円）</v>
          </cell>
          <cell r="AD790" t="str">
            <v>有り</v>
          </cell>
          <cell r="AE790" t="str">
            <v>昨年実績（1か月～３カ月）</v>
          </cell>
          <cell r="AF790" t="str">
            <v>月給（手当等確認ください）</v>
          </cell>
          <cell r="AG790" t="str">
            <v>有期</v>
          </cell>
          <cell r="AH790" t="str">
            <v>１年毎の更新</v>
          </cell>
          <cell r="AI790" t="str">
            <v>確認中</v>
          </cell>
          <cell r="AJ790" t="str">
            <v>可</v>
          </cell>
          <cell r="AK790" t="str">
            <v>有り</v>
          </cell>
          <cell r="AL790" t="str">
            <v>入社１か月間</v>
          </cell>
          <cell r="AM790" t="str">
            <v>有り</v>
          </cell>
          <cell r="AN790" t="str">
            <v>平均５時間／月</v>
          </cell>
          <cell r="AO790" t="str">
            <v>日勤・夜勤のシフト制</v>
          </cell>
          <cell r="AP790" t="str">
            <v>①9：00～18：00　　②18：00～翌9：30</v>
          </cell>
          <cell r="AQ790" t="str">
            <v>週５</v>
          </cell>
          <cell r="AR790" t="str">
            <v>未経験・無資格ＯＫ　　　※経験・資格なくても親切・丁寧にお教えします_x000D_
自動車普通免許・介護職員初任者研修・介護福祉士　あれば尚可</v>
          </cell>
          <cell r="AS790" t="str">
            <v>雇用保険・健康保険・厚生年金・労災保険・がん保険・入院保証【週20時間以上の方には適用】</v>
          </cell>
          <cell r="AT790">
            <v>2</v>
          </cell>
          <cell r="AU790" t="str">
            <v>認知症対応型共同生活介護（グループホーム）</v>
          </cell>
          <cell r="AZ790" t="str">
            <v>法定通り</v>
          </cell>
          <cell r="BA790" t="str">
            <v>変形労働時間制のシフト勤務</v>
          </cell>
          <cell r="BB790" t="str">
            <v>有（屋内「原則禁煙」）</v>
          </cell>
          <cell r="BC790" t="str">
            <v>屋内禁煙（屋外に喫煙所設置）</v>
          </cell>
        </row>
        <row r="791">
          <cell r="C791" t="str">
            <v>70-0441</v>
          </cell>
          <cell r="D791">
            <v>44840</v>
          </cell>
          <cell r="E791" t="str">
            <v>社会福祉法人町田真弘会</v>
          </cell>
          <cell r="F791" t="str">
            <v>しゃかいふくしほうじん　まちだしんこうかい</v>
          </cell>
          <cell r="G791" t="str">
            <v>総務</v>
          </cell>
          <cell r="H791" t="str">
            <v>松岡</v>
          </cell>
          <cell r="J791" t="str">
            <v>042-708-0068</v>
          </cell>
          <cell r="K791" t="str">
            <v>042-708-0595</v>
          </cell>
          <cell r="L791" t="str">
            <v>042-708-0068</v>
          </cell>
          <cell r="M791" t="str">
            <v>m.matsuoka@gh-hikarinosono.jp</v>
          </cell>
          <cell r="N791" t="str">
            <v>https://www.machida-shinkokai.com/</v>
          </cell>
          <cell r="O791" t="str">
            <v>町田市鶴川圏域に2つの拠点（真光寺・おおくら）に、地域密着事業所を4事業所運営しております。地域に根付いたケアをモットーに高齢になっても住み慣れた地域で暮らしていけるようにサポートしております。高齢者福祉事業を更に発展、成長の勢いがあります。また、若い人材が多く活躍しています。
未経験・無資格から介護福祉士、ケアマネージャーの資格取得した職員が多数います。研修サポート体制も充実してこれから活躍できる職場です。
高齢者の方とゆっくりかかわりながら仕事をしたい！！と考えている方にピッタリの環境です。</v>
          </cell>
          <cell r="P791" t="str">
            <v>グループホーム介護職員</v>
          </cell>
          <cell r="Q791" t="str">
            <v>確認中</v>
          </cell>
          <cell r="R791" t="str">
            <v>18名のご利用者様の生活を支えるお仕事です。利用者の生活を毎日穏やかに楽しく過ごせるようにサポートします。_x000D_
※レクリエーション・体操・散歩など健康維持のお手伝い_x000D_
※食事作り・清掃・洗濯等　利用者の身の回りのお世話・介護_x000D_
※介護記録作成等_x000D_
_x000D_
☆未経験・無資格でも歓迎　　親切・丁寧にお教えします</v>
          </cell>
          <cell r="S791" t="str">
            <v>高齢者グループホーム光の園おおくら</v>
          </cell>
          <cell r="T791" t="str">
            <v>確認中</v>
          </cell>
          <cell r="U791" t="str">
            <v>契約社員</v>
          </cell>
          <cell r="V791" t="str">
            <v>東京都町田市大蔵町257-1</v>
          </cell>
          <cell r="W791" t="str">
            <v>小田急線鶴川駅よりバス「野津田車庫行き」乗車、下大蔵バス停より徒歩５分　※車通勤可能（ガソリン代支給）</v>
          </cell>
          <cell r="X791" t="str">
            <v>基本給　181,000円（処遇改善手当11,000円含む）</v>
          </cell>
          <cell r="Y791" t="str">
            <v>処遇改善手当 19,000円〜40,000円
支援補助金手当 6,000円〜8,000円</v>
          </cell>
          <cell r="Z791" t="str">
            <v xml:space="preserve">処遇改善手当　　　　19,000円～30,000円／月_x000D_
介護福祉士手当　　　　5,000円／月_x000D_
夜勤手当　　　　　　　2,000円／1回_x000D_
介護職員支援補助金　　5,000円／月_x000D_
年末年始手当　12/30～1/3迄の間出勤した場合　3000円／日_x000D_
</v>
          </cell>
          <cell r="AA791" t="str">
            <v>上限２万円まで支給　　　※車通勤の場合はガソリン代を支給</v>
          </cell>
          <cell r="AB791" t="str">
            <v>有り</v>
          </cell>
          <cell r="AC791" t="str">
            <v>昨年度実績：基本給1000円以上</v>
          </cell>
          <cell r="AD791" t="str">
            <v>有り：7月と12月</v>
          </cell>
          <cell r="AE791" t="str">
            <v>昨年度実績：1か月以上</v>
          </cell>
          <cell r="AF791" t="str">
            <v>月給（手当等確認ください）</v>
          </cell>
          <cell r="AG791" t="str">
            <v>有期</v>
          </cell>
          <cell r="AH791" t="str">
            <v>1年毎の更新　※入社後1年以降で正職員に登用制度有り</v>
          </cell>
          <cell r="AI791" t="str">
            <v>確認中</v>
          </cell>
          <cell r="AJ791" t="str">
            <v>可</v>
          </cell>
          <cell r="AK791" t="str">
            <v>有り</v>
          </cell>
          <cell r="AL791" t="str">
            <v>入社1か月</v>
          </cell>
          <cell r="AM791" t="str">
            <v>有り</v>
          </cell>
          <cell r="AN791" t="str">
            <v>平均3～5時間／月</v>
          </cell>
          <cell r="AO791" t="str">
            <v>日勤・夜勤のシフト制</v>
          </cell>
          <cell r="AP791" t="str">
            <v>①9：00～18：00　　　②10：00～19：00　　③18：00～翌9：30　　のシフト制</v>
          </cell>
          <cell r="AQ791" t="str">
            <v>シフト表による　週32時間以上</v>
          </cell>
          <cell r="AR791" t="str">
            <v>未経験：無資格歓迎！！　　※経験・資格なくても親切・丁寧にお教えします。_x000D_
自動車普通免許あれば尚可</v>
          </cell>
          <cell r="AS791" t="str">
            <v>雇用保険・健康保険・厚生年金・労災保険・がん保険・入院保証【週20時間以上の方には適用】</v>
          </cell>
          <cell r="AT791" t="str">
            <v>1人</v>
          </cell>
          <cell r="AU791" t="str">
            <v>認知症対応型共同生活介護（グループホーム）</v>
          </cell>
          <cell r="AZ791" t="str">
            <v>法定通り</v>
          </cell>
          <cell r="BA791" t="str">
            <v>シフト制　</v>
          </cell>
          <cell r="BB791" t="str">
            <v>有（屋内「原則禁煙」）</v>
          </cell>
          <cell r="BC791" t="str">
            <v>屋内禁煙（屋外に喫煙所設置）</v>
          </cell>
        </row>
        <row r="792">
          <cell r="C792" t="str">
            <v>70-0442</v>
          </cell>
          <cell r="D792">
            <v>44840</v>
          </cell>
          <cell r="E792" t="str">
            <v>社会福祉法人町田真弘会</v>
          </cell>
          <cell r="F792" t="str">
            <v>しゃかいふくしほうじん　まちだしんこうかい</v>
          </cell>
          <cell r="G792" t="str">
            <v>総務</v>
          </cell>
          <cell r="H792" t="str">
            <v>松岡</v>
          </cell>
          <cell r="J792" t="str">
            <v>042-708-0068</v>
          </cell>
          <cell r="K792" t="str">
            <v>042-708-0595</v>
          </cell>
          <cell r="L792" t="str">
            <v>042-708-0068</v>
          </cell>
          <cell r="M792" t="str">
            <v>m.matsuoka@gh-hikarinosono.jp</v>
          </cell>
          <cell r="N792" t="str">
            <v>https://www.machida-shinkokai.com/</v>
          </cell>
          <cell r="O792" t="str">
            <v>町田市鶴川圏域に2つの拠点（真光寺・おおくら）に、地域密着事業所を4事業所運営しております。地域に根付いたケアをモットーに高齢になっても住み慣れた地域で暮らしていけるようにサポートしております。高齢者福祉事業を更に発展、成長の勢いがあります。また、若い人材が多く活躍しています。
未経験・無資格から介護福祉士、ケアマネージャーの資格取得した職員が多数います。研修サポート体制も充実してこれから活躍できる職場です。
 ※働き方のご相談に乗ります。気軽にお問合せください。</v>
          </cell>
          <cell r="P792" t="str">
            <v>小規模多機能ホーム介護職員</v>
          </cell>
          <cell r="Q792" t="str">
            <v>確認中</v>
          </cell>
          <cell r="R792" t="str">
            <v>自宅で暮らしている高齢者にデイサービス・泊まり・訪問サービスを提供し、住み慣れた自宅で安心して生活できるように支援するお仕事です。_x000D_
※レクリエーション・体操・散歩など健康維持活動の提供_x000D_
※清掃・洗濯等　ご利用者の身の回りのお世話・介護_x000D_
※介護記録作成等_x000D_
※利用者の送迎・ドライブ等_x000D_
_x000D_
☆未経験・無資格でも歓迎　　親切・丁寧にお教えします</v>
          </cell>
          <cell r="S792" t="str">
            <v>小規模多機能ホーム光の園おおくら</v>
          </cell>
          <cell r="T792" t="str">
            <v>確認中</v>
          </cell>
          <cell r="U792" t="str">
            <v>契約社員</v>
          </cell>
          <cell r="V792" t="str">
            <v>東京都町田市大蔵町257-1</v>
          </cell>
          <cell r="W792" t="str">
            <v>小田急線鶴川駅よりバス「野津田車庫行き」乗車、下大蔵バス停より徒歩５分　※車通勤可能（ガソリン代支給）</v>
          </cell>
          <cell r="X792" t="str">
            <v>基本給　181,000円（処遇改善手当11,000円含む）</v>
          </cell>
          <cell r="Y792" t="str">
            <v>処遇改善手当 19,000円〜40,000円
支援補助金手当 6,000円〜8,000円</v>
          </cell>
          <cell r="Z792" t="str">
            <v xml:space="preserve">処遇改善手当　　　　19,000円～30,000円／月_x000D_
介護福祉士手当　　　　5,000円／月_x000D_
夜勤手当　　　　　　　2,000円／1回_x000D_
介護職員支援補助金　　5,000円／月_x000D_
年末年始手当　12/30～1/3迄の間出勤した場合　3000円／日_x000D_
</v>
          </cell>
          <cell r="AA792" t="str">
            <v>上限２万円まで支給　　　※車通勤の場合はガソリン代を支給</v>
          </cell>
          <cell r="AB792" t="str">
            <v>有り</v>
          </cell>
          <cell r="AC792" t="str">
            <v>昨年度実績：基本給1000円以上</v>
          </cell>
          <cell r="AD792" t="str">
            <v>有り：7月と12月</v>
          </cell>
          <cell r="AE792" t="str">
            <v>昨年度実績：1か月以上</v>
          </cell>
          <cell r="AF792" t="str">
            <v>月給（手当等確認ください）</v>
          </cell>
          <cell r="AG792" t="str">
            <v>有期</v>
          </cell>
          <cell r="AH792" t="str">
            <v>1年毎の更新　※入社後1年以降で正職員に登用制度有り</v>
          </cell>
          <cell r="AI792" t="str">
            <v>確認中</v>
          </cell>
          <cell r="AJ792" t="str">
            <v>可</v>
          </cell>
          <cell r="AK792" t="str">
            <v>有り</v>
          </cell>
          <cell r="AL792" t="str">
            <v>入社1か月</v>
          </cell>
          <cell r="AM792" t="str">
            <v>有り</v>
          </cell>
          <cell r="AN792" t="str">
            <v>平均3～5時間／月</v>
          </cell>
          <cell r="AO792" t="str">
            <v>日勤・夜勤のシフト制</v>
          </cell>
          <cell r="AP792" t="str">
            <v>①9：00～18：00　　　②10：00～19：00　　③18：00～翌9：30　　のシフト制</v>
          </cell>
          <cell r="AQ792" t="str">
            <v>シフト表による　週32時間以上</v>
          </cell>
          <cell r="AR792" t="str">
            <v>普通自動車免許（AT限定可）_x000D_
※介護の未経験：無資格歓迎！！　　※経験・資格なくても親切・丁寧にお教えします。</v>
          </cell>
          <cell r="AS792" t="str">
            <v>雇用保険・健康保険・厚生年金・労災保険・がん保険・入院保証【週20時間以上の方には適用】</v>
          </cell>
          <cell r="AT792" t="str">
            <v>1人</v>
          </cell>
          <cell r="AU792" t="str">
            <v>小規模多機能型居宅介護（介護）</v>
          </cell>
          <cell r="AZ792" t="str">
            <v>法定通り</v>
          </cell>
          <cell r="BA792" t="str">
            <v>シフト制　</v>
          </cell>
          <cell r="BB792" t="str">
            <v>有（屋内「原則禁煙」）</v>
          </cell>
          <cell r="BC792" t="str">
            <v>屋内禁煙（屋外に喫煙所設置）</v>
          </cell>
        </row>
        <row r="793">
          <cell r="C793" t="str">
            <v>70-0483</v>
          </cell>
          <cell r="D793">
            <v>44840</v>
          </cell>
          <cell r="E793" t="str">
            <v>特定非営利活動法人桜実会</v>
          </cell>
          <cell r="F793" t="str">
            <v>とくていひえいりかつどうほうじん　おうみかい</v>
          </cell>
          <cell r="G793" t="str">
            <v>事務局</v>
          </cell>
          <cell r="H793" t="str">
            <v>鈴木友子</v>
          </cell>
          <cell r="J793" t="str">
            <v>042-710-3370</v>
          </cell>
          <cell r="K793" t="str">
            <v>042-710-3372</v>
          </cell>
          <cell r="L793" t="str">
            <v>042-710-3370</v>
          </cell>
          <cell r="M793" t="str">
            <v>manekineko14@ohmikai.com</v>
          </cell>
          <cell r="N793" t="str">
            <v>https://www.ohmikai.com/</v>
          </cell>
          <cell r="O793" t="str">
            <v>定員６０名の大規模デイサービスです。</v>
          </cell>
          <cell r="P793" t="str">
            <v>介護職</v>
          </cell>
          <cell r="Q793" t="str">
            <v>確認中</v>
          </cell>
          <cell r="R793" t="str">
            <v>デイサービスの介護職。_x000D_
送迎業務、入浴介助、排泄介助、食事介助、レクリエーション補助など</v>
          </cell>
          <cell r="S793" t="str">
            <v>デイサービス玉川学園</v>
          </cell>
          <cell r="T793" t="str">
            <v>確認中</v>
          </cell>
          <cell r="U793" t="str">
            <v>正社員</v>
          </cell>
          <cell r="V793" t="str">
            <v>東京都町田市玉川学園3-35-1</v>
          </cell>
          <cell r="W793" t="str">
            <v>小田急線玉川学園前徒歩６分</v>
          </cell>
          <cell r="X793" t="str">
            <v>基本給185,200円〜200,000円</v>
          </cell>
          <cell r="Y793" t="str">
            <v>資格手当 15,000円〜20,000円</v>
          </cell>
          <cell r="Z793" t="str">
            <v>資格手当　介護福祉士15,000円／月・社会福祉士20,000円／月_x000D_
処遇改善加算特別手当　勤務実績に応じて10,000円／月～_x000D_
特定処遇改善加算手当　実績に応じて支給</v>
          </cell>
          <cell r="AA793" t="str">
            <v>全額支給</v>
          </cell>
          <cell r="AB793" t="str">
            <v>有り</v>
          </cell>
          <cell r="AC793" t="str">
            <v>1月あたり600円〜1,000円（前年度実績）</v>
          </cell>
          <cell r="AD793" t="str">
            <v>実績による</v>
          </cell>
          <cell r="AE793" t="str">
            <v>前年0.5ヶ月</v>
          </cell>
          <cell r="AF793" t="str">
            <v>月給（手当等確認ください）</v>
          </cell>
          <cell r="AG793" t="str">
            <v>無期</v>
          </cell>
          <cell r="AH793" t="str">
            <v>無期</v>
          </cell>
          <cell r="AI793" t="str">
            <v>確認中</v>
          </cell>
          <cell r="AJ793" t="str">
            <v>不可</v>
          </cell>
          <cell r="AK793" t="str">
            <v>有り</v>
          </cell>
          <cell r="AL793" t="str">
            <v>入職後３ヶ月</v>
          </cell>
          <cell r="AM793" t="str">
            <v>有り</v>
          </cell>
          <cell r="AN793" t="str">
            <v>平均月１０時間程度</v>
          </cell>
          <cell r="AO793" t="str">
            <v>日勤</v>
          </cell>
          <cell r="AP793" t="str">
            <v>8:25～17:25</v>
          </cell>
          <cell r="AQ793" t="str">
            <v>５日／週</v>
          </cell>
          <cell r="AR793" t="str">
            <v>普通自動車免許_x000D_
介護福祉士</v>
          </cell>
          <cell r="AS793" t="str">
            <v>雇用保険・健康保険・厚生年金・労災保険</v>
          </cell>
          <cell r="AT793" t="str">
            <v>２名</v>
          </cell>
          <cell r="AU793" t="str">
            <v>通所介護（デイサービス）</v>
          </cell>
          <cell r="AZ793" t="str">
            <v>60分</v>
          </cell>
          <cell r="BA793" t="str">
            <v>シフト制、年末年始、日曜日を含む週休２日制　年間休日１２５日</v>
          </cell>
          <cell r="BB793" t="str">
            <v>有（屋内「原則禁煙」）</v>
          </cell>
          <cell r="BC793" t="str">
            <v>屋内禁煙（屋外に喫煙所設置）</v>
          </cell>
        </row>
        <row r="794">
          <cell r="C794" t="str">
            <v>70-0484</v>
          </cell>
          <cell r="D794">
            <v>44840</v>
          </cell>
          <cell r="E794" t="str">
            <v>特定非営利活動法人桜実会</v>
          </cell>
          <cell r="F794" t="str">
            <v>とくていひえいりかつどうほうじん　おうみかい</v>
          </cell>
          <cell r="G794" t="str">
            <v>事務局</v>
          </cell>
          <cell r="H794" t="str">
            <v>鈴木友子</v>
          </cell>
          <cell r="J794" t="str">
            <v>042-710-3370</v>
          </cell>
          <cell r="K794" t="str">
            <v>042-710-3372</v>
          </cell>
          <cell r="L794" t="str">
            <v>042-710-3370</v>
          </cell>
          <cell r="M794" t="str">
            <v>manekineko14@ohmikai.com</v>
          </cell>
          <cell r="N794" t="str">
            <v>https://www.ohmikai.com/</v>
          </cell>
          <cell r="O794" t="str">
            <v>定員６０名の大規模デイサービスと、個別対応を重点的に行う認知症対応型デイサービスを併設し、介護の必要な高齢の利用者の方の在宅生活をよりよいものにするため、機能訓練や趣味活動にも取り組み、季節ごとの行事や趣味活動の充実を大切にしています。介護職として高齢の利用者の在宅生活を援助できるよう力を発揮していただければと思います。</v>
          </cell>
          <cell r="P794" t="str">
            <v>介護職</v>
          </cell>
          <cell r="Q794" t="str">
            <v>確認中</v>
          </cell>
          <cell r="R794" t="str">
            <v>定員６０名の一般デイサービスの介護職として、利用者の送迎(添乗)、入浴介助、排泄介助、食事介助、レクリエーション活動補助等の業務をお願いします。</v>
          </cell>
          <cell r="S794" t="str">
            <v>デイサービス玉川学園</v>
          </cell>
          <cell r="T794" t="str">
            <v>確認中</v>
          </cell>
          <cell r="U794" t="str">
            <v>非常勤パート</v>
          </cell>
          <cell r="V794" t="str">
            <v>東京都町田市玉川学園3-35-1</v>
          </cell>
          <cell r="W794" t="str">
            <v>小田急線玉川学園前徒歩７分</v>
          </cell>
          <cell r="X794" t="str">
            <v>1,113円〜1,120円</v>
          </cell>
          <cell r="Y794" t="str">
            <v>資格手当 28円〜28円
入浴勤務手当 50円〜50円</v>
          </cell>
          <cell r="Z794" t="str">
            <v>資格手当、介護福祉士２８円／時間_x000D_
処遇改善加算手当、特定処遇改善加算手当あり(実績に応じて支給)</v>
          </cell>
          <cell r="AA794" t="str">
            <v>全額支給</v>
          </cell>
          <cell r="AB794" t="str">
            <v>有り</v>
          </cell>
          <cell r="AC794" t="str">
            <v>５円～３０円</v>
          </cell>
          <cell r="AD794" t="str">
            <v>実績による</v>
          </cell>
          <cell r="AE794" t="str">
            <v>無し</v>
          </cell>
          <cell r="AF794" t="str">
            <v>時給</v>
          </cell>
          <cell r="AG794" t="str">
            <v>有期</v>
          </cell>
          <cell r="AH794" t="str">
            <v>１年ごとの更新</v>
          </cell>
          <cell r="AI794" t="str">
            <v>確認中</v>
          </cell>
          <cell r="AJ794" t="str">
            <v>不可</v>
          </cell>
          <cell r="AK794" t="str">
            <v>有り</v>
          </cell>
          <cell r="AL794" t="str">
            <v>入職後３ヶ月</v>
          </cell>
          <cell r="AM794" t="str">
            <v>有り</v>
          </cell>
          <cell r="AN794" t="str">
            <v>平均月２時間程度(全体会議、研修会など)</v>
          </cell>
          <cell r="AO794" t="str">
            <v>日勤</v>
          </cell>
          <cell r="AP794" t="str">
            <v>8:25～17:25　時間相談可</v>
          </cell>
          <cell r="AQ794" t="str">
            <v>２日／週～相談による</v>
          </cell>
          <cell r="AR794" t="str">
            <v>介護職員初任者研修
介護職勤務経験あれば尚可
普通自動車免許あれば尚可</v>
          </cell>
          <cell r="AS794" t="str">
            <v>労災保険・労働条件による</v>
          </cell>
          <cell r="AT794" t="str">
            <v>２名</v>
          </cell>
          <cell r="AU794" t="str">
            <v>通所介護（デイサービス）</v>
          </cell>
          <cell r="AZ794" t="str">
            <v>60分</v>
          </cell>
          <cell r="BA794" t="str">
            <v>年末年始、日曜日</v>
          </cell>
          <cell r="BB794" t="str">
            <v>有（屋内「原則禁煙」）</v>
          </cell>
          <cell r="BC794" t="str">
            <v>屋内禁煙（屋外に喫煙所設置）</v>
          </cell>
        </row>
        <row r="795">
          <cell r="C795" t="str">
            <v>70-0485</v>
          </cell>
          <cell r="D795">
            <v>44840</v>
          </cell>
          <cell r="E795" t="str">
            <v>特定非営利活動法人桜実会</v>
          </cell>
          <cell r="F795" t="str">
            <v>とくていひえいりかつどうほうじん　おうみかい</v>
          </cell>
          <cell r="G795" t="str">
            <v>事務局</v>
          </cell>
          <cell r="H795" t="str">
            <v>鈴木友子</v>
          </cell>
          <cell r="J795" t="str">
            <v>042-710-3370</v>
          </cell>
          <cell r="K795" t="str">
            <v>042-710-3372</v>
          </cell>
          <cell r="L795" t="str">
            <v>042-710-3370</v>
          </cell>
          <cell r="M795" t="str">
            <v>manekineko14@ohmikai.com</v>
          </cell>
          <cell r="N795" t="str">
            <v>https://www.ohmikai.com/</v>
          </cell>
          <cell r="O795" t="str">
            <v>定員６０名の大規模デイサービスと、個別対応を重点的に行う認知症対応型デイサービスを併設し、介護の必要な高齢の利用者の方の在宅生活をよりよいものにするため、機能訓練や趣味活動にも取り組み、季節ごとの行事や趣味活動の充実を大切にしています。介護職として高齢の利用者の在宅生活を援助できるよう力を発揮していただければと思います。</v>
          </cell>
          <cell r="P795" t="str">
            <v>介護職</v>
          </cell>
          <cell r="Q795" t="str">
            <v>確認中</v>
          </cell>
          <cell r="R795" t="str">
            <v>定員２４名の認知症対応型デイサービスの介護職として、利用者の送迎(添乗)、入浴介助、排泄介助、食事介助、レクリエーション活動補助等の業務をお願いします。</v>
          </cell>
          <cell r="S795" t="str">
            <v>デイサービス玉川学園くつろぎ</v>
          </cell>
          <cell r="T795" t="str">
            <v>確認中</v>
          </cell>
          <cell r="U795" t="str">
            <v>非常勤パート</v>
          </cell>
          <cell r="V795" t="str">
            <v>東京都町田市玉川学園3-35-1</v>
          </cell>
          <cell r="W795" t="str">
            <v>小田急線玉川学園前徒歩７分</v>
          </cell>
          <cell r="X795" t="str">
            <v>1,113円〜1,120円</v>
          </cell>
          <cell r="Y795" t="str">
            <v>資格手当 28円〜28円
入浴勤務手当 50円〜50円</v>
          </cell>
          <cell r="Z795" t="str">
            <v>資格手当　介護福祉士２８円／時間_x000D_
処遇改善加算手当、特定処遇改善加算手当は実績に応じて支給</v>
          </cell>
          <cell r="AA795" t="str">
            <v>全額支給</v>
          </cell>
          <cell r="AB795" t="str">
            <v>有り</v>
          </cell>
          <cell r="AC795" t="str">
            <v>５円～３０円</v>
          </cell>
          <cell r="AD795" t="str">
            <v>実績による</v>
          </cell>
          <cell r="AE795" t="str">
            <v>無し</v>
          </cell>
          <cell r="AF795" t="str">
            <v>時給</v>
          </cell>
          <cell r="AG795" t="str">
            <v>有期</v>
          </cell>
          <cell r="AH795" t="str">
            <v>１年ごとの更新</v>
          </cell>
          <cell r="AI795" t="str">
            <v>確認中</v>
          </cell>
          <cell r="AJ795" t="str">
            <v>不可</v>
          </cell>
          <cell r="AK795" t="str">
            <v>有り</v>
          </cell>
          <cell r="AL795" t="str">
            <v>入職後３ヶ月</v>
          </cell>
          <cell r="AM795" t="str">
            <v>無し</v>
          </cell>
          <cell r="AN795" t="str">
            <v>無</v>
          </cell>
          <cell r="AO795" t="str">
            <v>日勤</v>
          </cell>
          <cell r="AP795" t="str">
            <v>8:25～17:25　時間相談可</v>
          </cell>
          <cell r="AQ795" t="str">
            <v>２日／週～相談による</v>
          </cell>
          <cell r="AR795" t="str">
            <v>介護職員初任者研修
介護職勤務経験あれば尚可
普通自動車免許あれば尚可</v>
          </cell>
          <cell r="AS795" t="str">
            <v>労災保険・労働条件による</v>
          </cell>
          <cell r="AT795" t="str">
            <v>２名</v>
          </cell>
          <cell r="AU795" t="str">
            <v>認知症対応型デイサービス</v>
          </cell>
          <cell r="AZ795" t="str">
            <v>60分</v>
          </cell>
          <cell r="BA795" t="str">
            <v>年末年始、日曜日</v>
          </cell>
          <cell r="BB795" t="str">
            <v>有（屋内「原則禁煙」）</v>
          </cell>
          <cell r="BC795" t="str">
            <v>屋内禁煙（屋外に喫煙所設置）</v>
          </cell>
        </row>
        <row r="796">
          <cell r="C796" t="str">
            <v>70-0486</v>
          </cell>
          <cell r="D796">
            <v>44840</v>
          </cell>
          <cell r="E796" t="str">
            <v>社会福祉法人正吉福祉会</v>
          </cell>
          <cell r="F796" t="str">
            <v>しゃかいふくしほうじん　しょうきちふくしかい</v>
          </cell>
          <cell r="G796" t="str">
            <v>地域福祉サービスセンターまちだ正吉苑</v>
          </cell>
          <cell r="H796" t="str">
            <v>折原　太</v>
          </cell>
          <cell r="J796" t="str">
            <v>042-785-5551</v>
          </cell>
          <cell r="K796" t="str">
            <v>042-785-5552</v>
          </cell>
          <cell r="L796" t="str">
            <v>042-785-5551</v>
          </cell>
          <cell r="M796" t="str">
            <v>f-orihara@shoukichi.org</v>
          </cell>
          <cell r="N796" t="str">
            <v>https://shoukichi.org/machida/</v>
          </cell>
          <cell r="O796" t="str">
            <v>職員数は１４０名。　多職種連携によりご利用者（高齢者）の自立支援に資するサービスを提供しています。デイサービス・特養の他にホームヘルパー・ショートステイ・訪問看護・居宅介護支援事業・地域包括支援事業など複合サービス拠点となっています。</v>
          </cell>
          <cell r="P796" t="str">
            <v>介護職員</v>
          </cell>
          <cell r="Q796" t="str">
            <v>確認中</v>
          </cell>
          <cell r="R796" t="str">
            <v>特別養護老人ホームでの高齢者への食事・排泄・入浴の介助、リハビリ補助、アクティビティ補助、食事配膳下膳、清掃など</v>
          </cell>
          <cell r="S796" t="str">
            <v>特別養護老人ホームまちだ正吉苑</v>
          </cell>
          <cell r="T796" t="str">
            <v>確認中</v>
          </cell>
          <cell r="U796" t="str">
            <v>非常勤パート</v>
          </cell>
          <cell r="V796" t="str">
            <v>東京都町田市成瀬8-10-1</v>
          </cell>
          <cell r="W796" t="str">
            <v>JR横浜線・成瀬駅より徒歩１５分　　町田駅よりバス１５分「成瀬消防出張所前」バス停下車すぐ　車両通勤可も駐車場は個人契約</v>
          </cell>
          <cell r="X796" t="str">
            <v>時給1,242円</v>
          </cell>
          <cell r="Y796" t="str">
            <v>-</v>
          </cell>
          <cell r="Z796" t="str">
            <v>資格手当　介護福祉士３５円／時間　　</v>
          </cell>
          <cell r="AA796" t="str">
            <v>公共交通機関１ヶ月定期代相当</v>
          </cell>
          <cell r="AB796" t="str">
            <v>無し</v>
          </cell>
          <cell r="AC796" t="str">
            <v>無し</v>
          </cell>
          <cell r="AD796" t="str">
            <v>条件による：週３０時間以上かつ１年以上勤続</v>
          </cell>
          <cell r="AE796" t="str">
            <v>-</v>
          </cell>
          <cell r="AF796" t="str">
            <v>時給</v>
          </cell>
          <cell r="AG796" t="str">
            <v>有期</v>
          </cell>
          <cell r="AH796" t="str">
            <v>１年毎の更新</v>
          </cell>
          <cell r="AI796" t="str">
            <v>確認中</v>
          </cell>
          <cell r="AJ796" t="str">
            <v>可</v>
          </cell>
          <cell r="AK796" t="str">
            <v>有り</v>
          </cell>
          <cell r="AL796" t="str">
            <v>６ヶ月</v>
          </cell>
          <cell r="AM796" t="str">
            <v>有り</v>
          </cell>
          <cell r="AN796" t="str">
            <v>平均５時間／月</v>
          </cell>
          <cell r="AO796" t="str">
            <v>デイサービスセンター８：３０～１７：３０　　特養（早番）７：３０～１６：３０（日勤）８：３０～１７：３０（遅番）１１：３０～２０：３０（準夜勤）１２：３０～２１：３０（深夜勤）２１：３０～翌７：３０</v>
          </cell>
          <cell r="AP796" t="str">
            <v>（早番）７：３０～１６：３０（日勤）８：３０～１７：３０（遅番）１１：３０～２０：３０（準夜勤）１２：３０～２１：３０（深夜勤）２１：３０～翌７：３０</v>
          </cell>
          <cell r="AQ796" t="str">
            <v>希望日数による</v>
          </cell>
          <cell r="AR796" t="str">
            <v>未経験でも</v>
          </cell>
          <cell r="AS796" t="str">
            <v>労災保険・労働条件による</v>
          </cell>
          <cell r="AT796">
            <v>1</v>
          </cell>
          <cell r="AU796" t="str">
            <v>特別養護老人ホーム（特養）</v>
          </cell>
          <cell r="AZ796" t="str">
            <v>法廷通り</v>
          </cell>
          <cell r="BA796" t="str">
            <v>シフト制</v>
          </cell>
          <cell r="BB796" t="str">
            <v>有（屋内「原則禁煙」）</v>
          </cell>
          <cell r="BC796" t="str">
            <v>屋内禁煙（屋外に喫煙所設置）</v>
          </cell>
        </row>
        <row r="797">
          <cell r="C797" t="str">
            <v>70-0487</v>
          </cell>
          <cell r="D797">
            <v>44840</v>
          </cell>
          <cell r="E797" t="str">
            <v>社会福祉法人正吉福祉会</v>
          </cell>
          <cell r="F797" t="str">
            <v>しゃかいふくしほうじん　しょうきちふくしかい</v>
          </cell>
          <cell r="G797" t="str">
            <v>地域福祉サービスセンターまちだ正吉苑</v>
          </cell>
          <cell r="H797" t="str">
            <v>折原　太</v>
          </cell>
          <cell r="J797" t="str">
            <v>042-785-5551</v>
          </cell>
          <cell r="K797" t="str">
            <v>042-785-5552</v>
          </cell>
          <cell r="L797" t="str">
            <v>042-785-5551</v>
          </cell>
          <cell r="M797" t="str">
            <v>f-orihara@shoukichi.org</v>
          </cell>
          <cell r="N797" t="str">
            <v>https://shoukichi.org/machida/</v>
          </cell>
          <cell r="O797" t="str">
            <v>職員数は１４０名。　多職種連携によりご利用者（高齢者）の自立支援に資するサービスを提供しています。デイサービス・特養の他にホームヘルパー・ショートステイ・訪問看護・居宅介護支援事業・地域包括支援事業など複合サービス拠点となっています。</v>
          </cell>
          <cell r="P797" t="str">
            <v>介護職員</v>
          </cell>
          <cell r="Q797" t="str">
            <v>確認中</v>
          </cell>
          <cell r="R797" t="str">
            <v>デイサービスセンターでの高齢者への食事・排泄・入浴の介助、リハビリ補助、アクティビティ補助、食事配膳下膳、清掃など</v>
          </cell>
          <cell r="S797" t="str">
            <v>デイサービスセンターまちだ正吉苑</v>
          </cell>
          <cell r="T797" t="str">
            <v>確認中</v>
          </cell>
          <cell r="U797" t="str">
            <v>非常勤パート</v>
          </cell>
          <cell r="V797" t="str">
            <v>東京都町田市成瀬8-10-1</v>
          </cell>
          <cell r="W797" t="str">
            <v>JR横浜線・成瀬駅より徒歩１５分　　町田駅よりバス１５分「成瀬消防出張所前」バス停下車すぐ　車両通勤可も駐車場は個人契約</v>
          </cell>
          <cell r="X797" t="str">
            <v>時給1,242円（処遇改善手当含む）</v>
          </cell>
          <cell r="Y797" t="str">
            <v>-</v>
          </cell>
          <cell r="Z797" t="str">
            <v>資格手当　介護福祉士３５円／時間　　</v>
          </cell>
          <cell r="AA797" t="str">
            <v>公共交通機関１ヶ月定期代相当</v>
          </cell>
          <cell r="AB797" t="str">
            <v>無し</v>
          </cell>
          <cell r="AC797" t="str">
            <v>無し</v>
          </cell>
          <cell r="AD797" t="str">
            <v>条件による：週３０時間以上かつ１年以上勤続</v>
          </cell>
          <cell r="AE797" t="str">
            <v>-</v>
          </cell>
          <cell r="AF797" t="str">
            <v>時給</v>
          </cell>
          <cell r="AG797" t="str">
            <v>有期</v>
          </cell>
          <cell r="AH797" t="str">
            <v>１年毎の更新</v>
          </cell>
          <cell r="AI797" t="str">
            <v>確認中</v>
          </cell>
          <cell r="AJ797" t="str">
            <v>可</v>
          </cell>
          <cell r="AK797" t="str">
            <v>有り</v>
          </cell>
          <cell r="AL797" t="str">
            <v>６ヶ月</v>
          </cell>
          <cell r="AM797" t="str">
            <v>有り</v>
          </cell>
          <cell r="AN797" t="str">
            <v>平均５時間／月</v>
          </cell>
          <cell r="AO797" t="str">
            <v>デイサービスセンター８：３０～１７：３０　　特養（早番）７：３０～１６：３０（日勤）８：３０～１７：３０（遅番）１１：３０～２０：３０（準夜勤）１２：３０～２１：３０（深夜勤）２１：３０～翌７：３０</v>
          </cell>
          <cell r="AP797" t="str">
            <v>８：３０～１７：３０</v>
          </cell>
          <cell r="AQ797" t="str">
            <v>希望日数による</v>
          </cell>
          <cell r="AR797" t="str">
            <v>未経験でも</v>
          </cell>
          <cell r="AS797" t="str">
            <v>労災保険・労働条件による</v>
          </cell>
          <cell r="AT797">
            <v>1</v>
          </cell>
          <cell r="AU797" t="str">
            <v>通所介護（デイサービス）</v>
          </cell>
          <cell r="AZ797" t="str">
            <v>法廷通り</v>
          </cell>
          <cell r="BA797" t="str">
            <v>シフト制</v>
          </cell>
          <cell r="BB797" t="str">
            <v>有（屋内「原則禁煙」）</v>
          </cell>
          <cell r="BC797" t="str">
            <v>屋内禁煙（屋外に喫煙所設置）</v>
          </cell>
        </row>
        <row r="798">
          <cell r="C798" t="str">
            <v>70-0488</v>
          </cell>
          <cell r="D798">
            <v>44840</v>
          </cell>
          <cell r="E798" t="str">
            <v>社会福祉法人町田真弘会　</v>
          </cell>
          <cell r="F798" t="str">
            <v>しゃかいふくしほうじん　まちだしんこうかい　</v>
          </cell>
          <cell r="G798" t="str">
            <v>総務</v>
          </cell>
          <cell r="H798" t="str">
            <v>松岡</v>
          </cell>
          <cell r="J798" t="str">
            <v>042-708-0068</v>
          </cell>
          <cell r="K798" t="str">
            <v>042-708-0595</v>
          </cell>
          <cell r="L798" t="str">
            <v>090-4132-6362</v>
          </cell>
          <cell r="M798" t="str">
            <v>m.matsuoka@gh-hikarinosono.jp</v>
          </cell>
          <cell r="N798" t="str">
            <v>https://www.machida-shinkokai.com/</v>
          </cell>
          <cell r="O798" t="str">
            <v>町田市鶴川圏域に2つの拠点（真光寺・おおくら）に、地域密着事業所を4事業所運営しております。地域に根付いたケアをモットーに高齢になっても住み慣れた地域で暮らしていけるようにサポートしております。高齢者福祉事業を更に発展、成長の勢いがあります。また、若い人材が多く活躍しています。</v>
          </cell>
          <cell r="P798" t="str">
            <v>調理スタッフ</v>
          </cell>
          <cell r="Q798" t="str">
            <v>確認中</v>
          </cell>
          <cell r="R798" t="str">
            <v>高齢者グループホームにてご利用者様１８名様分のご飯を作っていただくお仕事です。未経験・無資格でも料理が好きな方であればOK！！_x000D_
ご利用者様に家庭的なあたたかい料理を施設で召し上がっていただきます！！_x000D_
※施設見学等もいつでもできます！！実際にご覧になってください。</v>
          </cell>
          <cell r="S798" t="str">
            <v>高齢者グループホーム光の園おおくら</v>
          </cell>
          <cell r="T798" t="str">
            <v>確認中</v>
          </cell>
          <cell r="U798" t="str">
            <v>非常勤パート</v>
          </cell>
          <cell r="V798" t="str">
            <v>東京都町田市大蔵町２５７－１</v>
          </cell>
          <cell r="W798" t="str">
            <v>小田急線鶴川駅よりバス「野津田車庫行き」乗車、下大蔵バス停より徒歩５分　※車通勤可能（ガソリン代支給）</v>
          </cell>
          <cell r="X798" t="str">
            <v>時給1,113円</v>
          </cell>
          <cell r="Y798" t="str">
            <v>処遇改善手当 35円〜250円、介護支援補助手当 10円〜30円※処遇改善手当は時給に含む</v>
          </cell>
          <cell r="Z798" t="str">
            <v>処遇改善金（勤務時間数によって）</v>
          </cell>
          <cell r="AA798" t="str">
            <v>上限1万5千円まで支給</v>
          </cell>
          <cell r="AB798" t="str">
            <v>無し</v>
          </cell>
          <cell r="AC798" t="str">
            <v>無し</v>
          </cell>
          <cell r="AD798" t="str">
            <v>無し</v>
          </cell>
          <cell r="AE798" t="str">
            <v>無し</v>
          </cell>
          <cell r="AF798" t="str">
            <v>時給</v>
          </cell>
          <cell r="AG798" t="str">
            <v>有期</v>
          </cell>
          <cell r="AH798" t="str">
            <v>1年毎の更新</v>
          </cell>
          <cell r="AI798" t="str">
            <v>確認中</v>
          </cell>
          <cell r="AJ798" t="str">
            <v>可</v>
          </cell>
          <cell r="AK798" t="str">
            <v>有り</v>
          </cell>
          <cell r="AL798" t="str">
            <v>入社1ヶ月間</v>
          </cell>
          <cell r="AM798" t="str">
            <v>無し</v>
          </cell>
          <cell r="AN798" t="str">
            <v>無</v>
          </cell>
          <cell r="AO798" t="str">
            <v>シフト制</v>
          </cell>
          <cell r="AP798" t="str">
            <v>就業時間　9：00～15：00　※時間応相談</v>
          </cell>
          <cell r="AQ798" t="str">
            <v>週２日～</v>
          </cell>
          <cell r="AR798" t="str">
            <v>未経験無資格でもＯＫ！！料理好きな方・興味ある方歓迎！！_x000D_
運転免許あれば尚可</v>
          </cell>
          <cell r="AS798" t="str">
            <v>労災保険・労働条件による</v>
          </cell>
          <cell r="AT798" t="str">
            <v>１名</v>
          </cell>
          <cell r="AU798" t="str">
            <v>認知症対応型共同生活介護（グループホーム）</v>
          </cell>
          <cell r="AZ798" t="str">
            <v>法定通り</v>
          </cell>
          <cell r="BA798" t="str">
            <v>シフト制</v>
          </cell>
          <cell r="BB798" t="str">
            <v>有（屋内「原則禁煙」）</v>
          </cell>
          <cell r="BC798" t="str">
            <v>屋内禁煙（屋外に喫煙所設置）</v>
          </cell>
        </row>
        <row r="799">
          <cell r="C799" t="str">
            <v>70-0406</v>
          </cell>
          <cell r="D799">
            <v>44840</v>
          </cell>
          <cell r="E799" t="str">
            <v>社会福祉法人友愛十字会</v>
          </cell>
          <cell r="F799" t="str">
            <v>しゃかいふくしほうじん　ゆうあいじゅうじかい</v>
          </cell>
          <cell r="G799" t="str">
            <v>法人本部採用担当</v>
          </cell>
          <cell r="H799" t="str">
            <v>山口奏</v>
          </cell>
          <cell r="J799" t="str">
            <v>03-3416-3164</v>
          </cell>
          <cell r="K799" t="str">
            <v>042-797-1880</v>
          </cell>
          <cell r="L799">
            <v>7076016639</v>
          </cell>
          <cell r="M799" t="str">
            <v>yamaguchi-kana@yuai.or.jp</v>
          </cell>
          <cell r="N799" t="str">
            <v>http://www.yuai.or.jp/</v>
          </cell>
          <cell r="O799" t="str">
            <v>◎令和3年6月に移転オープンしたぴかぴかの施設です！_x000D_
◎町田駅より徒歩16分！ちょっとだけ駅に近くなりました。_x000D_
◎リニューアルオープン後はユニット型個室60床、ユニット型個室ショート10床、従来型多床室40床の計110床の併設型施設です。_x000D_
◎調理補助として間接的に介護職員のサポートをして頂ける方を募集しています。_x000D_
◎介護業務は一切ありません。_x000D_
_x000D_
お気軽にご応募ください！お待ちしております。_x000D_
※有給休暇付与、加入保険は法定通り</v>
          </cell>
          <cell r="P799" t="str">
            <v>盛り付け調理スタッフ</v>
          </cell>
          <cell r="Q799" t="str">
            <v>確認中</v>
          </cell>
          <cell r="R799" t="str">
            <v>◎6月に移転オープンした福祉施設で、調理補助をして頂きます。_x000D_
◎パックの料理を温めたり、食事の配膳・下膳と食器の洗浄作業をお願いします。_x000D_
◎経験、スキルは問いません！未経験者大歓迎。_x000D_
◎短時間勤務・時間帯応相談_x000D_
_x000D_
ご応募おまいしております！</v>
          </cell>
          <cell r="S799" t="str">
            <v>特別養護老人ホーム友愛荘</v>
          </cell>
          <cell r="T799" t="str">
            <v>確認中</v>
          </cell>
          <cell r="U799" t="str">
            <v>非常勤パート</v>
          </cell>
          <cell r="V799" t="str">
            <v>東京都町田市南大谷1651-1</v>
          </cell>
          <cell r="W799" t="str">
            <v>小田急線町田駅北口より徒歩16分（車通勤可）</v>
          </cell>
          <cell r="X799" t="str">
            <v>時給1,072円</v>
          </cell>
          <cell r="Y799" t="str">
            <v>確認中</v>
          </cell>
          <cell r="Z799" t="str">
            <v>なし</v>
          </cell>
          <cell r="AA799" t="str">
            <v>なし</v>
          </cell>
          <cell r="AB799" t="str">
            <v>確認中</v>
          </cell>
          <cell r="AC799" t="str">
            <v>確認中</v>
          </cell>
          <cell r="AD799" t="str">
            <v>無し</v>
          </cell>
          <cell r="AE799" t="str">
            <v>確認中</v>
          </cell>
          <cell r="AF799" t="str">
            <v>時給</v>
          </cell>
          <cell r="AG799" t="str">
            <v>有期</v>
          </cell>
          <cell r="AH799" t="str">
            <v>1年毎の更新</v>
          </cell>
          <cell r="AI799" t="str">
            <v>確認中</v>
          </cell>
          <cell r="AJ799" t="str">
            <v>確認中</v>
          </cell>
          <cell r="AK799" t="str">
            <v>無し</v>
          </cell>
          <cell r="AL799" t="str">
            <v>確認中</v>
          </cell>
          <cell r="AM799" t="str">
            <v>無し</v>
          </cell>
          <cell r="AN799" t="str">
            <v>無</v>
          </cell>
          <cell r="AO799" t="str">
            <v>日勤のシフト制</v>
          </cell>
          <cell r="AP799" t="str">
            <v>①7:00～9:00②17:00～19:00</v>
          </cell>
          <cell r="AQ799" t="str">
            <v>週1日～応相談</v>
          </cell>
          <cell r="AR799" t="str">
            <v>未経験者歓迎</v>
          </cell>
          <cell r="AS799" t="str">
            <v>雇用保険・健康保険・厚生年金・労災保険・がん保険・入院保証【週20時間以上の方には適用】</v>
          </cell>
          <cell r="AT799">
            <v>3</v>
          </cell>
          <cell r="AU799" t="str">
            <v>特別養護老人ホーム（特養）</v>
          </cell>
          <cell r="AZ799" t="str">
            <v>確認中</v>
          </cell>
          <cell r="BA799" t="str">
            <v>シフト以外</v>
          </cell>
          <cell r="BB799" t="str">
            <v>確認中</v>
          </cell>
          <cell r="BC799" t="str">
            <v>確認中</v>
          </cell>
        </row>
        <row r="800">
          <cell r="C800" t="str">
            <v>70-0439</v>
          </cell>
          <cell r="D800">
            <v>44840</v>
          </cell>
          <cell r="E800" t="str">
            <v>日本ソシアルケア株式会社</v>
          </cell>
          <cell r="F800" t="str">
            <v>にほんソシアルケアかぶしきがいしゃ</v>
          </cell>
          <cell r="G800" t="str">
            <v>だんらんの家　町田木曽</v>
          </cell>
          <cell r="H800" t="str">
            <v>大村　統卓</v>
          </cell>
          <cell r="J800" t="str">
            <v>042-850-8806</v>
          </cell>
          <cell r="K800" t="str">
            <v>042-850-8715</v>
          </cell>
          <cell r="M800" t="str">
            <v>machidakiso@danrannoie.com</v>
          </cell>
          <cell r="N800" t="str">
            <v>https://danranmachikiso.com/</v>
          </cell>
          <cell r="O800" t="str">
            <v>民家改造型のデイサービスを展開している「だんらんの家」町田木曽事業所の募集です。_x000D_
だんらんの家は全国に200店舗を展開する10名定員の地域密着型の小規模デイサービスです。_x000D_
自宅にいるような感覚で介護サービスを提供しております。_x000D_
利用者様と毎日楽しくお話やレク・外出等様々な取り組みを行いながら、高齢者社会に貢献しております。_x000D_
子連れ勤務可。随時見学・職場体験大歓迎。_x000D_
年間約60名の方に、見学や職場体験にお越しいただいております。_x000D_
_x000D_
パートスタッフでも健康診断受診補助を実施しております。_x000D_
スタッフの病気やケガにも対応できるよう各種保険加入中(傷病保険・損害保険・がん保険等)。_x000D_
_x000D_
働きやすい職場を目指し、働き方改革実施。_x000D_
年収希望制あり。_x000D_
有給取得率80%。</v>
          </cell>
          <cell r="P800" t="str">
            <v>介護職員(東京都介護職員就業促進事業)</v>
          </cell>
          <cell r="Q800" t="str">
            <v>確認中</v>
          </cell>
          <cell r="R800" t="str">
            <v xml:space="preserve">まずは初任者または実務者研修のどちらかを_x000D_
働きながら専門学校に行って受講してもらいます(※無料)。_x000D_
初任者研修　15日間_x000D_
実務者研修　 7日間_x000D_
_x000D_
働きながら資格取得をしてもらいます。_x000D_
学校に行っている間も仕事として時給をお支払いいたします。_x000D_
_x000D_
未経験の方や70歳以上の方も活躍しております。_x000D_
楽しくおしゃべりしながらのお仕事です。_x000D_
子育て経験がある方歓迎。難しい仕事ではないのでご安心を。※子連れ勤務可_x000D_
【東京都介護職員就業促進事業対象求人】_x000D_
最終雇用　令和4年11月1日_x000D_
規定人数に達し次第、求人終了となります。_x000D_
</v>
          </cell>
          <cell r="S800" t="str">
            <v>だんらんの家　町田木曽</v>
          </cell>
          <cell r="T800" t="str">
            <v>確認中</v>
          </cell>
          <cell r="U800" t="str">
            <v>非常勤パート</v>
          </cell>
          <cell r="V800" t="str">
            <v>東京都町田市木曽東1-37-5</v>
          </cell>
          <cell r="W800" t="str">
            <v>JR横浜線古淵駅より徒歩10分・小田急町田駅よりバス10分、徒歩すぐ</v>
          </cell>
          <cell r="X800" t="str">
            <v>時給1,113円</v>
          </cell>
          <cell r="Y800" t="str">
            <v>確認中</v>
          </cell>
          <cell r="Z800" t="str">
            <v>・早朝手当　9時までの出勤の方対象_x000D_
・3ヶ月に1度の処遇改善手当あり(諸条件あり)。</v>
          </cell>
          <cell r="AA800" t="str">
            <v>週3回以上の勤務で月間4,200円の日割り。自転車・バイク・車通勤可</v>
          </cell>
          <cell r="AB800" t="str">
            <v>確認中</v>
          </cell>
          <cell r="AC800" t="str">
            <v>40～300円</v>
          </cell>
          <cell r="AD800" t="str">
            <v>有り：試用期間(6ヶ月)終了後から査定開始。</v>
          </cell>
          <cell r="AE800" t="str">
            <v>年4回　パート・アルバイトも支給対象</v>
          </cell>
          <cell r="AF800" t="str">
            <v>時給</v>
          </cell>
          <cell r="AG800" t="str">
            <v>有期</v>
          </cell>
          <cell r="AH800" t="str">
            <v>半年以内の更新</v>
          </cell>
          <cell r="AI800" t="str">
            <v>確認中</v>
          </cell>
          <cell r="AJ800" t="str">
            <v>確認中</v>
          </cell>
          <cell r="AK800" t="str">
            <v>有り</v>
          </cell>
          <cell r="AL800" t="str">
            <v>入社6ヶ月間</v>
          </cell>
          <cell r="AM800" t="str">
            <v>有り</v>
          </cell>
          <cell r="AN800" t="str">
            <v>月平均20時間程度</v>
          </cell>
          <cell r="AO800" t="str">
            <v>日勤　※夜勤なし</v>
          </cell>
          <cell r="AP800" t="str">
            <v>➀9：00~14：00　②10：30~15：30　③14：00~19：00　または9：00~18：00の間で5時間程度　月間120ｈ程度　※時間応相談　学校の時間は9：30~17：30が主流です。</v>
          </cell>
          <cell r="AQ800" t="str">
            <v>週4日以上</v>
          </cell>
          <cell r="AR800" t="str">
            <v>年齢・学歴・経験・資格　不問_x000D_
業務にはタブレット操作・PC操作が必要ですが、_x000D_
苦手な方はご相談ください。</v>
          </cell>
          <cell r="AS800" t="str">
            <v>雇用保険・健康保険・厚生年金・労災保険・がん保険・入院保証【週20時間以上の方には適用】</v>
          </cell>
          <cell r="AT800" t="str">
            <v>3人</v>
          </cell>
          <cell r="AU800" t="str">
            <v>通所介護（デイサービス）</v>
          </cell>
          <cell r="AZ800" t="str">
            <v>法定通り</v>
          </cell>
          <cell r="BA800" t="str">
            <v>シフト制　希望休考慮　週末勤務できる方歓迎</v>
          </cell>
          <cell r="BB800" t="str">
            <v>確認中</v>
          </cell>
          <cell r="BC800" t="str">
            <v>確認中</v>
          </cell>
        </row>
        <row r="801">
          <cell r="C801" t="str">
            <v>70-0440</v>
          </cell>
          <cell r="D801">
            <v>44840</v>
          </cell>
          <cell r="E801" t="str">
            <v>社会福祉法人賛育会</v>
          </cell>
          <cell r="F801" t="str">
            <v>しゃかいふくしほうじんさんいくかい</v>
          </cell>
          <cell r="G801" t="str">
            <v>管理課</v>
          </cell>
          <cell r="H801" t="str">
            <v>嶌田　三津古</v>
          </cell>
          <cell r="J801" t="str">
            <v>042-735-3000</v>
          </cell>
          <cell r="K801" t="str">
            <v>042-734-8933</v>
          </cell>
          <cell r="M801" t="str">
            <v>seifu@san-ikukai.or.jp</v>
          </cell>
          <cell r="N801" t="str">
            <v>https://www.san-ikukai.or.jp/seifu-en/</v>
          </cell>
          <cell r="O801" t="str">
            <v>　</v>
          </cell>
          <cell r="P801" t="str">
            <v>調理員</v>
          </cell>
          <cell r="Q801" t="str">
            <v>確認中</v>
          </cell>
          <cell r="R801" t="str">
            <v>清風園に隣接している、サービス付き高齢者向け住宅における調理業務。_x000D_
入居者の方への朝食提供および後片付け_x000D_
※簡単な調理方法ですので、家庭料理などの調理経験があれば、問題ありません。</v>
          </cell>
          <cell r="S801" t="str">
            <v>清風ヒルズ金井</v>
          </cell>
          <cell r="T801" t="str">
            <v>確認中</v>
          </cell>
          <cell r="U801" t="str">
            <v>非常勤パート</v>
          </cell>
          <cell r="V801" t="str">
            <v>東京都町田市金井7-17-20</v>
          </cell>
          <cell r="W801" t="str">
            <v>小田急線・町田駅もしくは鶴川駅バス15分（八幡神社前下車徒歩5分）、玉川学園前駅より徒歩20分、車通勤可</v>
          </cell>
          <cell r="X801" t="str">
            <v>時給1,200円</v>
          </cell>
          <cell r="Y801" t="str">
            <v>確認中</v>
          </cell>
          <cell r="Z801" t="str">
            <v>日祝の場合：時給1300円</v>
          </cell>
          <cell r="AA801" t="str">
            <v>実費支給</v>
          </cell>
          <cell r="AB801" t="str">
            <v>確認中</v>
          </cell>
          <cell r="AC801" t="str">
            <v>確認中</v>
          </cell>
          <cell r="AD801" t="str">
            <v>無し</v>
          </cell>
          <cell r="AE801" t="str">
            <v>確認中</v>
          </cell>
          <cell r="AF801" t="str">
            <v>時給</v>
          </cell>
          <cell r="AG801" t="str">
            <v>有期</v>
          </cell>
          <cell r="AH801" t="str">
            <v>年度毎の更新</v>
          </cell>
          <cell r="AI801" t="str">
            <v>確認中</v>
          </cell>
          <cell r="AJ801" t="str">
            <v>確認中</v>
          </cell>
          <cell r="AK801" t="str">
            <v>有り</v>
          </cell>
          <cell r="AL801" t="str">
            <v>およそ3ヵ月</v>
          </cell>
          <cell r="AM801" t="str">
            <v>無し</v>
          </cell>
          <cell r="AN801" t="str">
            <v>無</v>
          </cell>
          <cell r="AO801" t="str">
            <v>シフト制</v>
          </cell>
          <cell r="AP801" t="str">
            <v>6：00～9：00</v>
          </cell>
          <cell r="AQ801" t="str">
            <v>週2日～3日</v>
          </cell>
          <cell r="AR801" t="str">
            <v>特に無し</v>
          </cell>
          <cell r="AS801" t="str">
            <v>雇用保険・健康保険・厚生年金・労災保険・がん保険・入院保証【週20時間以上の方には適用】</v>
          </cell>
          <cell r="AT801" t="str">
            <v>1人</v>
          </cell>
          <cell r="AU801" t="str">
            <v>サービス付き高齢者住宅（サ高住）</v>
          </cell>
          <cell r="AZ801" t="str">
            <v>法定通り</v>
          </cell>
          <cell r="BA801" t="str">
            <v>シフト制</v>
          </cell>
          <cell r="BB801" t="str">
            <v>確認中</v>
          </cell>
          <cell r="BC801" t="str">
            <v>確認中</v>
          </cell>
        </row>
        <row r="802">
          <cell r="C802" t="str">
            <v>70-0391</v>
          </cell>
          <cell r="D802">
            <v>44844</v>
          </cell>
          <cell r="E802" t="str">
            <v>パナソニックエイジフリー株式会社</v>
          </cell>
          <cell r="F802" t="str">
            <v>パナソニックエイジフリーかぶしきがいしゃ</v>
          </cell>
          <cell r="G802" t="str">
            <v>人事部　東京人事課</v>
          </cell>
          <cell r="H802" t="str">
            <v>横山　桃子</v>
          </cell>
          <cell r="J802" t="str">
            <v>03-5715-4303</v>
          </cell>
          <cell r="K802" t="str">
            <v>03-3450-9957</v>
          </cell>
          <cell r="M802" t="str">
            <v>mailto:yokoyama.momoko@jp.panasonic.com</v>
          </cell>
          <cell r="N802" t="str">
            <v>https://panasonic.co.jp/ls/paf/</v>
          </cell>
          <cell r="O802" t="str">
            <v>１９９８年から介護サービス事業を行ってきたノウハウとパナソニ
ックの技術力をかけ合わせ、高品質な介護サービスを提供します</v>
          </cell>
          <cell r="P802" t="str">
            <v>介護職</v>
          </cell>
          <cell r="Q802" t="str">
            <v>確認中</v>
          </cell>
          <cell r="R802" t="str">
            <v>★デイサービスにおける介護サービス業務・入浴、食事、歩行介助等・マシンを使用した機能訓練の補助・レクリエーションの企画や実施・送迎時の同行、介助</v>
          </cell>
          <cell r="S802" t="str">
            <v>パナソニック エイジフリーケアセンター町田</v>
          </cell>
          <cell r="T802" t="str">
            <v>確認中</v>
          </cell>
          <cell r="U802" t="str">
            <v>正社員</v>
          </cell>
          <cell r="V802" t="str">
            <v>東京都町田市木曽西3-20-6ﾒﾃﾞｨｶﾙﾓｰﾙ町田C区画</v>
          </cell>
          <cell r="W802" t="str">
            <v>小田急線町田駅バス2分（忠生公園入口下車）</v>
          </cell>
          <cell r="X802" t="str">
            <v>223,450円〜245,670円</v>
          </cell>
          <cell r="Y802" t="str">
            <v>資格手当 2,000円〜20,000円
専門職手当 14,000円〜14,000円
処遇改善加算手当 42,450円〜46,670円
首都圏手当 5,000円〜5,000円</v>
          </cell>
          <cell r="Z802" t="str">
            <v>※処遇改善加算手当含む</v>
          </cell>
          <cell r="AA802" t="str">
            <v>全額支給（当社規定あり）</v>
          </cell>
          <cell r="AB802" t="str">
            <v>有り</v>
          </cell>
          <cell r="AC802" t="str">
            <v>1月あたり0.00％〜2.00％（前年度実績）</v>
          </cell>
          <cell r="AD802" t="str">
            <v>有り</v>
          </cell>
          <cell r="AE802" t="str">
            <v>計 2.00ヶ月分（前年度実績）</v>
          </cell>
          <cell r="AF802" t="str">
            <v>月給（手当等確認ください）</v>
          </cell>
          <cell r="AG802" t="str">
            <v>期間の定めなし</v>
          </cell>
          <cell r="AH802" t="str">
            <v>期間の定めなし</v>
          </cell>
          <cell r="AI802" t="str">
            <v>確認中</v>
          </cell>
          <cell r="AJ802" t="str">
            <v>不可</v>
          </cell>
          <cell r="AK802" t="str">
            <v>有</v>
          </cell>
          <cell r="AL802" t="str">
            <v>入社より3か月間</v>
          </cell>
          <cell r="AM802" t="str">
            <v>有</v>
          </cell>
          <cell r="AN802" t="str">
            <v>月平均20時間</v>
          </cell>
          <cell r="AO802" t="str">
            <v>変形労働時間制</v>
          </cell>
          <cell r="AP802" t="str">
            <v>変形労働時間制の単位
就業時間１/8時30分〜17時30分
就業時間２/10時00分〜19時00分
就業時間３/16時30分〜10時00分
就業時間に関する特記事項
（４）７：１５～１６：１５※（３）休憩９０分</v>
          </cell>
          <cell r="AQ802" t="str">
            <v>当社カレンダーによる（休日数月8～11回でシフト制）</v>
          </cell>
          <cell r="AR802" t="str">
            <v>初任者研修、実務者研修、社会福祉主事任用資格、介護福祉士、社会福祉士のいずれか</v>
          </cell>
          <cell r="AS802" t="str">
            <v>雇用保険・健康保険・厚生年金・労災保険</v>
          </cell>
          <cell r="AT802">
            <v>1</v>
          </cell>
          <cell r="AU802" t="str">
            <v>通所介護（デイサービス）</v>
          </cell>
          <cell r="AZ802" t="str">
            <v>60分</v>
          </cell>
          <cell r="BA802" t="str">
            <v>週休二日制</v>
          </cell>
          <cell r="BB802" t="str">
            <v>有（屋内「原則禁煙」）</v>
          </cell>
          <cell r="BC802" t="str">
            <v>屋内禁煙（屋外に喫煙所設置）</v>
          </cell>
        </row>
        <row r="803">
          <cell r="C803" t="str">
            <v>70-0379</v>
          </cell>
          <cell r="D803">
            <v>44845</v>
          </cell>
          <cell r="E803" t="str">
            <v>社会福祉法人 創和会</v>
          </cell>
          <cell r="F803" t="str">
            <v>しゃかいふくしほうじん そうわかい</v>
          </cell>
          <cell r="G803" t="str">
            <v>総務管理課</v>
          </cell>
          <cell r="H803" t="str">
            <v>笠倉</v>
          </cell>
          <cell r="J803" t="str">
            <v>042-720-2202</v>
          </cell>
          <cell r="K803" t="str">
            <v>042-710-0612</v>
          </cell>
          <cell r="M803" t="str">
            <v>sowakai-o@clock.ocn.ne.jp</v>
          </cell>
          <cell r="N803" t="str">
            <v>https://job-gear.net/sowakai/</v>
          </cell>
          <cell r="O803" t="str">
            <v>住民活動により設立された社会福祉法人で「共に支え合い、共に生きる」という理念の下、５つの事業を通じ地域の福祉に貢献しています。</v>
          </cell>
          <cell r="P803" t="str">
            <v>介護職員</v>
          </cell>
          <cell r="Q803" t="str">
            <v>確認中</v>
          </cell>
          <cell r="R803" t="str">
            <v>入居者２０名の介護。</v>
          </cell>
          <cell r="S803" t="str">
            <v>特別養護老人ホーム暖家</v>
          </cell>
          <cell r="T803" t="str">
            <v>確認中</v>
          </cell>
          <cell r="U803" t="str">
            <v>契約社員</v>
          </cell>
          <cell r="V803" t="str">
            <v>東京都町田市成瀬台3-24-1</v>
          </cell>
          <cell r="W803" t="str">
            <v>町田駅より神奈中バスで約２０分、野村住宅中央バス停下車２分。　車通勤可(駐車場なし）</v>
          </cell>
          <cell r="X803" t="str">
            <v>月額200,000</v>
          </cell>
          <cell r="Y803" t="str">
            <v>-</v>
          </cell>
          <cell r="Z803" t="str">
            <v>夜勤手当4,000円/回　年末手当（12/30.31）3,000円/日　年始手当(1/1～3）5,000円/日</v>
          </cell>
          <cell r="AA803" t="str">
            <v>上限なし。</v>
          </cell>
          <cell r="AB803" t="str">
            <v>有り</v>
          </cell>
          <cell r="AC803" t="str">
            <v>毎年月額2,000円UP</v>
          </cell>
          <cell r="AD803" t="str">
            <v>有り</v>
          </cell>
          <cell r="AE803" t="str">
            <v>勤務実績により、年２回支給。</v>
          </cell>
          <cell r="AF803" t="str">
            <v>月給（手当等確認ください）</v>
          </cell>
          <cell r="AG803" t="str">
            <v>有期</v>
          </cell>
          <cell r="AH803" t="str">
            <v>１年毎の更新</v>
          </cell>
          <cell r="AI803" t="str">
            <v>確認中</v>
          </cell>
          <cell r="AJ803" t="str">
            <v>可</v>
          </cell>
          <cell r="AK803" t="str">
            <v>有り</v>
          </cell>
          <cell r="AL803" t="str">
            <v>入職後３カ月間</v>
          </cell>
          <cell r="AM803" t="str">
            <v>有</v>
          </cell>
          <cell r="AN803" t="str">
            <v>月2時間程度</v>
          </cell>
          <cell r="AO803" t="str">
            <v>シフト制</v>
          </cell>
          <cell r="AP803" t="str">
            <v>①7：00～16：00　②8：30～17：30　③10：00～19：00　④12：30～21：30　⑤21：30～31：00　のシフト制</v>
          </cell>
          <cell r="AQ803" t="str">
            <v>月20日～２２日(月公休９日）</v>
          </cell>
          <cell r="AR803" t="str">
            <v>介護職員初任者研修、介護福祉士。経験者。</v>
          </cell>
          <cell r="AS803" t="str">
            <v>雇用保険・健康保険・厚生年金・労災保険</v>
          </cell>
          <cell r="AT803">
            <v>2</v>
          </cell>
          <cell r="AU803" t="str">
            <v>特別養護老人ホーム（特養）</v>
          </cell>
          <cell r="AZ803" t="str">
            <v>法定通り</v>
          </cell>
          <cell r="BA803" t="str">
            <v>シフト制、年間１１２日</v>
          </cell>
          <cell r="BB803" t="str">
            <v>有（屋内「原則禁煙」）</v>
          </cell>
          <cell r="BC803" t="str">
            <v>屋内禁煙（屋外に喫煙所設置）</v>
          </cell>
        </row>
        <row r="804">
          <cell r="C804" t="str">
            <v>70-0381</v>
          </cell>
          <cell r="D804">
            <v>44845</v>
          </cell>
          <cell r="E804" t="str">
            <v>社会福祉法人 創和会</v>
          </cell>
          <cell r="F804" t="str">
            <v>しゃかいふくしほうじん そうわかい</v>
          </cell>
          <cell r="G804" t="str">
            <v>総務管理課</v>
          </cell>
          <cell r="H804" t="str">
            <v>笠倉</v>
          </cell>
          <cell r="J804" t="str">
            <v>042-720-2202</v>
          </cell>
          <cell r="K804" t="str">
            <v>042-710-0612</v>
          </cell>
          <cell r="M804" t="str">
            <v>sowakai-o@clock.ocn.ne.jp</v>
          </cell>
          <cell r="N804" t="str">
            <v>https://job-gear.net/sowakai/</v>
          </cell>
          <cell r="O804" t="str">
            <v>住民活動により設立された社会福祉法人で「共に支え合い、共に生きる」という理念の下、５つの事業を通じ地域の福祉に貢献しています。</v>
          </cell>
          <cell r="P804" t="str">
            <v>訪問介護員(登録ヘルパー）</v>
          </cell>
          <cell r="Q804" t="str">
            <v>確認中</v>
          </cell>
          <cell r="R804" t="str">
            <v>訪問介護(生活援助、身体介護）</v>
          </cell>
          <cell r="S804" t="str">
            <v>ヘルパーステーション成瀬</v>
          </cell>
          <cell r="T804" t="str">
            <v>確認中</v>
          </cell>
          <cell r="U804" t="str">
            <v>非常勤パート</v>
          </cell>
          <cell r="V804" t="str">
            <v>東京都町田市成瀬台3-24-1</v>
          </cell>
          <cell r="W804" t="str">
            <v>町田駅より神奈中バスで約２０分、野村住宅中央バス停下車２分。　車通勤可(駐車場なし）</v>
          </cell>
          <cell r="X804" t="str">
            <v>時給1,555円</v>
          </cell>
          <cell r="Y804" t="str">
            <v>-</v>
          </cell>
          <cell r="Z804" t="str">
            <v>土日祝は、時給プラス１００円。</v>
          </cell>
          <cell r="AA804" t="str">
            <v>上限なし。</v>
          </cell>
          <cell r="AB804" t="str">
            <v>有り</v>
          </cell>
          <cell r="AC804" t="str">
            <v>毎年時給10円UP　</v>
          </cell>
          <cell r="AD804" t="str">
            <v>無し</v>
          </cell>
          <cell r="AE804" t="str">
            <v>無し</v>
          </cell>
          <cell r="AF804" t="str">
            <v>時給</v>
          </cell>
          <cell r="AG804" t="str">
            <v>有期</v>
          </cell>
          <cell r="AH804" t="str">
            <v>１年毎の更新</v>
          </cell>
          <cell r="AI804" t="str">
            <v>確認中</v>
          </cell>
          <cell r="AJ804" t="str">
            <v>可</v>
          </cell>
          <cell r="AK804" t="str">
            <v>有り</v>
          </cell>
          <cell r="AL804" t="str">
            <v>入職後３カ月間</v>
          </cell>
          <cell r="AM804" t="str">
            <v>無し</v>
          </cell>
          <cell r="AN804" t="str">
            <v>無</v>
          </cell>
          <cell r="AO804" t="str">
            <v>シフト制</v>
          </cell>
          <cell r="AP804" t="str">
            <v>7時～20時のシフト制</v>
          </cell>
          <cell r="AQ804" t="str">
            <v>週1～　ご相談に応じます</v>
          </cell>
          <cell r="AR804" t="str">
            <v>介護職員初任者研修、介護福祉士。資格をお持ちで経験のない方でも大丈夫です。</v>
          </cell>
          <cell r="AS804" t="str">
            <v>労災保険・労働条件による</v>
          </cell>
          <cell r="AT804">
            <v>3</v>
          </cell>
          <cell r="AU804" t="str">
            <v>訪問介護（ホームヘルプサービス）</v>
          </cell>
          <cell r="AZ804" t="str">
            <v>法定通り</v>
          </cell>
          <cell r="BA804" t="str">
            <v>シフト制</v>
          </cell>
          <cell r="BB804" t="str">
            <v>有（屋内「原則禁煙」）</v>
          </cell>
          <cell r="BC804" t="str">
            <v>屋内禁煙（屋外に喫煙所設置）</v>
          </cell>
        </row>
        <row r="805">
          <cell r="C805" t="str">
            <v>70-0489</v>
          </cell>
          <cell r="D805">
            <v>44845</v>
          </cell>
          <cell r="E805" t="str">
            <v>社会福祉法人創和会</v>
          </cell>
          <cell r="F805" t="str">
            <v>しゃかいふくしほうじん　そうわかい</v>
          </cell>
          <cell r="G805" t="str">
            <v>総務管理課</v>
          </cell>
          <cell r="H805" t="str">
            <v>笠倉恒子</v>
          </cell>
          <cell r="J805" t="str">
            <v>042-720-2202</v>
          </cell>
          <cell r="K805" t="str">
            <v>042-710-0612</v>
          </cell>
          <cell r="L805" t="str">
            <v>042-720-2202</v>
          </cell>
          <cell r="M805" t="str">
            <v>sowakai-o@clock.ocn.ne.jp</v>
          </cell>
          <cell r="N805" t="str">
            <v>http://www.ccnaruse.com/</v>
          </cell>
          <cell r="O805" t="str">
            <v>特別養護老人ホームは、ご利用者20名（2ユニット）、ご利用者様に合ったライフスタイルを尊重し、きめ細やかに対応しています。デイサービスのご利用者は30～40名/日です。日々の健康チェックをお願いしたいと思っております。看護ｸﾞﾙｰﾌﾟは6名。特養とデイサービスを交代で勤務していただきます。</v>
          </cell>
          <cell r="P805" t="str">
            <v>看護師</v>
          </cell>
          <cell r="Q805" t="str">
            <v>確認中</v>
          </cell>
          <cell r="R805" t="str">
            <v>特別養護老人ホーム、デイサービスの利用者の健康管理。</v>
          </cell>
          <cell r="S805" t="str">
            <v>ケアセンター成瀬</v>
          </cell>
          <cell r="T805" t="str">
            <v>確認中</v>
          </cell>
          <cell r="U805" t="str">
            <v>非常勤パート</v>
          </cell>
          <cell r="V805" t="str">
            <v>東京都町田市成瀬台3-24-1</v>
          </cell>
          <cell r="W805" t="str">
            <v>町田駅よりバス約20分。「野村住宅中央」バス停徒歩3分</v>
          </cell>
          <cell r="X805" t="str">
            <v>時給1600円～1650円</v>
          </cell>
          <cell r="Y805" t="str">
            <v>-</v>
          </cell>
          <cell r="Z805" t="str">
            <v>日曜・祭日出勤手当1000円/日。年末年始手当、12月30日、31日は3000円/日。1月1日～3日は5000円/日。</v>
          </cell>
          <cell r="AA805" t="str">
            <v>実費</v>
          </cell>
          <cell r="AB805" t="str">
            <v>有り</v>
          </cell>
          <cell r="AC805" t="str">
            <v>毎年時給10円UP</v>
          </cell>
          <cell r="AD805" t="str">
            <v>無し</v>
          </cell>
          <cell r="AE805" t="str">
            <v>無し</v>
          </cell>
          <cell r="AF805" t="str">
            <v>時給</v>
          </cell>
          <cell r="AG805" t="str">
            <v>有期</v>
          </cell>
          <cell r="AH805" t="str">
            <v>1年毎の更新。</v>
          </cell>
          <cell r="AI805" t="str">
            <v>確認中</v>
          </cell>
          <cell r="AJ805" t="str">
            <v>可</v>
          </cell>
          <cell r="AK805" t="str">
            <v>有り</v>
          </cell>
          <cell r="AL805" t="str">
            <v>3ヵ月</v>
          </cell>
          <cell r="AM805" t="str">
            <v>有り</v>
          </cell>
          <cell r="AN805" t="str">
            <v>1時間/月</v>
          </cell>
          <cell r="AO805" t="str">
            <v>日勤のみ（8：20～17：20）</v>
          </cell>
          <cell r="AP805" t="str">
            <v>8：20～17：20</v>
          </cell>
          <cell r="AQ805" t="str">
            <v>2日/週～5日/週、相談に応じます。</v>
          </cell>
          <cell r="AR805" t="str">
            <v>看護師資格。経験は問わない。</v>
          </cell>
          <cell r="AS805" t="str">
            <v>労災保険・労働条件による</v>
          </cell>
          <cell r="AT805" t="str">
            <v>1名</v>
          </cell>
          <cell r="AU805" t="str">
            <v>特別養護老人ホーム（特養）</v>
          </cell>
          <cell r="AZ805" t="str">
            <v>法定通り</v>
          </cell>
          <cell r="BA805" t="str">
            <v>シフト制</v>
          </cell>
          <cell r="BB805" t="str">
            <v>有（屋内「原則禁煙」）</v>
          </cell>
          <cell r="BC805" t="str">
            <v>屋内禁煙（屋外に喫煙所設置）</v>
          </cell>
        </row>
        <row r="806">
          <cell r="C806" t="str">
            <v>70-0490</v>
          </cell>
          <cell r="D806">
            <v>44845</v>
          </cell>
          <cell r="E806" t="str">
            <v>社会福祉法人創和会</v>
          </cell>
          <cell r="F806" t="str">
            <v>しゃかいふくしほうじん　そうわかい</v>
          </cell>
          <cell r="G806" t="str">
            <v>総務管理課</v>
          </cell>
          <cell r="H806" t="str">
            <v>笠倉恒子</v>
          </cell>
          <cell r="J806" t="str">
            <v>042-720-2202</v>
          </cell>
          <cell r="K806" t="str">
            <v>042-710-0612</v>
          </cell>
          <cell r="L806" t="str">
            <v>042-720-2202</v>
          </cell>
          <cell r="M806" t="str">
            <v>sowakai-o@clock.ocn.ne.jp</v>
          </cell>
          <cell r="N806" t="str">
            <v>http://www.ccnaruse.com/</v>
          </cell>
          <cell r="O806" t="str">
            <v xml:space="preserve">住み慣れた地域で暮らし続けられるよう、最適なケアプランをご提案し、ご利用者様の生活を支援しています。_x000D_
</v>
          </cell>
          <cell r="P806" t="str">
            <v>ケアマネジャー</v>
          </cell>
          <cell r="Q806" t="str">
            <v>確認中</v>
          </cell>
          <cell r="R806" t="str">
            <v>利用者宅を訪問してのケアプラン作成。ご家族や利用者との連絡調整。モニタリング訪問。</v>
          </cell>
          <cell r="S806" t="str">
            <v>ｹｱﾏﾈｼﾞﾒﾝﾄｾﾝﾀｰ成瀬</v>
          </cell>
          <cell r="T806" t="str">
            <v>確認中</v>
          </cell>
          <cell r="U806" t="str">
            <v>契約社員</v>
          </cell>
          <cell r="V806" t="str">
            <v>東京都町田市成瀬台3-24-1</v>
          </cell>
          <cell r="W806" t="str">
            <v>町田駅よりバス約20分。「野村住宅中央」バス停徒歩3分</v>
          </cell>
          <cell r="X806" t="str">
            <v>210,000円～240,000円</v>
          </cell>
          <cell r="Y806" t="str">
            <v>-</v>
          </cell>
          <cell r="Z806" t="str">
            <v>処遇改善補助金7000円/月。（変更の場合があります。）</v>
          </cell>
          <cell r="AA806" t="str">
            <v>実費</v>
          </cell>
          <cell r="AB806" t="str">
            <v>有り</v>
          </cell>
          <cell r="AC806" t="str">
            <v>基本給2000円UP</v>
          </cell>
          <cell r="AD806" t="str">
            <v>有り</v>
          </cell>
          <cell r="AE806" t="str">
            <v>年100,000円。</v>
          </cell>
          <cell r="AF806" t="str">
            <v>月給（手当等確認ください）</v>
          </cell>
          <cell r="AG806" t="str">
            <v>有期</v>
          </cell>
          <cell r="AH806" t="str">
            <v>1年毎の更新。</v>
          </cell>
          <cell r="AI806" t="str">
            <v>確認中</v>
          </cell>
          <cell r="AJ806" t="str">
            <v>可</v>
          </cell>
          <cell r="AK806" t="str">
            <v>有り</v>
          </cell>
          <cell r="AL806" t="str">
            <v>3ヵ月</v>
          </cell>
          <cell r="AM806" t="str">
            <v>有り</v>
          </cell>
          <cell r="AN806" t="str">
            <v>1時間/月</v>
          </cell>
          <cell r="AO806" t="str">
            <v>日勤のみ（8：30～17：30）</v>
          </cell>
          <cell r="AP806" t="str">
            <v>8：30～17：30</v>
          </cell>
          <cell r="AQ806" t="str">
            <v>月22日～21日（公休9日）</v>
          </cell>
          <cell r="AR806" t="str">
            <v>介護支援専門員（ケアマネジャー）。普通自動車運転免許。</v>
          </cell>
          <cell r="AS806" t="str">
            <v>雇用保険・健康保険・厚生年金・労災保険</v>
          </cell>
          <cell r="AT806" t="str">
            <v>1名</v>
          </cell>
          <cell r="AU806" t="str">
            <v>居宅介護支援</v>
          </cell>
          <cell r="AZ806" t="str">
            <v>法定通り</v>
          </cell>
          <cell r="BA806" t="str">
            <v>シフト制。月9日。</v>
          </cell>
          <cell r="BB806" t="str">
            <v>有（屋内「原則禁煙」）</v>
          </cell>
          <cell r="BC806" t="str">
            <v>屋内禁煙（屋外に喫煙所設置）</v>
          </cell>
        </row>
        <row r="807">
          <cell r="C807" t="str">
            <v>70-0293</v>
          </cell>
          <cell r="D807">
            <v>44845</v>
          </cell>
          <cell r="E807" t="str">
            <v>社会福祉法人合掌苑</v>
          </cell>
          <cell r="F807" t="str">
            <v>しゃかいふくしほうじん　がっしょうえん</v>
          </cell>
          <cell r="G807" t="str">
            <v>総務課就労支援課</v>
          </cell>
          <cell r="H807" t="str">
            <v>植田史郎</v>
          </cell>
          <cell r="J807" t="str">
            <v>042-799-1130</v>
          </cell>
          <cell r="K807" t="str">
            <v>042-788-0456</v>
          </cell>
          <cell r="M807" t="str">
            <v>saiyou@gsen.or.jp</v>
          </cell>
          <cell r="N807" t="str">
            <v>https://www.gsen.or.jp/</v>
          </cell>
          <cell r="O807" t="str">
            <v>確認中</v>
          </cell>
          <cell r="P807" t="str">
            <v>准看護師</v>
          </cell>
          <cell r="Q807" t="str">
            <v>確認中</v>
          </cell>
          <cell r="R807" t="str">
            <v>お客様の日々の健康管理全般が主な目標ですが、身体状態に合わせ、訪問医の指示の下、在宅同様の医療行為を行います。</v>
          </cell>
          <cell r="S807" t="str">
            <v>アシステッドナーシング輝の杜</v>
          </cell>
          <cell r="T807" t="str">
            <v>確認中</v>
          </cell>
          <cell r="U807" t="str">
            <v>正社員</v>
          </cell>
          <cell r="V807" t="str">
            <v>神奈川県横浜市瀬谷区五貫目町10-38</v>
          </cell>
          <cell r="W807" t="str">
            <v>南町田グランベリーパーク駅から徒歩17分</v>
          </cell>
          <cell r="X807" t="str">
            <v>304,646～353,990円</v>
          </cell>
          <cell r="Y807" t="str">
            <v>-</v>
          </cell>
          <cell r="Z807" t="str">
            <v>当苑規定による</v>
          </cell>
          <cell r="AA807" t="str">
            <v>実費（上限あり毎月30,000円まで）</v>
          </cell>
          <cell r="AB807" t="str">
            <v>確認中</v>
          </cell>
          <cell r="AC807" t="str">
            <v>あり</v>
          </cell>
          <cell r="AD807" t="str">
            <v>条件により</v>
          </cell>
          <cell r="AE807" t="str">
            <v>年2回（ただし業績による）</v>
          </cell>
          <cell r="AF807" t="str">
            <v>月給（手当等確認ください）</v>
          </cell>
          <cell r="AG807" t="str">
            <v>無期</v>
          </cell>
          <cell r="AH807" t="str">
            <v>無期</v>
          </cell>
          <cell r="AI807" t="str">
            <v>確認中</v>
          </cell>
          <cell r="AJ807" t="str">
            <v>確認中</v>
          </cell>
          <cell r="AK807" t="str">
            <v>有</v>
          </cell>
          <cell r="AL807" t="str">
            <v>3か月</v>
          </cell>
          <cell r="AM807" t="str">
            <v>有</v>
          </cell>
          <cell r="AN807">
            <v>5</v>
          </cell>
          <cell r="AO807" t="str">
            <v>固定勤務</v>
          </cell>
          <cell r="AP807" t="str">
            <v>8:30～17:30</v>
          </cell>
          <cell r="AQ807" t="str">
            <v>週所定労働日数5日</v>
          </cell>
          <cell r="AR807" t="str">
            <v>医療機関含む看護師業務経験2年以上
正看護師、准看護師　学歴不問</v>
          </cell>
          <cell r="AS807" t="str">
            <v>雇用保険・健康保険・厚生年金・労災保険</v>
          </cell>
          <cell r="AT807">
            <v>1</v>
          </cell>
          <cell r="AU807" t="str">
            <v>特定施設入居者生活介護（有料老人ホーム）</v>
          </cell>
          <cell r="AZ807" t="str">
            <v>60分</v>
          </cell>
          <cell r="BA807" t="str">
            <v>107日</v>
          </cell>
          <cell r="BB807" t="str">
            <v>確認中</v>
          </cell>
          <cell r="BC807" t="str">
            <v>確認中</v>
          </cell>
        </row>
        <row r="808">
          <cell r="C808" t="str">
            <v>70-0294</v>
          </cell>
          <cell r="D808">
            <v>44845</v>
          </cell>
          <cell r="E808" t="str">
            <v>社会福祉法人合掌苑</v>
          </cell>
          <cell r="F808" t="str">
            <v>しゃかいふくしほうじん　がっしょうえん</v>
          </cell>
          <cell r="G808" t="str">
            <v>総務課就労支援課</v>
          </cell>
          <cell r="H808" t="str">
            <v>植田史郎</v>
          </cell>
          <cell r="J808" t="str">
            <v>042-799-1130</v>
          </cell>
          <cell r="K808" t="str">
            <v>042-788-0456</v>
          </cell>
          <cell r="M808" t="str">
            <v>saiyou@gsen.or.jp</v>
          </cell>
          <cell r="N808" t="str">
            <v>https://www.gsen.or.jp/</v>
          </cell>
          <cell r="O808" t="str">
            <v>確認中</v>
          </cell>
          <cell r="P808" t="str">
            <v>送迎添乗スタッフ</v>
          </cell>
          <cell r="Q808" t="str">
            <v>確認中</v>
          </cell>
          <cell r="R808" t="str">
            <v>デイサービス輝の杜での添乗および送迎です。リフト付きハイエースを運転していただきます。</v>
          </cell>
          <cell r="S808" t="str">
            <v>アシステッドナーシング輝の杜</v>
          </cell>
          <cell r="T808" t="str">
            <v>確認中</v>
          </cell>
          <cell r="U808" t="str">
            <v>非常勤パート</v>
          </cell>
          <cell r="V808" t="str">
            <v>神奈川県横浜市瀬谷区五貫目町10-38</v>
          </cell>
          <cell r="W808" t="str">
            <v>南町田グランベリーパーク駅から徒歩17分</v>
          </cell>
          <cell r="X808" t="str">
            <v>1,072円</v>
          </cell>
          <cell r="Y808" t="str">
            <v>-</v>
          </cell>
          <cell r="Z808" t="str">
            <v>当苑規定による</v>
          </cell>
          <cell r="AA808" t="str">
            <v>実費（上限あり毎月30,000円まで）</v>
          </cell>
          <cell r="AB808" t="str">
            <v>確認中</v>
          </cell>
          <cell r="AC808" t="str">
            <v>あり</v>
          </cell>
          <cell r="AD808" t="str">
            <v>無し</v>
          </cell>
          <cell r="AE808" t="str">
            <v>なし</v>
          </cell>
          <cell r="AF808" t="str">
            <v>時給</v>
          </cell>
          <cell r="AG808" t="str">
            <v>無期</v>
          </cell>
          <cell r="AH808" t="str">
            <v>無期</v>
          </cell>
          <cell r="AI808" t="str">
            <v>確認中</v>
          </cell>
          <cell r="AJ808" t="str">
            <v>確認中</v>
          </cell>
          <cell r="AK808" t="str">
            <v>有</v>
          </cell>
          <cell r="AL808" t="str">
            <v>3か月</v>
          </cell>
          <cell r="AM808" t="str">
            <v>無</v>
          </cell>
          <cell r="AN808" t="str">
            <v>無</v>
          </cell>
          <cell r="AO808" t="str">
            <v>シフト制</v>
          </cell>
          <cell r="AP808" t="str">
            <v>8:00～10:00
16:00～18:00</v>
          </cell>
          <cell r="AQ808" t="str">
            <v>週2日以上</v>
          </cell>
          <cell r="AR808" t="str">
            <v>経験あれば尚可
資格、学歴不問</v>
          </cell>
          <cell r="AS808" t="str">
            <v>雇用保険・労災保険</v>
          </cell>
          <cell r="AT808">
            <v>1</v>
          </cell>
          <cell r="AU808" t="str">
            <v>通所介護（デイサービス）</v>
          </cell>
          <cell r="AZ808" t="str">
            <v>なし</v>
          </cell>
          <cell r="BA808" t="str">
            <v>当苑規定による</v>
          </cell>
          <cell r="BB808" t="str">
            <v>確認中</v>
          </cell>
          <cell r="BC808" t="str">
            <v>確認中</v>
          </cell>
        </row>
        <row r="809">
          <cell r="C809" t="str">
            <v>70-0448</v>
          </cell>
          <cell r="D809">
            <v>44845</v>
          </cell>
          <cell r="E809" t="str">
            <v>社会福祉法人合掌苑</v>
          </cell>
          <cell r="F809" t="str">
            <v>しゃかいふくしほうじん　がっしょうえん</v>
          </cell>
          <cell r="G809" t="str">
            <v>戦略推進本部　総務就労支援課　</v>
          </cell>
          <cell r="H809" t="str">
            <v>植田史郎</v>
          </cell>
          <cell r="J809" t="str">
            <v>042-799-1130</v>
          </cell>
          <cell r="K809" t="str">
            <v>042-788-0456</v>
          </cell>
          <cell r="M809" t="str">
            <v>sueda@gsen.or.jp</v>
          </cell>
          <cell r="O809" t="str">
            <v>明るく、風通しの良い働きやすい職場です。</v>
          </cell>
          <cell r="P809" t="str">
            <v>非常勤介護職(入浴介助)</v>
          </cell>
          <cell r="Q809" t="str">
            <v>確認中</v>
          </cell>
          <cell r="R809" t="str">
            <v xml:space="preserve">_x000D_
入居者様の着脱衣の介助 ・特殊浴槽を用いての洗髪、洗身 ・その他入浴介助業務に付随する業務 _x000D_
不問 _x000D_
※1日の入浴人数は30~35名程度です。 _x000D_
 </v>
          </cell>
          <cell r="S809" t="str">
            <v>特養ホーム桂寮</v>
          </cell>
          <cell r="T809" t="str">
            <v>確認中</v>
          </cell>
          <cell r="U809" t="str">
            <v>非常勤パート</v>
          </cell>
          <cell r="V809" t="str">
            <v>東京都町田市金森東3-18-16</v>
          </cell>
          <cell r="X809" t="str">
            <v>時給1,200円</v>
          </cell>
          <cell r="Y809" t="str">
            <v>-</v>
          </cell>
          <cell r="Z809" t="str">
            <v xml:space="preserve">なし_x000D_
</v>
          </cell>
          <cell r="AA809" t="str">
            <v>上限3万円支給</v>
          </cell>
          <cell r="AB809" t="str">
            <v>確認中</v>
          </cell>
          <cell r="AC809" t="str">
            <v>確認中</v>
          </cell>
          <cell r="AD809" t="str">
            <v>確認中</v>
          </cell>
          <cell r="AE809" t="str">
            <v>確認中</v>
          </cell>
          <cell r="AF809" t="str">
            <v>時給</v>
          </cell>
          <cell r="AG809" t="str">
            <v>無期</v>
          </cell>
          <cell r="AH809" t="str">
            <v>無期</v>
          </cell>
          <cell r="AI809" t="str">
            <v>確認中</v>
          </cell>
          <cell r="AJ809" t="str">
            <v>確認中</v>
          </cell>
          <cell r="AK809" t="str">
            <v>確認中</v>
          </cell>
          <cell r="AL809" t="str">
            <v>確認中</v>
          </cell>
          <cell r="AM809" t="str">
            <v>有り</v>
          </cell>
          <cell r="AN809" t="str">
            <v>確認中</v>
          </cell>
          <cell r="AO809" t="str">
            <v>確認中</v>
          </cell>
          <cell r="AP809" t="str">
            <v>8:30～17:30</v>
          </cell>
          <cell r="AQ809" t="str">
            <v>週3～週5</v>
          </cell>
          <cell r="AR809" t="str">
            <v>資格不問,経験あれば尚可</v>
          </cell>
          <cell r="AS809" t="str">
            <v>雇用保険・労災保険</v>
          </cell>
          <cell r="AT809">
            <v>1</v>
          </cell>
          <cell r="AU809" t="str">
            <v>特別養護老人ホーム（特養）</v>
          </cell>
          <cell r="AZ809" t="str">
            <v>確認中</v>
          </cell>
          <cell r="BA809" t="str">
            <v>確認中</v>
          </cell>
          <cell r="BB809" t="str">
            <v>確認中</v>
          </cell>
          <cell r="BC809" t="str">
            <v>確認中</v>
          </cell>
        </row>
        <row r="810">
          <cell r="C810" t="str">
            <v>70-0451</v>
          </cell>
          <cell r="D810">
            <v>44845</v>
          </cell>
          <cell r="E810" t="str">
            <v>社会福祉法人合掌苑</v>
          </cell>
          <cell r="F810" t="str">
            <v>しゃかいふくしほうじん　がっしょうえん</v>
          </cell>
          <cell r="G810" t="str">
            <v>戦略推進本部　総務就労支援課　</v>
          </cell>
          <cell r="H810" t="str">
            <v>植田史郎</v>
          </cell>
          <cell r="J810" t="str">
            <v>042-799-1130</v>
          </cell>
          <cell r="K810" t="str">
            <v>042-788-0456</v>
          </cell>
          <cell r="M810" t="str">
            <v>sueda@gsen.or.jp</v>
          </cell>
          <cell r="O810" t="str">
            <v>明るく、風通しの良い働きやすい職場です。</v>
          </cell>
          <cell r="P810" t="str">
            <v>非常勤調理職</v>
          </cell>
          <cell r="Q810" t="str">
            <v>確認中</v>
          </cell>
          <cell r="R810" t="str">
            <v xml:space="preserve">高齢者介護施設にて、入居者様にお食事を提供するお仕事です。 </v>
          </cell>
          <cell r="S810" t="str">
            <v>アシステッドナーシング鶴の苑</v>
          </cell>
          <cell r="T810" t="str">
            <v>確認中</v>
          </cell>
          <cell r="U810" t="str">
            <v>非常勤パート</v>
          </cell>
          <cell r="V810" t="str">
            <v>東京都町田市南町田5-3-28</v>
          </cell>
          <cell r="X810" t="str">
            <v>時給1,072円</v>
          </cell>
          <cell r="Y810" t="str">
            <v>-</v>
          </cell>
          <cell r="Z810" t="str">
            <v>*5:30~8:30 時給50%増 *17:30~20:00 時給25%増</v>
          </cell>
          <cell r="AA810" t="str">
            <v>上限3万円支給</v>
          </cell>
          <cell r="AB810" t="str">
            <v>確認中</v>
          </cell>
          <cell r="AC810" t="str">
            <v>確認中</v>
          </cell>
          <cell r="AD810" t="str">
            <v>確認中</v>
          </cell>
          <cell r="AE810" t="str">
            <v>確認中</v>
          </cell>
          <cell r="AF810" t="str">
            <v>時給</v>
          </cell>
          <cell r="AG810" t="str">
            <v>無期</v>
          </cell>
          <cell r="AH810" t="str">
            <v>無期</v>
          </cell>
          <cell r="AI810" t="str">
            <v>確認中</v>
          </cell>
          <cell r="AJ810" t="str">
            <v>確認中</v>
          </cell>
          <cell r="AK810" t="str">
            <v>確認中</v>
          </cell>
          <cell r="AL810" t="str">
            <v>確認中</v>
          </cell>
          <cell r="AM810" t="str">
            <v>有り</v>
          </cell>
          <cell r="AN810" t="str">
            <v>確認中</v>
          </cell>
          <cell r="AO810" t="str">
            <v>確認中</v>
          </cell>
          <cell r="AP810" t="str">
            <v xml:space="preserve">変形労働時間制(1ヶ月単位)  (1) 05時30分~11時30分 (2) 08時30分~17時30分 (3) 11時00分~20時00分  ~  の間の時間 就業時間に関する特記事項 (4)17:00~20:00 (1)(4)休憩なし (2) (3)休憩60分 </v>
          </cell>
          <cell r="AQ810" t="str">
            <v>週3～週5</v>
          </cell>
          <cell r="AR810" t="str">
            <v>経験・資格不問</v>
          </cell>
          <cell r="AS810" t="str">
            <v>雇用保険・労災保険</v>
          </cell>
          <cell r="AT810">
            <v>1</v>
          </cell>
          <cell r="AU810" t="str">
            <v>特定施設入居者生活介護（有料老人ホーム）</v>
          </cell>
          <cell r="AZ810" t="str">
            <v>確認中</v>
          </cell>
          <cell r="BA810" t="str">
            <v>確認中</v>
          </cell>
          <cell r="BB810" t="str">
            <v>確認中</v>
          </cell>
          <cell r="BC810" t="str">
            <v>確認中</v>
          </cell>
        </row>
        <row r="811">
          <cell r="C811" t="str">
            <v>13190-09883621</v>
          </cell>
          <cell r="D811">
            <v>44855</v>
          </cell>
          <cell r="E811" t="str">
            <v>お問い合わせください</v>
          </cell>
          <cell r="F811" t="str">
            <v>みきさい</v>
          </cell>
          <cell r="G811">
            <v>0</v>
          </cell>
          <cell r="J811" t="str">
            <v>応えていく自費サービスにも力を入れています。</v>
          </cell>
          <cell r="K811" t="str">
            <v>・介護保険では「特定事業加算」を取得しており、コーディネータ</v>
          </cell>
          <cell r="N811" t="str">
            <v>未記載</v>
          </cell>
          <cell r="O811" t="str">
            <v>未記載</v>
          </cell>
          <cell r="P811" t="str">
            <v>コーディネーター／介護サービス提供責任者１１／１６面接会</v>
          </cell>
          <cell r="Q811" t="str">
            <v>確認中</v>
          </cell>
          <cell r="R811" t="str">
            <v>コーディネーター（介護サービス提供責任者）・ホームヘルプの調整及び代行・ホームヘルパーのサービス（介護・家事援助）指導・訪問介護計画書の作成・付随する事務業務・パソコンの入力作業</v>
          </cell>
          <cell r="S811" t="str">
            <v>お問い合わせください</v>
          </cell>
          <cell r="T811" t="str">
            <v>確認中</v>
          </cell>
          <cell r="U811" t="str">
            <v>正社員</v>
          </cell>
          <cell r="V811" t="str">
            <v>未記載</v>
          </cell>
          <cell r="W811" t="str">
            <v>未記載</v>
          </cell>
          <cell r="X811" t="str">
            <v>205,000円〜280,000円</v>
          </cell>
          <cell r="Y811" t="str">
            <v>確認中</v>
          </cell>
          <cell r="Z811" t="str">
            <v>＊資格手当、介護福祉士：１００００円、ホームヘルパー１級又は実務者研修：５０００円</v>
          </cell>
          <cell r="AA811" t="str">
            <v>確認中</v>
          </cell>
          <cell r="AB811" t="str">
            <v>あり</v>
          </cell>
          <cell r="AC811" t="str">
            <v>確認中</v>
          </cell>
          <cell r="AD811" t="str">
            <v>あり</v>
          </cell>
          <cell r="AE811" t="str">
            <v>確認中</v>
          </cell>
          <cell r="AF811" t="str">
            <v>月給（手当等確認ください）</v>
          </cell>
          <cell r="AG811" t="str">
            <v>確認中</v>
          </cell>
          <cell r="AH811" t="str">
            <v>確認中</v>
          </cell>
          <cell r="AI811" t="str">
            <v>確認中</v>
          </cell>
          <cell r="AJ811" t="str">
            <v>確認中</v>
          </cell>
          <cell r="AK811" t="str">
            <v>確認中</v>
          </cell>
          <cell r="AL811" t="str">
            <v>確認中</v>
          </cell>
          <cell r="AM811" t="str">
            <v>確認中</v>
          </cell>
          <cell r="AN811" t="str">
            <v>確認中</v>
          </cell>
          <cell r="AO811" t="str">
            <v>確認中</v>
          </cell>
          <cell r="AP811" t="str">
            <v>詳細はハローワークインターネットサービス求人票を確認ください。</v>
          </cell>
          <cell r="AQ811" t="str">
            <v>詳細はハローワークインターネットサービス求人票を確認ください。</v>
          </cell>
          <cell r="AR811" t="str">
            <v>詳細はハローワークインターネットサービス求人票を確認ください。</v>
          </cell>
          <cell r="AS811" t="str">
            <v>雇用保険，労災保険，健康保険，厚生年金</v>
          </cell>
          <cell r="AT811" t="str">
            <v>1人</v>
          </cell>
          <cell r="AU811" t="str">
            <v>訪問介護（ホームヘルプサービス）</v>
          </cell>
          <cell r="AZ811" t="str">
            <v>確認中</v>
          </cell>
          <cell r="BA811" t="str">
            <v>確認中</v>
          </cell>
          <cell r="BB811" t="str">
            <v>確認中</v>
          </cell>
          <cell r="BC811" t="str">
            <v>確認中</v>
          </cell>
        </row>
        <row r="812">
          <cell r="C812" t="str">
            <v>13190-09884921</v>
          </cell>
          <cell r="D812">
            <v>44855</v>
          </cell>
          <cell r="E812" t="str">
            <v>株式会社ライフサポートめぐみ</v>
          </cell>
          <cell r="F812" t="str">
            <v>かぶしきがいしゃライフサポートめぐみ</v>
          </cell>
          <cell r="G812">
            <v>0</v>
          </cell>
          <cell r="J812">
            <v>0</v>
          </cell>
          <cell r="K812">
            <v>0</v>
          </cell>
          <cell r="N812" t="str">
            <v>未記載</v>
          </cell>
          <cell r="O812" t="str">
            <v>地域との関わりを大切にしている事業所です。会社もチームワークを非常に大切にしています。在宅サービスは２８年の歴史があります。</v>
          </cell>
          <cell r="P812" t="str">
            <v>ヘルパー／１１月１６日面接会</v>
          </cell>
          <cell r="Q812" t="str">
            <v>確認中</v>
          </cell>
          <cell r="R812" t="str">
            <v>・研修が充実しており、慣れるまでコーディネーターが同行しフォ・ご利用者様のご自宅を訪問し介護サービスを提供します。身体に直接触れて行う身体介護と掃除や洗濯・調理・買い物等身の回りのお世話などを行う生活介護があります。ローするので安心して働くことができます。</v>
          </cell>
          <cell r="S812" t="str">
            <v>株式会社ライフサポートめぐみ</v>
          </cell>
          <cell r="T812" t="str">
            <v>確認中</v>
          </cell>
          <cell r="U812" t="str">
            <v>非常勤パート</v>
          </cell>
          <cell r="V812" t="str">
            <v>東京都町田市原町田５－８－９</v>
          </cell>
          <cell r="W812" t="str">
            <v>小田急線・ＪＲ線 町田駅　徒歩8分</v>
          </cell>
          <cell r="X812" t="str">
            <v>1,400円〜1,500円</v>
          </cell>
          <cell r="Y812" t="str">
            <v>確認中</v>
          </cell>
          <cell r="Z812" t="str">
            <v>土日祝日、年末年始 手当あり、特定の処遇改善手当 あり、介護福祉士 手当あり</v>
          </cell>
          <cell r="AA812" t="str">
            <v>確認中</v>
          </cell>
          <cell r="AB812" t="str">
            <v>あり</v>
          </cell>
          <cell r="AC812" t="str">
            <v>確認中</v>
          </cell>
          <cell r="AD812" t="str">
            <v>あり</v>
          </cell>
          <cell r="AE812" t="str">
            <v>確認中</v>
          </cell>
          <cell r="AF812" t="str">
            <v>時給</v>
          </cell>
          <cell r="AG812" t="str">
            <v>確認中</v>
          </cell>
          <cell r="AH812" t="str">
            <v>確認中</v>
          </cell>
          <cell r="AI812" t="str">
            <v>確認中</v>
          </cell>
          <cell r="AJ812" t="str">
            <v>確認中</v>
          </cell>
          <cell r="AK812" t="str">
            <v>確認中</v>
          </cell>
          <cell r="AL812" t="str">
            <v>確認中</v>
          </cell>
          <cell r="AM812" t="str">
            <v>確認中</v>
          </cell>
          <cell r="AN812" t="str">
            <v>確認中</v>
          </cell>
          <cell r="AO812" t="str">
            <v>確認中</v>
          </cell>
          <cell r="AP812" t="str">
            <v>詳細はハローワークインターネットサービス求人票を確認ください。</v>
          </cell>
          <cell r="AQ812" t="str">
            <v>詳細はハローワークインターネットサービス求人票を確認ください。</v>
          </cell>
          <cell r="AR812" t="str">
            <v>詳細はハローワークインターネットサービス求人票を確認ください。</v>
          </cell>
          <cell r="AS812" t="str">
            <v>労災保険</v>
          </cell>
          <cell r="AT812" t="str">
            <v>5人</v>
          </cell>
          <cell r="AU812" t="str">
            <v>訪問介護（ホームヘルプサービス）</v>
          </cell>
          <cell r="AZ812" t="str">
            <v>確認中</v>
          </cell>
          <cell r="BA812" t="str">
            <v>確認中</v>
          </cell>
          <cell r="BB812" t="str">
            <v>確認中</v>
          </cell>
          <cell r="BC812" t="str">
            <v>確認中</v>
          </cell>
        </row>
        <row r="813">
          <cell r="C813" t="str">
            <v>13190-09885121</v>
          </cell>
          <cell r="D813">
            <v>44855</v>
          </cell>
          <cell r="E813" t="str">
            <v>株式会社ライフサポートめぐみ</v>
          </cell>
          <cell r="F813" t="str">
            <v>かぶしきがいしゃライフサポートめぐみ</v>
          </cell>
          <cell r="G813">
            <v>0</v>
          </cell>
          <cell r="J813">
            <v>0</v>
          </cell>
          <cell r="K813">
            <v>0</v>
          </cell>
          <cell r="N813" t="str">
            <v>未記載</v>
          </cell>
          <cell r="O813" t="str">
            <v>地域との関わりを大切にしている事業所です。会社もチームワークを非常に大切にしています。在宅サービスは２８年の歴史があります。</v>
          </cell>
          <cell r="P813" t="str">
            <v>家庭生活支援サービス／１１月１６日面接会</v>
          </cell>
          <cell r="Q813" t="str">
            <v>確認中</v>
          </cell>
          <cell r="R813" t="str">
            <v>高齢者や共働き、仕事が多忙で日常生活の快適な維持が難しい方など、生活の質を保つためにサポートを致します。コーディネーターが訪問し、お仕事の内容を整理して働く方にお伝えしますので安心して活動できます。</v>
          </cell>
          <cell r="S813" t="str">
            <v>株式会社ライフサポートめぐみ</v>
          </cell>
          <cell r="T813" t="str">
            <v>確認中</v>
          </cell>
          <cell r="U813" t="str">
            <v>非常勤パート</v>
          </cell>
          <cell r="V813" t="str">
            <v>東京都町田市原町田５－８－９</v>
          </cell>
          <cell r="W813" t="str">
            <v>小田急線・ＪＲ線 町田駅　徒歩8分</v>
          </cell>
          <cell r="X813" t="str">
            <v>1,500円〜1,800円</v>
          </cell>
          <cell r="Y813" t="str">
            <v>確認中</v>
          </cell>
          <cell r="Z813" t="str">
            <v>未記載</v>
          </cell>
          <cell r="AA813" t="str">
            <v>確認中</v>
          </cell>
          <cell r="AB813" t="str">
            <v>あり</v>
          </cell>
          <cell r="AC813" t="str">
            <v>確認中</v>
          </cell>
          <cell r="AD813" t="str">
            <v>なし</v>
          </cell>
          <cell r="AE813" t="str">
            <v>確認中</v>
          </cell>
          <cell r="AF813" t="str">
            <v>時給</v>
          </cell>
          <cell r="AG813" t="str">
            <v>確認中</v>
          </cell>
          <cell r="AH813" t="str">
            <v>確認中</v>
          </cell>
          <cell r="AI813" t="str">
            <v>確認中</v>
          </cell>
          <cell r="AJ813" t="str">
            <v>確認中</v>
          </cell>
          <cell r="AK813" t="str">
            <v>確認中</v>
          </cell>
          <cell r="AL813" t="str">
            <v>確認中</v>
          </cell>
          <cell r="AM813" t="str">
            <v>確認中</v>
          </cell>
          <cell r="AN813" t="str">
            <v>確認中</v>
          </cell>
          <cell r="AO813" t="str">
            <v>確認中</v>
          </cell>
          <cell r="AP813" t="str">
            <v>詳細はハローワークインターネットサービス求人票を確認ください。</v>
          </cell>
          <cell r="AQ813" t="str">
            <v>詳細はハローワークインターネットサービス求人票を確認ください。</v>
          </cell>
          <cell r="AR813" t="str">
            <v>詳細はハローワークインターネットサービス求人票を確認ください。</v>
          </cell>
          <cell r="AS813" t="str">
            <v>労災保険</v>
          </cell>
          <cell r="AT813" t="str">
            <v>5人</v>
          </cell>
          <cell r="AU813" t="str">
            <v>訪問介護（ホームヘルプサービス）</v>
          </cell>
          <cell r="AZ813" t="str">
            <v>確認中</v>
          </cell>
          <cell r="BA813" t="str">
            <v>確認中</v>
          </cell>
          <cell r="BB813" t="str">
            <v>確認中</v>
          </cell>
          <cell r="BC813" t="str">
            <v>確認中</v>
          </cell>
        </row>
        <row r="814">
          <cell r="C814" t="str">
            <v>13190-09886021</v>
          </cell>
          <cell r="D814">
            <v>44855</v>
          </cell>
          <cell r="E814" t="str">
            <v>社会福祉法人 竹清会</v>
          </cell>
          <cell r="F814" t="str">
            <v>しゃかいくしほうじん ちくせいかい</v>
          </cell>
          <cell r="G814">
            <v>0</v>
          </cell>
          <cell r="J814">
            <v>0</v>
          </cell>
          <cell r="K814">
            <v>0</v>
          </cell>
          <cell r="N814" t="str">
            <v xml:space="preserve">https://chikuseikai.com/ </v>
          </cell>
          <cell r="O814" t="str">
            <v>１．職場環境への取組が評価され、東京都女性活躍推進大賞を受賞。２．ＩＣＴ（介護ロボット）の導入・ＩｏＴ化、アウトソーシング化による労働環境改善、生産性向上のための積極的な投資</v>
          </cell>
          <cell r="P814" t="str">
            <v>社会福祉士（地域包括支援センター）／１１月１６日面接会</v>
          </cell>
          <cell r="Q814" t="str">
            <v>確認中</v>
          </cell>
          <cell r="R814" t="str">
            <v>○介護や福祉サービスに関する相談援助業務○介護保険の総だにゃ権利擁護、高齢者虐待問題等で適切な行政サービスや病院、施設、機関との調整○電話や訪問による相談対応○同一建物内に特養、居宅等の他サービス事業所あり。生活相談員や介護支援専門員へ、スキルアップのための異動も奨励。※介護ソフトはワイズマン・一部リモートワーク実施中※社会福祉士実習指導者講習修了者は大歓迎※基本給及び業績手当は経験、実績に応じて決定</v>
          </cell>
          <cell r="S814" t="str">
            <v>美郷</v>
          </cell>
          <cell r="T814" t="str">
            <v>確認中</v>
          </cell>
          <cell r="U814" t="str">
            <v>正社員</v>
          </cell>
          <cell r="V814" t="str">
            <v>東京都町田市小山ケ丘１丁目２番地９</v>
          </cell>
          <cell r="W814" t="str">
            <v>京王線 多摩境駅徒歩20分</v>
          </cell>
          <cell r="X814" t="str">
            <v>232,000円〜242,000円</v>
          </cell>
          <cell r="Y814" t="str">
            <v>確認中</v>
          </cell>
          <cell r="Z814" t="str">
            <v>住宅手当 ２５００円～２０，０００円</v>
          </cell>
          <cell r="AA814" t="str">
            <v>確認中</v>
          </cell>
          <cell r="AB814" t="str">
            <v>あり</v>
          </cell>
          <cell r="AC814" t="str">
            <v>確認中</v>
          </cell>
          <cell r="AD814" t="str">
            <v>あり</v>
          </cell>
          <cell r="AE814" t="str">
            <v>確認中</v>
          </cell>
          <cell r="AF814" t="str">
            <v>月給（手当等確認ください）</v>
          </cell>
          <cell r="AG814" t="str">
            <v>確認中</v>
          </cell>
          <cell r="AH814" t="str">
            <v>確認中</v>
          </cell>
          <cell r="AI814" t="str">
            <v>確認中</v>
          </cell>
          <cell r="AJ814" t="str">
            <v>可</v>
          </cell>
          <cell r="AK814" t="str">
            <v>確認中</v>
          </cell>
          <cell r="AL814" t="str">
            <v>確認中</v>
          </cell>
          <cell r="AM814" t="str">
            <v>確認中</v>
          </cell>
          <cell r="AN814" t="str">
            <v>確認中</v>
          </cell>
          <cell r="AO814" t="str">
            <v>確認中</v>
          </cell>
          <cell r="AP814" t="str">
            <v>詳細はハローワークインターネットサービス求人票を確認ください。</v>
          </cell>
          <cell r="AQ814" t="str">
            <v>詳細はハローワークインターネットサービス求人票を確認ください。</v>
          </cell>
          <cell r="AR814" t="str">
            <v>詳細はハローワークインターネットサービス求人票を確認ください。</v>
          </cell>
          <cell r="AS814" t="str">
            <v>雇用保険，労災保険，健康保険，厚生年金，財形</v>
          </cell>
          <cell r="AT814" t="str">
            <v>1人</v>
          </cell>
          <cell r="AU814" t="str">
            <v>地域包括支援センター</v>
          </cell>
          <cell r="AZ814" t="str">
            <v>確認中</v>
          </cell>
          <cell r="BA814" t="str">
            <v>確認中</v>
          </cell>
          <cell r="BB814" t="str">
            <v>確認中</v>
          </cell>
          <cell r="BC814" t="str">
            <v>確認中</v>
          </cell>
        </row>
        <row r="815">
          <cell r="C815" t="str">
            <v>13190-09889221</v>
          </cell>
          <cell r="D815">
            <v>44855</v>
          </cell>
          <cell r="E815" t="str">
            <v>社会福祉法人 竹清会</v>
          </cell>
          <cell r="F815" t="str">
            <v>しゃかいくしほうじん ちくせいかい</v>
          </cell>
          <cell r="G815">
            <v>0</v>
          </cell>
          <cell r="J815">
            <v>0</v>
          </cell>
          <cell r="K815">
            <v>0</v>
          </cell>
          <cell r="N815" t="str">
            <v xml:space="preserve">https://chikuseikai.com/ </v>
          </cell>
          <cell r="O815" t="str">
            <v>職場環境への取組が評価され、東京都女性活躍推進大賞を受賞。２．ＩＣＴ（介護ロボット）の導入・ＩｏＴ化、アウトソーシング化による労働環境改善、生産性向上のための積極的な投資</v>
          </cell>
          <cell r="P815" t="str">
            <v>「花美郷」（ユニット型特養）介護職／１１月１６日面接会</v>
          </cell>
          <cell r="Q815" t="str">
            <v>確認中</v>
          </cell>
          <cell r="R815" t="str">
            <v>○ユニット型個室（定員９４名）の特別養護老人ホームでの介護職員として介護業務全般（入浴・排泄・食事等）に従事○夜勤あり（２２：００～７：００） 夜勤手当６，５００円／回○ＯＪＴ制度あり 最初の３ヶ月は、担当指導職員が同じ勤務につき、介護の基本技術や業務、マナー、社内制度についてマンツーマンで指導。期間毎動可能（同一建物内、近隣に他サービス事業所あり）に習得する内容を定めて、段階的に業務を習得。進捗状況次第では担当指導職員による教育期間を延長し、個々に合わせた指導・教育を行える体制。○ご本人の適正、希望を確認しながら、年２回の人事考課を元に異</v>
          </cell>
          <cell r="S815" t="str">
            <v>花美郷</v>
          </cell>
          <cell r="T815" t="str">
            <v>確認中</v>
          </cell>
          <cell r="U815" t="str">
            <v>正社員</v>
          </cell>
          <cell r="V815" t="str">
            <v>東京都町田市小山ヶ丘１丁目２番地９</v>
          </cell>
          <cell r="W815" t="str">
            <v>京王相模原線 多摩境駅徒歩20分</v>
          </cell>
          <cell r="X815" t="str">
            <v>217,000円〜299,000円</v>
          </cell>
          <cell r="Y815" t="str">
            <v>確認中</v>
          </cell>
          <cell r="Z815" t="str">
            <v>○夜勤手当 ６，５００円／回（月平均４回程度）○住宅手当 ２，５００～２０，０００円○通勤手当 バイク、マイカー通勤は給与規定による（無料駐車場完備）○期末賞与（年１回）※今年度実績：１８万～３６万円○想定年収（賞与・夜勤含む）約３８０万円～</v>
          </cell>
          <cell r="AA815" t="str">
            <v>確認中</v>
          </cell>
          <cell r="AB815" t="str">
            <v>あり</v>
          </cell>
          <cell r="AC815" t="str">
            <v>確認中</v>
          </cell>
          <cell r="AD815" t="str">
            <v>あり</v>
          </cell>
          <cell r="AE815" t="str">
            <v>確認中</v>
          </cell>
          <cell r="AF815" t="str">
            <v>月給（手当等確認ください）</v>
          </cell>
          <cell r="AG815" t="str">
            <v>確認中</v>
          </cell>
          <cell r="AH815" t="str">
            <v>確認中</v>
          </cell>
          <cell r="AI815" t="str">
            <v>確認中</v>
          </cell>
          <cell r="AJ815" t="str">
            <v>可</v>
          </cell>
          <cell r="AK815" t="str">
            <v>確認中</v>
          </cell>
          <cell r="AL815" t="str">
            <v>確認中</v>
          </cell>
          <cell r="AM815" t="str">
            <v>確認中</v>
          </cell>
          <cell r="AN815" t="str">
            <v>確認中</v>
          </cell>
          <cell r="AO815" t="str">
            <v>確認中</v>
          </cell>
          <cell r="AP815" t="str">
            <v>詳細はハローワークインターネットサービス求人票を確認ください。</v>
          </cell>
          <cell r="AQ815" t="str">
            <v>詳細はハローワークインターネットサービス求人票を確認ください。</v>
          </cell>
          <cell r="AR815" t="str">
            <v>詳細はハローワークインターネットサービス求人票を確認ください。</v>
          </cell>
          <cell r="AS815" t="str">
            <v>雇用保険，労災保険，健康保険，厚生年金，財形</v>
          </cell>
          <cell r="AT815" t="str">
            <v>1人</v>
          </cell>
          <cell r="AU815" t="str">
            <v>特別養護老人ホーム（特養）</v>
          </cell>
          <cell r="AZ815" t="str">
            <v>確認中</v>
          </cell>
          <cell r="BA815" t="str">
            <v>確認中</v>
          </cell>
          <cell r="BB815" t="str">
            <v>確認中</v>
          </cell>
          <cell r="BC815" t="str">
            <v>確認中</v>
          </cell>
        </row>
        <row r="816">
          <cell r="C816" t="str">
            <v>13190-09891921</v>
          </cell>
          <cell r="D816">
            <v>44855</v>
          </cell>
          <cell r="E816" t="str">
            <v>社会福祉法人 竹清会</v>
          </cell>
          <cell r="F816" t="str">
            <v>しゃかいくしほうじん ちくせいかい</v>
          </cell>
          <cell r="G816">
            <v>0</v>
          </cell>
          <cell r="J816">
            <v>0</v>
          </cell>
          <cell r="K816">
            <v>0</v>
          </cell>
          <cell r="N816" t="str">
            <v xml:space="preserve">https://chikuseikai.com/ </v>
          </cell>
          <cell r="O816" t="str">
            <v xml:space="preserve">１．職場環境への取組が評価され、東京都女性活躍推進大賞を受賞。２．ＩＣＴ（介護ロボット）の導入・ＩｏＴ化、アウトソーシング化による労働環境改善、生産性向上のための積極的な投資
</v>
          </cell>
          <cell r="P816" t="str">
            <v>介護支援専門員／１１月１６日面接会</v>
          </cell>
          <cell r="Q816" t="str">
            <v>確認中</v>
          </cell>
          <cell r="R816" t="str">
            <v>介護支援専門員（居宅もしくは地域包括支援センター）○既存・新規利用者のケアプラン作成○最適な介護サービスの提案／サービス調整○ケアプランの実施状況確認／利用者及び家族への説明及び介護サービスに関する相談業務○介護サービスの給付管理票の作成等○権利擁護等のケースへの三職種での連携、介入※介護ソフトはワイズマン・一部リモートワーク実施中</v>
          </cell>
          <cell r="S816" t="str">
            <v>居宅もしくは地域包括支援センター</v>
          </cell>
          <cell r="T816" t="str">
            <v>確認中</v>
          </cell>
          <cell r="U816" t="str">
            <v>正社員</v>
          </cell>
          <cell r="V816" t="str">
            <v>東京都町田市小山ケ丘１丁目２番地９</v>
          </cell>
          <cell r="W816" t="str">
            <v>京王線 多摩境駅　徒歩20分</v>
          </cell>
          <cell r="X816" t="str">
            <v>227,000円〜336,000円</v>
          </cell>
          <cell r="Y816" t="str">
            <v>確認中</v>
          </cell>
          <cell r="Z816" t="str">
            <v>○住宅手当２，５００円～２０，０００円※基本給は経験、実績に応じて決定</v>
          </cell>
          <cell r="AA816" t="str">
            <v>確認中</v>
          </cell>
          <cell r="AB816" t="str">
            <v>あり</v>
          </cell>
          <cell r="AC816" t="str">
            <v>確認中</v>
          </cell>
          <cell r="AD816" t="str">
            <v>あり</v>
          </cell>
          <cell r="AE816" t="str">
            <v>確認中</v>
          </cell>
          <cell r="AF816" t="str">
            <v>月給（手当等確認ください）</v>
          </cell>
          <cell r="AG816" t="str">
            <v>確認中</v>
          </cell>
          <cell r="AH816" t="str">
            <v>確認中</v>
          </cell>
          <cell r="AI816" t="str">
            <v>確認中</v>
          </cell>
          <cell r="AJ816" t="str">
            <v>可</v>
          </cell>
          <cell r="AK816" t="str">
            <v>確認中</v>
          </cell>
          <cell r="AL816" t="str">
            <v>確認中</v>
          </cell>
          <cell r="AM816" t="str">
            <v>確認中</v>
          </cell>
          <cell r="AN816" t="str">
            <v>確認中</v>
          </cell>
          <cell r="AO816" t="str">
            <v>確認中</v>
          </cell>
          <cell r="AP816" t="str">
            <v>詳細はハローワークインターネットサービス求人票を確認ください。</v>
          </cell>
          <cell r="AQ816" t="str">
            <v>詳細はハローワークインターネットサービス求人票を確認ください。</v>
          </cell>
          <cell r="AR816" t="str">
            <v>詳細はハローワークインターネットサービス求人票を確認ください。</v>
          </cell>
          <cell r="AS816" t="str">
            <v>雇用保険，労災保険，健康保険，厚生年金，財形</v>
          </cell>
          <cell r="AT816" t="str">
            <v>1人</v>
          </cell>
          <cell r="AU816" t="str">
            <v>居宅介護支援</v>
          </cell>
          <cell r="AZ816" t="str">
            <v>確認中</v>
          </cell>
          <cell r="BA816" t="str">
            <v>確認中</v>
          </cell>
          <cell r="BB816" t="str">
            <v>確認中</v>
          </cell>
          <cell r="BC816" t="str">
            <v>確認中</v>
          </cell>
        </row>
        <row r="817">
          <cell r="C817" t="str">
            <v>13190-09895821</v>
          </cell>
          <cell r="D817">
            <v>44855</v>
          </cell>
          <cell r="E817" t="str">
            <v>社会福祉法人 竹清会</v>
          </cell>
          <cell r="F817" t="str">
            <v>しゃかいくしほうじん ちくせいかい</v>
          </cell>
          <cell r="G817">
            <v>0</v>
          </cell>
          <cell r="J817">
            <v>0</v>
          </cell>
          <cell r="K817">
            <v>0</v>
          </cell>
          <cell r="N817" t="str">
            <v xml:space="preserve">https://chikuseikai.com/ </v>
          </cell>
          <cell r="O817" t="str">
            <v xml:space="preserve">１．職場環境への取組が評価され、東京都女性活躍推進大賞を受賞。２．ＩＣＴ（介護ロボット）の導入・ＩｏＴ化、アウトソーシング化による労働環境改善、生産性向上のための積極的な投資
</v>
          </cell>
          <cell r="P817" t="str">
            <v>介護職員（パート）【画像情報あり】／１１月１６日面接会</v>
          </cell>
          <cell r="Q817" t="str">
            <v>確認中</v>
          </cell>
          <cell r="R817" t="str">
            <v>○特養もしくはデイの介護職員として介護業務全般（入浴・排泄・食事・レク等）に従事。ただし、業務内容は、経験、希望によって相談のうえ決定○一人ひとりのライフスタイルに合わせて勤務条件、配慮先を決定○ＯＪＴ制度あり 介護の基本技術や業務、マナー、社内制度についてマンツーマンで指導。期間毎に習得する内容を定めて、段階的に業務を習得。進捗状況次第では担当指導職員による教育期間を延長し、個々に合わせた指導・教育を行える体制○平成２９年度東京都女性活躍推進大賞受賞 女性の働きやすい職場環境が評価されています。</v>
          </cell>
          <cell r="S817" t="str">
            <v>「美郷」「花美郷」</v>
          </cell>
          <cell r="T817" t="str">
            <v>確認中</v>
          </cell>
          <cell r="U817" t="str">
            <v>非常勤パート</v>
          </cell>
          <cell r="V817" t="str">
            <v>東京都町田市小山ケ丘１丁目２番地９</v>
          </cell>
          <cell r="W817" t="str">
            <v>京王線 多摩境駅　徒歩20分</v>
          </cell>
          <cell r="X817" t="str">
            <v>1,300円〜1,350円</v>
          </cell>
          <cell r="Y817" t="str">
            <v>確認中</v>
          </cell>
          <cell r="Z817" t="str">
            <v>通勤手当：バイク、マイカー通勤は給与規定による（無料駐車場完備）期末賞与：勤務時間に応じて支給あり</v>
          </cell>
          <cell r="AA817" t="str">
            <v>確認中</v>
          </cell>
          <cell r="AB817" t="str">
            <v>あり</v>
          </cell>
          <cell r="AC817" t="str">
            <v>確認中</v>
          </cell>
          <cell r="AD817" t="str">
            <v>なし</v>
          </cell>
          <cell r="AE817" t="str">
            <v>確認中</v>
          </cell>
          <cell r="AF817" t="str">
            <v>時給</v>
          </cell>
          <cell r="AG817" t="str">
            <v>確認中</v>
          </cell>
          <cell r="AH817" t="str">
            <v>確認中</v>
          </cell>
          <cell r="AI817" t="str">
            <v>確認中</v>
          </cell>
          <cell r="AJ817" t="str">
            <v>可</v>
          </cell>
          <cell r="AK817" t="str">
            <v>確認中</v>
          </cell>
          <cell r="AL817" t="str">
            <v>確認中</v>
          </cell>
          <cell r="AM817" t="str">
            <v>確認中</v>
          </cell>
          <cell r="AN817" t="str">
            <v>確認中</v>
          </cell>
          <cell r="AO817" t="str">
            <v>確認中</v>
          </cell>
          <cell r="AP817" t="str">
            <v>詳細はハローワークインターネットサービス求人票を確認ください。</v>
          </cell>
          <cell r="AQ817" t="str">
            <v>詳細はハローワークインターネットサービス求人票を確認ください。</v>
          </cell>
          <cell r="AR817" t="str">
            <v>詳細はハローワークインターネットサービス求人票を確認ください。</v>
          </cell>
          <cell r="AS817" t="str">
            <v>労災保険</v>
          </cell>
          <cell r="AT817" t="str">
            <v>1人</v>
          </cell>
          <cell r="AU817" t="str">
            <v>特別養護老人ホーム（特養）</v>
          </cell>
          <cell r="AZ817" t="str">
            <v>確認中</v>
          </cell>
          <cell r="BA817" t="str">
            <v>確認中</v>
          </cell>
          <cell r="BB817" t="str">
            <v>確認中</v>
          </cell>
          <cell r="BC817" t="str">
            <v>確認中</v>
          </cell>
        </row>
        <row r="818">
          <cell r="C818" t="str">
            <v>13190-09897521</v>
          </cell>
          <cell r="D818">
            <v>44855</v>
          </cell>
          <cell r="E818" t="str">
            <v>社会福祉法人 竹清会</v>
          </cell>
          <cell r="F818" t="str">
            <v>しゃかいふくしほうじん　ちくせいかい</v>
          </cell>
          <cell r="G818">
            <v>0</v>
          </cell>
          <cell r="J818">
            <v>0</v>
          </cell>
          <cell r="K818">
            <v>0</v>
          </cell>
          <cell r="N818" t="str">
            <v xml:space="preserve">https://chikuseikai.com/ </v>
          </cell>
          <cell r="O818" t="str">
            <v xml:space="preserve">１．職場環境への取組が評価され、東京都女性活躍推進大賞を受賞。２．ＩＣＴ（介護ロボット）の導入・ＩｏＴ化、アウトソーシング化による労働環境改善、生産性向上のための積極的な投資
</v>
          </cell>
          <cell r="P818" t="str">
            <v>ヘルパー（訪問介護員）／１１月１６日面接会</v>
          </cell>
          <cell r="Q818" t="str">
            <v>確認中</v>
          </cell>
          <cell r="R818" t="str">
            <v>＊ヘルパーステーションにおけるホームヘルパー活動全般※お客様のご自宅へ訪問し、生活援助（掃除・調理他）、身体援助（排泄介助・入浴介助他）を行います。＊ＩＣタグとスマホで援助管理なので、直行直帰型の勤務※介護ソフトＣａｒｅ－ｗｉｎｇ導入により、直行直帰型の勤務体 制へ。（必要なスマホ端末は貸与します。）＊活動エリアは町田市を中心に町田市、相模原市、八王子市☆お好きな時間で仕事ができますのでスキマ時間を活用できます。</v>
          </cell>
          <cell r="S818" t="str">
            <v>美郷</v>
          </cell>
          <cell r="T818" t="str">
            <v>確認中</v>
          </cell>
          <cell r="U818" t="str">
            <v>非常勤パート</v>
          </cell>
          <cell r="V818" t="str">
            <v>東京都町田市小山ヶ丘１－２－９ 特別養護老人ホーム美郷内</v>
          </cell>
          <cell r="W818" t="str">
            <v>京王相模原線 多摩境駅　徒歩20分</v>
          </cell>
          <cell r="X818" t="str">
            <v>1,450円〜1,750円</v>
          </cell>
          <cell r="Y818" t="str">
            <v>確認中</v>
          </cell>
          <cell r="Z818" t="str">
            <v>・身体介護（１時間）１７５０円・生活援助（１時間）１４５０円・移動手当（１時間）１１００円（連続する援助で移動に要する時間が１時間以下の場合：分単位）・土日祝、年末年始は時給２０％増し</v>
          </cell>
          <cell r="AA818" t="str">
            <v>確認中</v>
          </cell>
          <cell r="AB818" t="str">
            <v>なし</v>
          </cell>
          <cell r="AC818" t="str">
            <v>確認中</v>
          </cell>
          <cell r="AD818" t="str">
            <v>なし</v>
          </cell>
          <cell r="AE818" t="str">
            <v>確認中</v>
          </cell>
          <cell r="AF818" t="str">
            <v>時給</v>
          </cell>
          <cell r="AG818" t="str">
            <v>確認中</v>
          </cell>
          <cell r="AH818" t="str">
            <v>確認中</v>
          </cell>
          <cell r="AI818" t="str">
            <v>確認中</v>
          </cell>
          <cell r="AJ818" t="str">
            <v>可</v>
          </cell>
          <cell r="AK818" t="str">
            <v>確認中</v>
          </cell>
          <cell r="AL818" t="str">
            <v>確認中</v>
          </cell>
          <cell r="AM818" t="str">
            <v>確認中</v>
          </cell>
          <cell r="AN818" t="str">
            <v>確認中</v>
          </cell>
          <cell r="AO818" t="str">
            <v>確認中</v>
          </cell>
          <cell r="AP818" t="str">
            <v>詳細はハローワークインターネットサービス求人票を確認ください。</v>
          </cell>
          <cell r="AQ818" t="str">
            <v>詳細はハローワークインターネットサービス求人票を確認ください。</v>
          </cell>
          <cell r="AR818" t="str">
            <v>詳細はハローワークインターネットサービス求人票を確認ください。</v>
          </cell>
          <cell r="AS818" t="str">
            <v>労災保険</v>
          </cell>
          <cell r="AT818" t="str">
            <v>1人</v>
          </cell>
          <cell r="AU818" t="str">
            <v>訪問介護（ホームヘルプサービス）</v>
          </cell>
          <cell r="AZ818" t="str">
            <v>確認中</v>
          </cell>
          <cell r="BA818" t="str">
            <v>確認中</v>
          </cell>
          <cell r="BB818" t="str">
            <v>確認中</v>
          </cell>
          <cell r="BC818" t="str">
            <v>確認中</v>
          </cell>
        </row>
        <row r="819">
          <cell r="C819" t="str">
            <v>13190-09898421</v>
          </cell>
          <cell r="D819">
            <v>44855</v>
          </cell>
          <cell r="E819" t="str">
            <v xml:space="preserve">ＳＯＭＰＯケア株式会社 </v>
          </cell>
          <cell r="F819" t="str">
            <v>ＳＯＭＰＯケアかぶしきがいしゃ ＳＯＭＰＯケア ラヴィーレみなみまちだ</v>
          </cell>
          <cell r="G819">
            <v>0</v>
          </cell>
          <cell r="J819">
            <v>0</v>
          </cell>
          <cell r="K819">
            <v>0</v>
          </cell>
          <cell r="N819" t="str">
            <v xml:space="preserve">http://www.sompocare.com </v>
          </cell>
          <cell r="O819" t="str">
            <v>最高品質の介護サービスの実現を目指し、カスタムメイドケア、人材育成、認知症ケア、食事、医療連携、余暇時間の充実、ＩＣＴ・デジタルの活用、産学連携に注力しています。</v>
          </cell>
          <cell r="P819" t="str">
            <v>事務員／パート／ラヴィーレ町田小野路／１１月１６日面接会</v>
          </cell>
          <cell r="Q819" t="str">
            <v>確認中</v>
          </cell>
          <cell r="R819" t="str">
            <v>★有料老人ホームでの事務のお仕事です！・経理業務（ソフトを利用した入力業務）・ご来訪者受付（ご入居されている方のご家族さまや業者さまなど）・電話応対・スタッフのサポート など※経理などの経験がない方でも、一から丁寧にお伝えいたします。※事務経験や介護業界未経験の方も歓迎しております。ラヴィーレ町田小野路※車通勤可能です！</v>
          </cell>
          <cell r="S819" t="str">
            <v>ラヴィーレ町田小野路</v>
          </cell>
          <cell r="T819" t="str">
            <v>確認中</v>
          </cell>
          <cell r="U819" t="str">
            <v>非常勤パート</v>
          </cell>
          <cell r="V819" t="str">
            <v>東京都町田市小野路町１６１２</v>
          </cell>
          <cell r="W819" t="str">
            <v>小田急線「鶴川」駅よりバス「湯船」下車 徒歩１分</v>
          </cell>
          <cell r="X819" t="str">
            <v>1,080円〜1,080円</v>
          </cell>
          <cell r="Y819" t="str">
            <v>確認中</v>
          </cell>
          <cell r="Z819" t="str">
            <v>未記載</v>
          </cell>
          <cell r="AA819" t="str">
            <v>確認中</v>
          </cell>
          <cell r="AB819" t="str">
            <v>あり</v>
          </cell>
          <cell r="AC819" t="str">
            <v>確認中</v>
          </cell>
          <cell r="AD819" t="str">
            <v>なし</v>
          </cell>
          <cell r="AE819" t="str">
            <v>確認中</v>
          </cell>
          <cell r="AF819" t="str">
            <v>時給</v>
          </cell>
          <cell r="AG819" t="str">
            <v>確認中</v>
          </cell>
          <cell r="AH819" t="str">
            <v>確認中</v>
          </cell>
          <cell r="AI819" t="str">
            <v>確認中</v>
          </cell>
          <cell r="AJ819" t="str">
            <v>確認中</v>
          </cell>
          <cell r="AK819" t="str">
            <v>確認中</v>
          </cell>
          <cell r="AL819" t="str">
            <v>確認中</v>
          </cell>
          <cell r="AM819" t="str">
            <v>確認中</v>
          </cell>
          <cell r="AN819" t="str">
            <v>確認中</v>
          </cell>
          <cell r="AO819" t="str">
            <v>確認中</v>
          </cell>
          <cell r="AP819" t="str">
            <v>詳細はハローワークインターネットサービス求人票を確認ください。</v>
          </cell>
          <cell r="AQ819" t="str">
            <v>詳細はハローワークインターネットサービス求人票を確認ください。</v>
          </cell>
          <cell r="AR819" t="str">
            <v>詳細はハローワークインターネットサービス求人票を確認ください。</v>
          </cell>
          <cell r="AS819" t="str">
            <v>雇用保険，労災保険</v>
          </cell>
          <cell r="AT819" t="str">
            <v>1人</v>
          </cell>
          <cell r="AU819" t="str">
            <v>特定施設入居者生活介護（有料老人ホーム）</v>
          </cell>
          <cell r="AZ819" t="str">
            <v>確認中</v>
          </cell>
          <cell r="BA819" t="str">
            <v>確認中</v>
          </cell>
          <cell r="BB819" t="str">
            <v>確認中</v>
          </cell>
          <cell r="BC819" t="str">
            <v>確認中</v>
          </cell>
        </row>
        <row r="820">
          <cell r="C820" t="str">
            <v>13190-09899321</v>
          </cell>
          <cell r="D820">
            <v>44855</v>
          </cell>
          <cell r="E820" t="str">
            <v xml:space="preserve">ＳＯＭＰＯケア株式会社 </v>
          </cell>
          <cell r="F820" t="str">
            <v>SOMPOケアかぶしきがいしゃ SOMPOケア ラヴィーレみなみまちだ</v>
          </cell>
          <cell r="G820">
            <v>0</v>
          </cell>
          <cell r="J820">
            <v>0</v>
          </cell>
          <cell r="K820">
            <v>0</v>
          </cell>
          <cell r="N820" t="str">
            <v xml:space="preserve">http://www.sompocare.com </v>
          </cell>
          <cell r="O820" t="str">
            <v>最高品質の介護サービスの実現を目指し、カスタムメイドケア、人材育成、認知症ケア、食事、医療連携、余暇時間の充実、ＩＣＴ・デジタルの活用、産学連携に注力しています。</v>
          </cell>
          <cell r="P820" t="str">
            <v>クリーンスタッフ／ラヴィーレ町田小野路／１１／１６面接会</v>
          </cell>
          <cell r="Q820" t="str">
            <v>確認中</v>
          </cell>
          <cell r="R820" t="str">
            <v>○有料老人ホーム内の清掃・洗濯のお仕事です。・清掃業務…共用部と入居者様の居室清掃・洗濯業務…入居者様の衣類の洗濯・その他、居室ベッドのリネン交換業務</v>
          </cell>
          <cell r="S820" t="str">
            <v>ＳＯＭＰＯケア ラヴィーレ町田小野路</v>
          </cell>
          <cell r="T820" t="str">
            <v>確認中</v>
          </cell>
          <cell r="U820" t="str">
            <v>非常勤パート</v>
          </cell>
          <cell r="V820" t="str">
            <v>東京都町田市小野路町１６１２</v>
          </cell>
          <cell r="W820" t="str">
            <v>「鶴川」駅よりバス「湯船」下車（乗車時間１１分）、徒歩１分</v>
          </cell>
          <cell r="X820" t="str">
            <v>1,080円〜1,080円</v>
          </cell>
          <cell r="Y820" t="str">
            <v>確認中</v>
          </cell>
          <cell r="Z820" t="str">
            <v>未記載</v>
          </cell>
          <cell r="AA820" t="str">
            <v>確認中</v>
          </cell>
          <cell r="AB820" t="str">
            <v>あり</v>
          </cell>
          <cell r="AC820" t="str">
            <v>確認中</v>
          </cell>
          <cell r="AD820" t="str">
            <v>なし</v>
          </cell>
          <cell r="AE820" t="str">
            <v>確認中</v>
          </cell>
          <cell r="AF820" t="str">
            <v>時給</v>
          </cell>
          <cell r="AG820" t="str">
            <v>確認中</v>
          </cell>
          <cell r="AH820" t="str">
            <v>確認中</v>
          </cell>
          <cell r="AI820" t="str">
            <v>確認中</v>
          </cell>
          <cell r="AJ820" t="str">
            <v>確認中</v>
          </cell>
          <cell r="AK820" t="str">
            <v>確認中</v>
          </cell>
          <cell r="AL820" t="str">
            <v>確認中</v>
          </cell>
          <cell r="AM820" t="str">
            <v>確認中</v>
          </cell>
          <cell r="AN820" t="str">
            <v>確認中</v>
          </cell>
          <cell r="AO820" t="str">
            <v>確認中</v>
          </cell>
          <cell r="AP820" t="str">
            <v>詳細はハローワークインターネットサービス求人票を確認ください。</v>
          </cell>
          <cell r="AQ820" t="str">
            <v>詳細はハローワークインターネットサービス求人票を確認ください。</v>
          </cell>
          <cell r="AR820" t="str">
            <v>詳細はハローワークインターネットサービス求人票を確認ください。</v>
          </cell>
          <cell r="AS820" t="str">
            <v>労災保険</v>
          </cell>
          <cell r="AT820" t="str">
            <v>1人</v>
          </cell>
          <cell r="AU820" t="str">
            <v>特定施設入居者生活介護（有料老人ホーム）</v>
          </cell>
          <cell r="AZ820" t="str">
            <v>確認中</v>
          </cell>
          <cell r="BA820" t="str">
            <v>確認中</v>
          </cell>
          <cell r="BB820" t="str">
            <v>確認中</v>
          </cell>
          <cell r="BC820" t="str">
            <v>確認中</v>
          </cell>
        </row>
        <row r="821">
          <cell r="C821" t="str">
            <v>13190-09900221</v>
          </cell>
          <cell r="D821">
            <v>44855</v>
          </cell>
          <cell r="E821" t="str">
            <v xml:space="preserve">ＳＯＭＰＯケア株式会社 </v>
          </cell>
          <cell r="F821" t="str">
            <v>ＳＯＭＰＯケアかぶしきがいしゃ ＳＯＭＰＯケア ラヴィーレみなみまちだ</v>
          </cell>
          <cell r="G821">
            <v>0</v>
          </cell>
          <cell r="J821">
            <v>0</v>
          </cell>
          <cell r="K821">
            <v>0</v>
          </cell>
          <cell r="N821" t="str">
            <v xml:space="preserve">http://www.sompocare.com </v>
          </cell>
          <cell r="O821" t="str">
            <v>最高品質の介護サービスの実現を目指し、カスタムメイドケア、人材育成、認知症ケア、食事、医療連携、余暇時間の充実、ＩＣＴ・デジタルの活用、産学連携に注力しています。</v>
          </cell>
          <cell r="P821" t="str">
            <v>ケアスタッフ／ラヴィ―レ町田小野路／１１月１６日面接会</v>
          </cell>
          <cell r="Q821" t="str">
            <v>確認中</v>
          </cell>
          <cell r="R821" t="str">
            <v>★有料老人ホームでの介護のお仕事です★ご利用者様の「日常生活」をサポートするため生活に彩を添えるサポートをします。出来ないところではなく、出来る部分に着目し自立支援を大切に人間尊重を大切にしておりま入浴介助や着替え、排せつなど、一人ひとりに合わせた援助だけではなく、旅行や外食などの外出、趣味活動の企画・運営など、生活の楽しみもサポートします。※入社時やスキルアップのための各種研修を自社研修センターにて行っております。※無資格の方にも資格取得費用の一部補助や受験対策講座等の資格支援制度を整えております。</v>
          </cell>
          <cell r="S821" t="str">
            <v>ラヴィ―レ町田小野路</v>
          </cell>
          <cell r="T821" t="str">
            <v>確認中</v>
          </cell>
          <cell r="U821" t="str">
            <v>正社員</v>
          </cell>
          <cell r="V821" t="str">
            <v>東京都町田市小野路町１６１２</v>
          </cell>
          <cell r="W821" t="str">
            <v>鶴川駅よりバス湯船下車（乗車時間１１分） 徒歩１分</v>
          </cell>
          <cell r="X821" t="str">
            <v>190,300円〜211,800円</v>
          </cell>
          <cell r="Y821" t="str">
            <v>確認中</v>
          </cell>
          <cell r="Z821" t="str">
            <v xml:space="preserve"> 精勤手当・・６，０００円／月、 日祝手当・・２，０００円／回、夜勤手当・・５，０００円／回、◆特別職務手当１５，０００円／月（介護福祉士のみ支給）</v>
          </cell>
          <cell r="AA821" t="str">
            <v>確認中</v>
          </cell>
          <cell r="AB821" t="str">
            <v>あり</v>
          </cell>
          <cell r="AC821" t="str">
            <v>確認中</v>
          </cell>
          <cell r="AD821" t="str">
            <v>あり</v>
          </cell>
          <cell r="AE821" t="str">
            <v>確認中</v>
          </cell>
          <cell r="AF821" t="str">
            <v>月給（手当等確認ください）</v>
          </cell>
          <cell r="AG821" t="str">
            <v>確認中</v>
          </cell>
          <cell r="AH821" t="str">
            <v>確認中</v>
          </cell>
          <cell r="AI821" t="str">
            <v>確認中</v>
          </cell>
          <cell r="AJ821" t="str">
            <v>確認中</v>
          </cell>
          <cell r="AK821" t="str">
            <v>確認中</v>
          </cell>
          <cell r="AL821" t="str">
            <v>確認中</v>
          </cell>
          <cell r="AM821" t="str">
            <v>確認中</v>
          </cell>
          <cell r="AN821" t="str">
            <v>確認中</v>
          </cell>
          <cell r="AO821" t="str">
            <v>確認中</v>
          </cell>
          <cell r="AP821" t="str">
            <v>詳細はハローワークインターネットサービス求人票を確認ください。</v>
          </cell>
          <cell r="AQ821" t="str">
            <v>詳細はハローワークインターネットサービス求人票を確認ください。</v>
          </cell>
          <cell r="AR821" t="str">
            <v>詳細はハローワークインターネットサービス求人票を確認ください。</v>
          </cell>
          <cell r="AS821" t="str">
            <v>雇用保険，労災保険，健康保険，厚生年金</v>
          </cell>
          <cell r="AT821" t="str">
            <v>1人</v>
          </cell>
          <cell r="AU821" t="str">
            <v>特定施設入居者生活介護（有料老人ホーム）</v>
          </cell>
          <cell r="AZ821" t="str">
            <v>確認中</v>
          </cell>
          <cell r="BA821" t="str">
            <v>確認中</v>
          </cell>
          <cell r="BB821" t="str">
            <v>確認中</v>
          </cell>
          <cell r="BC821" t="str">
            <v>確認中</v>
          </cell>
        </row>
        <row r="822">
          <cell r="C822" t="str">
            <v>13190-09901521</v>
          </cell>
          <cell r="D822">
            <v>44855</v>
          </cell>
          <cell r="E822" t="str">
            <v xml:space="preserve">ＳＯＭＰＯケア株式会社 </v>
          </cell>
          <cell r="F822" t="str">
            <v>ＳＯＭＰＯケアかぶしきがいしゃ ＳＯＭＰＯケア ラヴィーレみなみまちだ</v>
          </cell>
          <cell r="G822">
            <v>0</v>
          </cell>
          <cell r="J822">
            <v>0</v>
          </cell>
          <cell r="K822">
            <v>0</v>
          </cell>
          <cell r="N822" t="str">
            <v xml:space="preserve">http://www.sompocare.com </v>
          </cell>
          <cell r="O822" t="str">
            <v>最高品質の介護サービスの実現を目指し、カスタムメイドケア、人材育成、認知症ケア、食事、医療連携、余暇時間の充実、ＩＣＴ・デジタルの活用、産学連携に注力しています。</v>
          </cell>
          <cell r="P822" t="str">
            <v>クリーンスタッフ／ラヴィーレ町田小山／１１月１６日面接会</v>
          </cell>
          <cell r="Q822" t="str">
            <v>確認中</v>
          </cell>
          <cell r="R822" t="str">
            <v>★有料老人ホームでの清掃のお仕事です！共有フロアや居室清掃が主なお仕事です。施設を利用する全員が毎日気持ちよく過ごせるようスタッフ１人１人が常に整理整頓・清掃を心掛けています。○わからないことは気軽に聞ける環境なので、業界・職種未経験の方も安心してお仕事スタートできます。</v>
          </cell>
          <cell r="S822" t="str">
            <v>ＳＯＭＰＯケア ラヴィーレ町田小山</v>
          </cell>
          <cell r="T822" t="str">
            <v>確認中</v>
          </cell>
          <cell r="U822" t="str">
            <v>非常勤パート</v>
          </cell>
          <cell r="V822" t="str">
            <v>東京都町田市小山町６５２ ＳＯＭＰＯケア ラヴィーレ町田小山</v>
          </cell>
          <cell r="W822" t="str">
            <v>駅よりバス「中村不動入口」下車（乗車時間２３分）徒歩２分</v>
          </cell>
          <cell r="X822" t="str">
            <v>1,080円〜1,080円</v>
          </cell>
          <cell r="Y822" t="str">
            <v>確認中</v>
          </cell>
          <cell r="Z822" t="str">
            <v>未記載</v>
          </cell>
          <cell r="AA822" t="str">
            <v>確認中</v>
          </cell>
          <cell r="AB822" t="str">
            <v>あり</v>
          </cell>
          <cell r="AC822" t="str">
            <v>確認中</v>
          </cell>
          <cell r="AD822" t="str">
            <v>なし</v>
          </cell>
          <cell r="AE822" t="str">
            <v>確認中</v>
          </cell>
          <cell r="AF822" t="str">
            <v>時給</v>
          </cell>
          <cell r="AG822" t="str">
            <v>確認中</v>
          </cell>
          <cell r="AH822" t="str">
            <v>確認中</v>
          </cell>
          <cell r="AI822" t="str">
            <v>確認中</v>
          </cell>
          <cell r="AJ822" t="str">
            <v>確認中</v>
          </cell>
          <cell r="AK822" t="str">
            <v>確認中</v>
          </cell>
          <cell r="AL822" t="str">
            <v>確認中</v>
          </cell>
          <cell r="AM822" t="str">
            <v>確認中</v>
          </cell>
          <cell r="AN822" t="str">
            <v>確認中</v>
          </cell>
          <cell r="AO822" t="str">
            <v>確認中</v>
          </cell>
          <cell r="AP822" t="str">
            <v>詳細はハローワークインターネットサービス求人票を確認ください。</v>
          </cell>
          <cell r="AQ822" t="str">
            <v>詳細はハローワークインターネットサービス求人票を確認ください。</v>
          </cell>
          <cell r="AR822" t="str">
            <v>詳細はハローワークインターネットサービス求人票を確認ください。</v>
          </cell>
          <cell r="AS822" t="str">
            <v>労災保険</v>
          </cell>
          <cell r="AT822" t="str">
            <v>1人</v>
          </cell>
          <cell r="AU822" t="str">
            <v>特定施設入居者生活介護（有料老人ホーム）</v>
          </cell>
          <cell r="AZ822" t="str">
            <v>確認中</v>
          </cell>
          <cell r="BA822" t="str">
            <v>確認中</v>
          </cell>
          <cell r="BB822" t="str">
            <v>確認中</v>
          </cell>
          <cell r="BC822" t="str">
            <v>確認中</v>
          </cell>
        </row>
        <row r="823">
          <cell r="C823" t="str">
            <v>13190-09902421</v>
          </cell>
          <cell r="D823">
            <v>44855</v>
          </cell>
          <cell r="E823" t="str">
            <v>社会福祉法人 七五三会</v>
          </cell>
          <cell r="F823" t="str">
            <v>しゃかいふくしほうじん　なごみかい</v>
          </cell>
          <cell r="G823">
            <v>0</v>
          </cell>
          <cell r="J823">
            <v>0</v>
          </cell>
          <cell r="K823">
            <v>0</v>
          </cell>
          <cell r="N823" t="str">
            <v xml:space="preserve">http://www.753kai.or.jp </v>
          </cell>
          <cell r="O823" t="str">
            <v>子供や高齢者が住み慣れた地域で、家庭同様な生活を継続して行ないながら福祉サービスが利用できる「地域生活者としての施設利用者」の視点に立ち、地域に根ざしたサービスを提供します。</v>
          </cell>
          <cell r="P823" t="str">
            <v>介護職（特別養護老人ホーム いづみの里）１１／１６面接会</v>
          </cell>
          <cell r="Q823" t="str">
            <v>確認中</v>
          </cell>
          <cell r="R823" t="str">
            <v>特別養護老人ホームでの介護の仕事です。日常生活における、食事・排泄・入浴などのケアを行います。夜勤必須（備考参照）特養入居者定員 ５０名、短期入所 定員 １０名＊事前の施設見学制度をご利用ください。＊隣接保育園の園児と日常的な交流があり異世代交流の盛んな施設です。</v>
          </cell>
          <cell r="S823" t="str">
            <v>特別養護老人ホーム いづみの里</v>
          </cell>
          <cell r="T823" t="str">
            <v>確認中</v>
          </cell>
          <cell r="U823" t="str">
            <v>正社員</v>
          </cell>
          <cell r="V823" t="str">
            <v>東京都町田市原町田 ５－１－１２</v>
          </cell>
          <cell r="W823" t="str">
            <v>小田急・ＪＲ線 町田駅徒歩7分</v>
          </cell>
          <cell r="X823" t="str">
            <v>203,300円〜299,100円</v>
          </cell>
          <cell r="Y823" t="str">
            <v>確認中</v>
          </cell>
          <cell r="Z823" t="str">
            <v>＊夜勤手当（１回）就業時間（４）５０００円、 就業時間（５）２５００円（夜勤平均月４回）、 通勤手当 ５００００円（支給基準あり）</v>
          </cell>
          <cell r="AA823" t="str">
            <v>確認中</v>
          </cell>
          <cell r="AB823" t="str">
            <v>あり</v>
          </cell>
          <cell r="AC823" t="str">
            <v>確認中</v>
          </cell>
          <cell r="AD823" t="str">
            <v>あり</v>
          </cell>
          <cell r="AE823" t="str">
            <v>確認中</v>
          </cell>
          <cell r="AF823" t="str">
            <v>月給（手当等確認ください）</v>
          </cell>
          <cell r="AG823" t="str">
            <v>確認中</v>
          </cell>
          <cell r="AH823" t="str">
            <v>確認中</v>
          </cell>
          <cell r="AI823" t="str">
            <v>確認中</v>
          </cell>
          <cell r="AJ823" t="str">
            <v>確認中</v>
          </cell>
          <cell r="AK823" t="str">
            <v>確認中</v>
          </cell>
          <cell r="AL823" t="str">
            <v>確認中</v>
          </cell>
          <cell r="AM823" t="str">
            <v>確認中</v>
          </cell>
          <cell r="AN823" t="str">
            <v>確認中</v>
          </cell>
          <cell r="AO823" t="str">
            <v>確認中</v>
          </cell>
          <cell r="AP823" t="str">
            <v>詳細はハローワークインターネットサービス求人票を確認ください。</v>
          </cell>
          <cell r="AQ823" t="str">
            <v>詳細はハローワークインターネットサービス求人票を確認ください。</v>
          </cell>
          <cell r="AR823" t="str">
            <v>詳細はハローワークインターネットサービス求人票を確認ください。</v>
          </cell>
          <cell r="AS823" t="str">
            <v>雇用保険，労災保険，健康保険，厚生年金</v>
          </cell>
          <cell r="AT823" t="str">
            <v>1人</v>
          </cell>
          <cell r="AU823" t="str">
            <v>特別養護老人ホーム（特養）</v>
          </cell>
          <cell r="AZ823" t="str">
            <v>確認中</v>
          </cell>
          <cell r="BA823" t="str">
            <v>確認中</v>
          </cell>
          <cell r="BB823" t="str">
            <v>確認中</v>
          </cell>
          <cell r="BC823" t="str">
            <v>確認中</v>
          </cell>
        </row>
        <row r="824">
          <cell r="C824" t="str">
            <v>13190-09903321</v>
          </cell>
          <cell r="D824">
            <v>44855</v>
          </cell>
          <cell r="E824" t="str">
            <v>社会福祉法人 七五三会</v>
          </cell>
          <cell r="F824" t="str">
            <v>しゃかいふくしほうじん　なごみかい</v>
          </cell>
          <cell r="G824">
            <v>0</v>
          </cell>
          <cell r="J824">
            <v>0</v>
          </cell>
          <cell r="K824">
            <v>0</v>
          </cell>
          <cell r="N824" t="str">
            <v xml:space="preserve">http://www.753kai.or.jp </v>
          </cell>
          <cell r="O824" t="str">
            <v>子供や高齢者が住み慣れた地域で、家庭同様な生活を継続して行ないながら福祉サービスが利用できる「地域生活者としての施設利用者」の視点に立ち、地域に根ざしたサービスを提供します。</v>
          </cell>
          <cell r="P824" t="str">
            <v>介護職（デイサービス木曽）／１１月１６日面接会</v>
          </cell>
          <cell r="Q824" t="str">
            <v>確認中</v>
          </cell>
          <cell r="R824" t="str">
            <v xml:space="preserve">デイサービスの仕事です。送迎・入浴・食事・機能訓練・レクレーションなど、利用者が１日楽しく過ごせるよう対応します。運転業務があります。（ハイエース８人乗り） </v>
          </cell>
          <cell r="S824" t="str">
            <v xml:space="preserve">「デイサービス 木曽」  </v>
          </cell>
          <cell r="T824" t="str">
            <v>確認中</v>
          </cell>
          <cell r="U824" t="str">
            <v>正社員</v>
          </cell>
          <cell r="V824" t="str">
            <v>東京都町田市木曽西３－２３－７</v>
          </cell>
          <cell r="W824" t="str">
            <v>小田急線町田駅から神奈中バス利用「忠生公園入口」下車徒歩５分</v>
          </cell>
          <cell r="X824" t="str">
            <v>203,300円〜299,100円</v>
          </cell>
          <cell r="Y824" t="str">
            <v>確認中</v>
          </cell>
          <cell r="Z824" t="str">
            <v>介護福祉士 １００００円  、通勤手当 支給基準有</v>
          </cell>
          <cell r="AA824" t="str">
            <v>確認中</v>
          </cell>
          <cell r="AB824" t="str">
            <v>あり</v>
          </cell>
          <cell r="AC824" t="str">
            <v>確認中</v>
          </cell>
          <cell r="AD824" t="str">
            <v>あり</v>
          </cell>
          <cell r="AE824" t="str">
            <v>確認中</v>
          </cell>
          <cell r="AF824" t="str">
            <v>月給（手当等確認ください）</v>
          </cell>
          <cell r="AG824" t="str">
            <v>確認中</v>
          </cell>
          <cell r="AH824" t="str">
            <v>確認中</v>
          </cell>
          <cell r="AI824" t="str">
            <v>確認中</v>
          </cell>
          <cell r="AJ824" t="str">
            <v>確認中</v>
          </cell>
          <cell r="AK824" t="str">
            <v>確認中</v>
          </cell>
          <cell r="AL824" t="str">
            <v>確認中</v>
          </cell>
          <cell r="AM824" t="str">
            <v>確認中</v>
          </cell>
          <cell r="AN824" t="str">
            <v>確認中</v>
          </cell>
          <cell r="AO824" t="str">
            <v>確認中</v>
          </cell>
          <cell r="AP824" t="str">
            <v>詳細はハローワークインターネットサービス求人票を確認ください。</v>
          </cell>
          <cell r="AQ824" t="str">
            <v>詳細はハローワークインターネットサービス求人票を確認ください。</v>
          </cell>
          <cell r="AR824" t="str">
            <v>詳細はハローワークインターネットサービス求人票を確認ください。</v>
          </cell>
          <cell r="AS824" t="str">
            <v>雇用保険，労災保険，健康保険，厚生年金</v>
          </cell>
          <cell r="AT824" t="str">
            <v>1人</v>
          </cell>
          <cell r="AU824" t="str">
            <v>通所介護（デイサービス）</v>
          </cell>
          <cell r="AZ824" t="str">
            <v>確認中</v>
          </cell>
          <cell r="BA824" t="str">
            <v>確認中</v>
          </cell>
          <cell r="BB824" t="str">
            <v>確認中</v>
          </cell>
          <cell r="BC824" t="str">
            <v>確認中</v>
          </cell>
        </row>
        <row r="825">
          <cell r="C825" t="str">
            <v>13190-09904621</v>
          </cell>
          <cell r="D825">
            <v>44855</v>
          </cell>
          <cell r="E825" t="str">
            <v>社会福祉法人 七五三会</v>
          </cell>
          <cell r="F825" t="str">
            <v>しゃかいふくしほうじん　なごみかい</v>
          </cell>
          <cell r="G825">
            <v>0</v>
          </cell>
          <cell r="J825">
            <v>0</v>
          </cell>
          <cell r="K825">
            <v>0</v>
          </cell>
          <cell r="N825" t="str">
            <v xml:space="preserve">http://www.753kai.or.jp </v>
          </cell>
          <cell r="O825" t="str">
            <v>子供や高齢者が住み慣れた地域で、家庭同様な生活を継続して行ないながら福祉サービスが利用できる「地域生活者としての施設利用者」の視点に立ち、地域に根ざしたサービスを提供します。</v>
          </cell>
          <cell r="P825" t="str">
            <v>介護支援専門員（いづみの里）／１１月１６日面接会</v>
          </cell>
          <cell r="Q825" t="str">
            <v>確認中</v>
          </cell>
          <cell r="R825" t="str">
            <v>利用者の生活全般についての相談対応。利用者の状態により、どのようなサービスができるのか、適切に説明、調整をします。ケアプラン作成、介護保険請求、同じ建物内にある特別養護老人ホームやデイサービスと隣接の保育園児との日常的な異世代交流が盛んに行われています。</v>
          </cell>
          <cell r="S825" t="str">
            <v>いづみの里</v>
          </cell>
          <cell r="T825" t="str">
            <v>確認中</v>
          </cell>
          <cell r="U825" t="str">
            <v>正社員</v>
          </cell>
          <cell r="V825" t="str">
            <v>東京都町田市原町田 ５－１－１２</v>
          </cell>
          <cell r="W825" t="str">
            <v>小田急・ＪＲ線 町田駅徒歩7分</v>
          </cell>
          <cell r="X825" t="str">
            <v>245,050円〜320,000円</v>
          </cell>
          <cell r="Y825" t="str">
            <v>確認中</v>
          </cell>
          <cell r="Z825" t="str">
            <v>通勤手当（支給基準あり）</v>
          </cell>
          <cell r="AA825" t="str">
            <v>確認中</v>
          </cell>
          <cell r="AB825" t="str">
            <v>あり</v>
          </cell>
          <cell r="AC825" t="str">
            <v>確認中</v>
          </cell>
          <cell r="AD825" t="str">
            <v>あり</v>
          </cell>
          <cell r="AE825" t="str">
            <v>確認中</v>
          </cell>
          <cell r="AF825" t="str">
            <v>月給（手当等確認ください）</v>
          </cell>
          <cell r="AG825" t="str">
            <v>確認中</v>
          </cell>
          <cell r="AH825" t="str">
            <v>確認中</v>
          </cell>
          <cell r="AI825" t="str">
            <v>確認中</v>
          </cell>
          <cell r="AJ825" t="str">
            <v>確認中</v>
          </cell>
          <cell r="AK825" t="str">
            <v>確認中</v>
          </cell>
          <cell r="AL825" t="str">
            <v>確認中</v>
          </cell>
          <cell r="AM825" t="str">
            <v>確認中</v>
          </cell>
          <cell r="AN825" t="str">
            <v>確認中</v>
          </cell>
          <cell r="AO825" t="str">
            <v>確認中</v>
          </cell>
          <cell r="AP825" t="str">
            <v>詳細はハローワークインターネットサービス求人票を確認ください。</v>
          </cell>
          <cell r="AQ825" t="str">
            <v>詳細はハローワークインターネットサービス求人票を確認ください。</v>
          </cell>
          <cell r="AR825" t="str">
            <v>詳細はハローワークインターネットサービス求人票を確認ください。</v>
          </cell>
          <cell r="AS825" t="str">
            <v>雇用保険，労災保険，健康保険，厚生年金</v>
          </cell>
          <cell r="AT825" t="str">
            <v>1人</v>
          </cell>
          <cell r="AU825" t="str">
            <v>居宅介護支援</v>
          </cell>
          <cell r="AZ825" t="str">
            <v>確認中</v>
          </cell>
          <cell r="BA825" t="str">
            <v>確認中</v>
          </cell>
          <cell r="BB825" t="str">
            <v>確認中</v>
          </cell>
          <cell r="BC825" t="str">
            <v>確認中</v>
          </cell>
        </row>
        <row r="826">
          <cell r="C826" t="str">
            <v>13190-09905921</v>
          </cell>
          <cell r="D826">
            <v>44855</v>
          </cell>
          <cell r="E826" t="str">
            <v>社会福祉法人 七五三会</v>
          </cell>
          <cell r="F826" t="str">
            <v>しゃかいふくしほうじん　なごみかい</v>
          </cell>
          <cell r="G826">
            <v>0</v>
          </cell>
          <cell r="J826">
            <v>0</v>
          </cell>
          <cell r="K826">
            <v>0</v>
          </cell>
          <cell r="N826" t="str">
            <v xml:space="preserve">http://www.753kai.or.jp </v>
          </cell>
          <cell r="O826" t="str">
            <v>子供や高齢者が住み慣れた地域で、家庭同様な生活を継続して行ないながら福祉サービスが利用できる「地域生活者としての施設利用者」の視点に立ち、地域に根ざしたサービスを提供します。</v>
          </cell>
          <cell r="P826" t="str">
            <v>看護師（いづみの里）／１１月１６日面接会</v>
          </cell>
          <cell r="Q826" t="str">
            <v>確認中</v>
          </cell>
          <cell r="R826" t="str">
            <v>特別養護老人ホーム利用者の状態に対応した看護の仕事です。投薬、病院付添など利用者の健康管理に従事します。夜勤なし、 特養入居者定員 ５０名 、短期入所者定員 １０名＊事前の施設見学制度をご利用ください。  ＊隣接保育園の園児と日常的な交流があり異世代交流の盛んな施設です。</v>
          </cell>
          <cell r="S826" t="str">
            <v>特別養護老人ホームいづみの里</v>
          </cell>
          <cell r="T826" t="str">
            <v>確認中</v>
          </cell>
          <cell r="U826" t="str">
            <v>正社員</v>
          </cell>
          <cell r="V826" t="str">
            <v>東京都町田市原町田 ５－１－１２</v>
          </cell>
          <cell r="W826" t="str">
            <v>小田急・ＪＲ線 町田駅徒歩</v>
          </cell>
          <cell r="X826" t="str">
            <v>303,050円〜314,300円</v>
          </cell>
          <cell r="Y826" t="str">
            <v>確認中</v>
          </cell>
          <cell r="Z826" t="str">
            <v>・夜間待機手当５００円／日 （月１０～１５日程度）・通勤手当 支給基準あり・緊急出動 ４０００円／１回</v>
          </cell>
          <cell r="AA826" t="str">
            <v>確認中</v>
          </cell>
          <cell r="AB826" t="str">
            <v>あり</v>
          </cell>
          <cell r="AC826" t="str">
            <v>確認中</v>
          </cell>
          <cell r="AD826" t="str">
            <v>あり</v>
          </cell>
          <cell r="AE826" t="str">
            <v>確認中</v>
          </cell>
          <cell r="AF826" t="str">
            <v>月給（手当等確認ください）</v>
          </cell>
          <cell r="AG826" t="str">
            <v>確認中</v>
          </cell>
          <cell r="AH826" t="str">
            <v>確認中</v>
          </cell>
          <cell r="AI826" t="str">
            <v>確認中</v>
          </cell>
          <cell r="AJ826" t="str">
            <v>確認中</v>
          </cell>
          <cell r="AK826" t="str">
            <v>確認中</v>
          </cell>
          <cell r="AL826" t="str">
            <v>確認中</v>
          </cell>
          <cell r="AM826" t="str">
            <v>確認中</v>
          </cell>
          <cell r="AN826" t="str">
            <v>確認中</v>
          </cell>
          <cell r="AO826" t="str">
            <v>確認中</v>
          </cell>
          <cell r="AP826" t="str">
            <v>詳細はハローワークインターネットサービス求人票を確認ください。</v>
          </cell>
          <cell r="AQ826" t="str">
            <v>詳細はハローワークインターネットサービス求人票を確認ください。</v>
          </cell>
          <cell r="AR826" t="str">
            <v>詳細はハローワークインターネットサービス求人票を確認ください。</v>
          </cell>
          <cell r="AS826" t="str">
            <v>雇用保険，労災保険，健康保険，厚生年金</v>
          </cell>
          <cell r="AT826" t="str">
            <v>2人</v>
          </cell>
          <cell r="AU826" t="str">
            <v>特別養護老人ホーム（特養）</v>
          </cell>
          <cell r="AZ826" t="str">
            <v>確認中</v>
          </cell>
          <cell r="BA826" t="str">
            <v>確認中</v>
          </cell>
          <cell r="BB826" t="str">
            <v>確認中</v>
          </cell>
          <cell r="BC826" t="str">
            <v>確認中</v>
          </cell>
        </row>
        <row r="827">
          <cell r="C827" t="str">
            <v>13190-09906121</v>
          </cell>
          <cell r="D827">
            <v>44855</v>
          </cell>
          <cell r="E827" t="str">
            <v>社会福祉法人 七五三会</v>
          </cell>
          <cell r="F827" t="str">
            <v>しゃかいふくしほうじん　なごみかい</v>
          </cell>
          <cell r="G827">
            <v>0</v>
          </cell>
          <cell r="J827">
            <v>0</v>
          </cell>
          <cell r="K827">
            <v>0</v>
          </cell>
          <cell r="N827" t="str">
            <v xml:space="preserve">http://www.753kai.or.jp </v>
          </cell>
          <cell r="O827" t="str">
            <v>子供や高齢者が住み慣れた地域で、家庭同様な生活を継続して行ないながら福祉サービスが利用できる「地域生活者としての施設利用者」の視点に立ち、地域に根ざしたサービスを提供します。</v>
          </cell>
          <cell r="P827" t="str">
            <v>訪問介護・サービス提供責任者／１１月１６日面接会</v>
          </cell>
          <cell r="Q827" t="str">
            <v>確認中</v>
          </cell>
          <cell r="R827" t="str">
            <v>訪問介護・サービス提供責任者（ヘルパーＳＴいづみの里）ヘルパーとケアマネージャーとの密な連携を図るとともに利用者のニーズをより正確につかみ適切な在宅サービスを提供します。同じ建物内にある特別養護老人ホームやデイサービスと隣接の保育園児との日常的な異世代交流が盛んに行なわれています。</v>
          </cell>
          <cell r="S827" t="str">
            <v>ヘルパーＳＴいづみの里</v>
          </cell>
          <cell r="T827" t="str">
            <v>確認中</v>
          </cell>
          <cell r="U827" t="str">
            <v>正社員</v>
          </cell>
          <cell r="V827" t="str">
            <v>東京都町田市原町田 ５－１－１２</v>
          </cell>
          <cell r="W827" t="str">
            <v>小田急・ＪＲ線 町田駅徒歩7分</v>
          </cell>
          <cell r="X827" t="str">
            <v>203,300円〜299,100円</v>
          </cell>
          <cell r="Y827" t="str">
            <v>確認中</v>
          </cell>
          <cell r="Z827" t="str">
            <v>＊介護福祉士手当</v>
          </cell>
          <cell r="AA827" t="str">
            <v>確認中</v>
          </cell>
          <cell r="AB827" t="str">
            <v>あり</v>
          </cell>
          <cell r="AC827" t="str">
            <v>確認中</v>
          </cell>
          <cell r="AD827" t="str">
            <v>あり</v>
          </cell>
          <cell r="AE827" t="str">
            <v>確認中</v>
          </cell>
          <cell r="AF827" t="str">
            <v>月給（手当等確認ください）</v>
          </cell>
          <cell r="AG827" t="str">
            <v>確認中</v>
          </cell>
          <cell r="AH827" t="str">
            <v>確認中</v>
          </cell>
          <cell r="AI827" t="str">
            <v>確認中</v>
          </cell>
          <cell r="AJ827" t="str">
            <v>確認中</v>
          </cell>
          <cell r="AK827" t="str">
            <v>確認中</v>
          </cell>
          <cell r="AL827" t="str">
            <v>確認中</v>
          </cell>
          <cell r="AM827" t="str">
            <v>確認中</v>
          </cell>
          <cell r="AN827" t="str">
            <v>確認中</v>
          </cell>
          <cell r="AO827" t="str">
            <v>確認中</v>
          </cell>
          <cell r="AP827" t="str">
            <v>詳細はハローワークインターネットサービス求人票を確認ください。</v>
          </cell>
          <cell r="AQ827" t="str">
            <v>詳細はハローワークインターネットサービス求人票を確認ください。</v>
          </cell>
          <cell r="AR827" t="str">
            <v>詳細はハローワークインターネットサービス求人票を確認ください。</v>
          </cell>
          <cell r="AS827" t="str">
            <v>雇用保険，労災保険，健康保険，厚生年金</v>
          </cell>
          <cell r="AT827" t="str">
            <v>1人</v>
          </cell>
          <cell r="AU827" t="str">
            <v>訪問介護（ホームヘルプサービス）</v>
          </cell>
          <cell r="AZ827" t="str">
            <v>確認中</v>
          </cell>
          <cell r="BA827" t="str">
            <v>確認中</v>
          </cell>
          <cell r="BB827" t="str">
            <v>確認中</v>
          </cell>
          <cell r="BC827" t="str">
            <v>確認中</v>
          </cell>
        </row>
        <row r="828">
          <cell r="C828" t="str">
            <v>13190-09907021</v>
          </cell>
          <cell r="D828">
            <v>44855</v>
          </cell>
          <cell r="E828" t="str">
            <v>お問い合わせください</v>
          </cell>
          <cell r="F828" t="str">
            <v>みきさい</v>
          </cell>
          <cell r="G828">
            <v>0</v>
          </cell>
          <cell r="J828">
            <v>0</v>
          </cell>
          <cell r="K828">
            <v>0</v>
          </cell>
          <cell r="N828" t="str">
            <v>未記載</v>
          </cell>
          <cell r="O828" t="str">
            <v>未記載</v>
          </cell>
          <cell r="P828" t="str">
            <v>介護職員／１１月１６日面接会</v>
          </cell>
          <cell r="Q828" t="str">
            <v>確認中</v>
          </cell>
          <cell r="R828" t="str">
            <v>＊特別養護老人ホーム（従来型）定員１００名、 短期入所（併設）定員３０名＊１フロア約６５名の介護業務全般（食事・排泄介助、起床・就寝介助、夜間帯の見守り・状態確認）＊１フロアで３名ずつの夜勤職員体制＊常勤医師、看護師、リハビリスタッフも充実しており、介護の専門性が高められる職場です。</v>
          </cell>
          <cell r="S828" t="str">
            <v>お問い合わせください</v>
          </cell>
          <cell r="T828" t="str">
            <v>確認中</v>
          </cell>
          <cell r="U828" t="str">
            <v>正社員</v>
          </cell>
          <cell r="V828" t="str">
            <v>未記載</v>
          </cell>
          <cell r="W828" t="str">
            <v>小田急線町田駅下車 バス便「薬師台３丁目」バス停から徒歩３分</v>
          </cell>
          <cell r="X828" t="str">
            <v>254,000円〜276,000円</v>
          </cell>
          <cell r="Y828" t="str">
            <v>確認中</v>
          </cell>
          <cell r="Z828" t="str">
            <v>住宅手当  ０～１０，０００円、介護福祉士 ０～７，０００円、扶養手当  ０～１３，０００円、夜勤手当は一夜勤５，０００円です。</v>
          </cell>
          <cell r="AA828" t="str">
            <v>確認中</v>
          </cell>
          <cell r="AB828" t="str">
            <v>あり</v>
          </cell>
          <cell r="AC828" t="str">
            <v>確認中</v>
          </cell>
          <cell r="AD828" t="str">
            <v>あり</v>
          </cell>
          <cell r="AE828" t="str">
            <v>確認中</v>
          </cell>
          <cell r="AF828" t="str">
            <v>月給（手当等確認ください）</v>
          </cell>
          <cell r="AG828" t="str">
            <v>確認中</v>
          </cell>
          <cell r="AH828" t="str">
            <v>確認中</v>
          </cell>
          <cell r="AI828" t="str">
            <v>確認中</v>
          </cell>
          <cell r="AJ828" t="str">
            <v>確認中</v>
          </cell>
          <cell r="AK828" t="str">
            <v>確認中</v>
          </cell>
          <cell r="AL828" t="str">
            <v>確認中</v>
          </cell>
          <cell r="AM828" t="str">
            <v>確認中</v>
          </cell>
          <cell r="AN828" t="str">
            <v>確認中</v>
          </cell>
          <cell r="AO828" t="str">
            <v>確認中</v>
          </cell>
          <cell r="AP828" t="str">
            <v>詳細はハローワークインターネットサービス求人票を確認ください。</v>
          </cell>
          <cell r="AQ828" t="str">
            <v>詳細はハローワークインターネットサービス求人票を確認ください。</v>
          </cell>
          <cell r="AR828" t="str">
            <v>詳細はハローワークインターネットサービス求人票を確認ください。</v>
          </cell>
          <cell r="AS828" t="str">
            <v>雇用保険，労災保険，健康保険，厚生年金</v>
          </cell>
          <cell r="AT828" t="str">
            <v>2人</v>
          </cell>
          <cell r="AU828" t="str">
            <v>特別養護老人ホーム（特養）</v>
          </cell>
          <cell r="AZ828" t="str">
            <v>確認中</v>
          </cell>
          <cell r="BA828" t="str">
            <v>確認中</v>
          </cell>
          <cell r="BB828" t="str">
            <v>確認中</v>
          </cell>
          <cell r="BC828" t="str">
            <v>確認中</v>
          </cell>
        </row>
        <row r="829">
          <cell r="C829" t="str">
            <v>13190-09908721</v>
          </cell>
          <cell r="D829">
            <v>44855</v>
          </cell>
          <cell r="E829" t="str">
            <v>社会福祉法人賛育会</v>
          </cell>
          <cell r="F829" t="str">
            <v>しゃかいふくしほうじん さんいくかい だい二せいふうえん</v>
          </cell>
          <cell r="G829">
            <v>0</v>
          </cell>
          <cell r="J829">
            <v>0</v>
          </cell>
          <cell r="K829">
            <v>0</v>
          </cell>
          <cell r="N829" t="str">
            <v xml:space="preserve">http://www.san-ikukai.or.jp </v>
          </cell>
          <cell r="O829" t="str">
            <v>平成９年４月開設された特別養護老人ホームで在宅複合施設を併設しております。当施設は、人権とプライドを尊重した高い満足度を得られるサービスの提供をすすめております。</v>
          </cell>
          <cell r="P829" t="str">
            <v>夜勤専従介護職員／１１月１６日面接会</v>
          </cell>
          <cell r="Q829" t="str">
            <v>確認中</v>
          </cell>
          <cell r="R829" t="str">
            <v>＊特別養護老人ホーム（従来型）定員１００名、 短期入所（併設）定員３０名＊１フロア約６５名の介護業務全般（食事・排泄介助、起床・就寝介助、夜間帯の見守り・状態確認）＊全体で夜勤勤務者６名、１フロアで３名ずつの夜勤職員体制</v>
          </cell>
          <cell r="S829" t="str">
            <v>第二清風園</v>
          </cell>
          <cell r="T829" t="str">
            <v>確認中</v>
          </cell>
          <cell r="U829" t="str">
            <v>非常勤パート</v>
          </cell>
          <cell r="V829" t="str">
            <v>東京都町田市薬師台 三丁目２７０番地１</v>
          </cell>
          <cell r="W829" t="str">
            <v>小田急線町田駅下車 バス便「薬師台３丁目」バス停から徒歩３分</v>
          </cell>
          <cell r="X829" t="str">
            <v>1,743円〜1,843円</v>
          </cell>
          <cell r="Y829" t="str">
            <v>確認中</v>
          </cell>
          <cell r="Z829" t="str">
            <v>時間額＝１夜勤２６，１５０円÷１５ｈ＝１，７４３円＊（１，３５０円＜時給＞＋６０円＜ベースアップ＞）×１５ｈ＋５，０００円＜夜勤手当＞＝２６，１５０円＊介護福祉士は時給１００円プラス＊（１，４５０円＜時給＞＋６０円＜ベースアップ＞）×１５ｈ＋５，０００＜夜勤手当＞＝２７，６５０円</v>
          </cell>
          <cell r="AA829" t="str">
            <v>確認中</v>
          </cell>
          <cell r="AB829" t="str">
            <v>なし</v>
          </cell>
          <cell r="AC829" t="str">
            <v>確認中</v>
          </cell>
          <cell r="AD829" t="str">
            <v>なし</v>
          </cell>
          <cell r="AE829" t="str">
            <v>確認中</v>
          </cell>
          <cell r="AF829" t="str">
            <v>時給</v>
          </cell>
          <cell r="AG829" t="str">
            <v>確認中</v>
          </cell>
          <cell r="AH829" t="str">
            <v>確認中</v>
          </cell>
          <cell r="AI829" t="str">
            <v>確認中</v>
          </cell>
          <cell r="AJ829" t="str">
            <v>確認中</v>
          </cell>
          <cell r="AK829" t="str">
            <v>確認中</v>
          </cell>
          <cell r="AL829" t="str">
            <v>確認中</v>
          </cell>
          <cell r="AM829" t="str">
            <v>確認中</v>
          </cell>
          <cell r="AN829" t="str">
            <v>確認中</v>
          </cell>
          <cell r="AO829" t="str">
            <v>確認中</v>
          </cell>
          <cell r="AP829" t="str">
            <v>詳細はハローワークインターネットサービス求人票を確認ください。</v>
          </cell>
          <cell r="AQ829" t="str">
            <v>詳細はハローワークインターネットサービス求人票を確認ください。</v>
          </cell>
          <cell r="AR829" t="str">
            <v>詳細はハローワークインターネットサービス求人票を確認ください。</v>
          </cell>
          <cell r="AS829" t="str">
            <v>労災保険</v>
          </cell>
          <cell r="AT829" t="str">
            <v>2人</v>
          </cell>
          <cell r="AU829" t="str">
            <v>特別養護老人ホーム（特養）</v>
          </cell>
          <cell r="AZ829" t="str">
            <v>確認中</v>
          </cell>
          <cell r="BA829" t="str">
            <v>確認中</v>
          </cell>
          <cell r="BB829" t="str">
            <v>確認中</v>
          </cell>
          <cell r="BC829" t="str">
            <v>確認中</v>
          </cell>
        </row>
        <row r="830">
          <cell r="C830" t="str">
            <v>13190-09909821</v>
          </cell>
          <cell r="D830">
            <v>44855</v>
          </cell>
          <cell r="E830" t="str">
            <v>お問い合わせください</v>
          </cell>
          <cell r="F830" t="str">
            <v>みきさい</v>
          </cell>
          <cell r="G830">
            <v>0</v>
          </cell>
          <cell r="J830">
            <v>0</v>
          </cell>
          <cell r="K830">
            <v>0</v>
          </cell>
          <cell r="N830" t="str">
            <v>未記載</v>
          </cell>
          <cell r="O830" t="str">
            <v>未記載</v>
          </cell>
          <cell r="P830" t="str">
            <v>送迎ドライバー（デイサービス／ショート）１１／１６面接会</v>
          </cell>
          <cell r="Q830" t="str">
            <v>確認中</v>
          </cell>
          <cell r="R830" t="str">
            <v>＊デイサービスやショートステイの利用者の送迎となります。＊デイサービス送迎の場合、８：００～１１：１５、１６：００～１８：１５の６時間勤務です。＊ショート送迎の場合、８：３０～１７：３０の８時間勤務です。＊デイサービス送迎を２回しショート送迎を１回の繰り返しを２勤２休で勤務して頂きます。</v>
          </cell>
          <cell r="S830" t="str">
            <v>お問い合わせください</v>
          </cell>
          <cell r="T830" t="str">
            <v>確認中</v>
          </cell>
          <cell r="U830" t="str">
            <v>非常勤パート</v>
          </cell>
          <cell r="V830" t="str">
            <v>未記載</v>
          </cell>
          <cell r="W830" t="str">
            <v>小田急線町田駅下車 バス便「薬師台３丁目」バス停から徒歩３分</v>
          </cell>
          <cell r="X830" t="str">
            <v>1,080円〜1,080円</v>
          </cell>
          <cell r="Y830" t="str">
            <v>確認中</v>
          </cell>
          <cell r="Z830" t="str">
            <v>無</v>
          </cell>
          <cell r="AA830" t="str">
            <v>確認中</v>
          </cell>
          <cell r="AB830" t="str">
            <v>なし</v>
          </cell>
          <cell r="AC830" t="str">
            <v>確認中</v>
          </cell>
          <cell r="AD830" t="str">
            <v>なし</v>
          </cell>
          <cell r="AE830" t="str">
            <v>確認中</v>
          </cell>
          <cell r="AF830" t="str">
            <v>時給</v>
          </cell>
          <cell r="AG830" t="str">
            <v>確認中</v>
          </cell>
          <cell r="AH830" t="str">
            <v>確認中</v>
          </cell>
          <cell r="AI830" t="str">
            <v>確認中</v>
          </cell>
          <cell r="AJ830" t="str">
            <v>確認中</v>
          </cell>
          <cell r="AK830" t="str">
            <v>確認中</v>
          </cell>
          <cell r="AL830" t="str">
            <v>確認中</v>
          </cell>
          <cell r="AM830" t="str">
            <v>確認中</v>
          </cell>
          <cell r="AN830" t="str">
            <v>確認中</v>
          </cell>
          <cell r="AO830" t="str">
            <v>確認中</v>
          </cell>
          <cell r="AP830" t="str">
            <v>詳細はハローワークインターネットサービス求人票を確認ください。</v>
          </cell>
          <cell r="AQ830" t="str">
            <v>詳細はハローワークインターネットサービス求人票を確認ください。</v>
          </cell>
          <cell r="AR830" t="str">
            <v>詳細はハローワークインターネットサービス求人票を確認ください。</v>
          </cell>
          <cell r="AS830" t="str">
            <v>労災保険</v>
          </cell>
          <cell r="AT830" t="str">
            <v>1人</v>
          </cell>
          <cell r="AU830" t="str">
            <v>地域密着型通所介護</v>
          </cell>
          <cell r="AZ830" t="str">
            <v>確認中</v>
          </cell>
          <cell r="BA830" t="str">
            <v>確認中</v>
          </cell>
          <cell r="BB830" t="str">
            <v>確認中</v>
          </cell>
          <cell r="BC830" t="str">
            <v>確認中</v>
          </cell>
        </row>
        <row r="831">
          <cell r="C831" t="str">
            <v>13190-09911321</v>
          </cell>
          <cell r="D831">
            <v>44855</v>
          </cell>
          <cell r="E831" t="str">
            <v>東電パートナーズ株式会社 東電さわやかケア町田</v>
          </cell>
          <cell r="F831" t="str">
            <v>とうでんパートナーズかぶしきがいしゃ とうでんさわやかケアまちだ</v>
          </cell>
          <cell r="G831">
            <v>0</v>
          </cell>
          <cell r="J831">
            <v>0</v>
          </cell>
          <cell r="K831">
            <v>0</v>
          </cell>
          <cell r="N831" t="str">
            <v xml:space="preserve">http://www.tepco-partners.co.jp </v>
          </cell>
          <cell r="O831" t="str">
            <v>家庭と両立が図れる環境で多くの女性が活躍中です。充実した研修で確かな知識と技術を身に付けた職員を育成し、良質なサービスとコンプライアンス経営で信頼いただける企業を目指しています。</v>
          </cell>
          <cell r="P831" t="str">
            <v>週１日～未経験ＯＫ／ホームヘルパー／１１月１６日面接会</v>
          </cell>
          <cell r="Q831" t="str">
            <v>確認中</v>
          </cell>
          <cell r="R831" t="str">
            <v>◆お客さまのご自宅に自転車などで訪問して介護サービスを提供 します。（直行直帰ＯＫです！） 身体に直接触れて行う身体介護と掃除や洗濯、調理、買い物等の身の回りのお世話などを行う生活援助となります。◆週１日１時間～でも始められるので、スキマ時間を使ってお仕事ができます。家事や育児と両立できるお仕事です。◆研修が充実しており、未経験・ブランクの方でも大丈夫です！ヘルパーさん向けの研修が充実しているので、はじめてお仕事 する方でも安心してお仕事がスタートできます。慣れるまでは先輩スタッフが同行するので安心してください！</v>
          </cell>
          <cell r="S831" t="str">
            <v>当社運営 東電さわやかケア町田</v>
          </cell>
          <cell r="T831" t="str">
            <v>確認中</v>
          </cell>
          <cell r="U831" t="str">
            <v>非常勤パート</v>
          </cell>
          <cell r="V831" t="str">
            <v>東京都町田市森野４丁目１７－２３ 渋谷ビル２階－Ａ</v>
          </cell>
          <cell r="W831" t="str">
            <v>ＪＲ横浜線・小田急小田原線 町田駅 徒歩15分</v>
          </cell>
          <cell r="X831" t="str">
            <v>1,350円〜1,900円</v>
          </cell>
          <cell r="Y831" t="str">
            <v>確認中</v>
          </cell>
          <cell r="Z831" t="str">
            <v>記録票提出手当 ５００円／月,研修手当  １，０８０円／時,日曜日は３５％ＵＰ！早朝・夜間・祝日は２５％ＵＰ！介護福祉士は時給５０円ＵＰ！</v>
          </cell>
          <cell r="AA831" t="str">
            <v>確認中</v>
          </cell>
          <cell r="AB831" t="str">
            <v>あり</v>
          </cell>
          <cell r="AC831" t="str">
            <v>確認中</v>
          </cell>
          <cell r="AD831" t="str">
            <v>あり</v>
          </cell>
          <cell r="AE831" t="str">
            <v>確認中</v>
          </cell>
          <cell r="AF831" t="str">
            <v>時給</v>
          </cell>
          <cell r="AG831" t="str">
            <v>確認中</v>
          </cell>
          <cell r="AH831" t="str">
            <v>確認中</v>
          </cell>
          <cell r="AI831" t="str">
            <v>確認中</v>
          </cell>
          <cell r="AJ831" t="str">
            <v>確認中</v>
          </cell>
          <cell r="AK831" t="str">
            <v>確認中</v>
          </cell>
          <cell r="AL831" t="str">
            <v>確認中</v>
          </cell>
          <cell r="AM831" t="str">
            <v>確認中</v>
          </cell>
          <cell r="AN831" t="str">
            <v>確認中</v>
          </cell>
          <cell r="AO831" t="str">
            <v>確認中</v>
          </cell>
          <cell r="AP831" t="str">
            <v>詳細はハローワークインターネットサービス求人票を確認ください。</v>
          </cell>
          <cell r="AQ831" t="str">
            <v>詳細はハローワークインターネットサービス求人票を確認ください。</v>
          </cell>
          <cell r="AR831" t="str">
            <v>詳細はハローワークインターネットサービス求人票を確認ください。</v>
          </cell>
          <cell r="AS831" t="str">
            <v>労災保険</v>
          </cell>
          <cell r="AT831" t="str">
            <v>3人</v>
          </cell>
          <cell r="AU831" t="str">
            <v>訪問介護（ホームヘルプサービス）</v>
          </cell>
          <cell r="AZ831" t="str">
            <v>確認中</v>
          </cell>
          <cell r="BA831" t="str">
            <v>確認中</v>
          </cell>
          <cell r="BB831" t="str">
            <v>確認中</v>
          </cell>
          <cell r="BC831" t="str">
            <v>確認中</v>
          </cell>
        </row>
        <row r="832">
          <cell r="C832" t="str">
            <v>13190-09913921</v>
          </cell>
          <cell r="D832">
            <v>44855</v>
          </cell>
          <cell r="E832" t="str">
            <v>東電パートナーズ株式会社 東電さわやかケア町田</v>
          </cell>
          <cell r="F832" t="str">
            <v>とうでんパートナーズかぶしきがいしゃ とうでんさわやかケアまちだ</v>
          </cell>
          <cell r="G832">
            <v>0</v>
          </cell>
          <cell r="J832">
            <v>0</v>
          </cell>
          <cell r="K832">
            <v>0</v>
          </cell>
          <cell r="N832" t="str">
            <v xml:space="preserve">http://www.tepco-partners.co.jp </v>
          </cell>
          <cell r="O832" t="str">
            <v>家庭と両立が図れる環境で多くの女性が活躍中です。充実した研修で確かな知識と技術を身に付けた職員を育成し、良質なサービスとコンプライアンス経営で信頼いただける企業を目指しています。</v>
          </cell>
          <cell r="P832" t="str">
            <v>週１日～未経験ＯＫ／ホームヘルパー／１１月１６日面接会</v>
          </cell>
          <cell r="Q832" t="str">
            <v>確認中</v>
          </cell>
          <cell r="R832" t="str">
            <v>◆お客さまのご自宅に自転車などで訪問して介護サービスを提供します。（直行直帰ＯＫです！）身体に直接触れて行う身体介護と掃除や洗濯、調理、買い物等の身の回りのお世話などを行う生活援助となります。◆週１日１時間～でも始められるので、スキマ時間を使ってお仕事ができます。家事や育児と両立できるお仕事です。◆研修が充実しており、未経験・ブランクの方でも大丈夫です！ヘルパーさん向けの研修が充実しているので、はじめてお仕事する方でも安心してお仕事がスタートできます。慣れるまでは先輩スタッフが同行するので安心してください！</v>
          </cell>
          <cell r="S832" t="str">
            <v>当社運営 東電さわやかケア成瀬</v>
          </cell>
          <cell r="T832" t="str">
            <v>確認中</v>
          </cell>
          <cell r="U832" t="str">
            <v>非常勤パート</v>
          </cell>
          <cell r="V832" t="str">
            <v>東京都町田市南成瀬５－１－１１ シャトルＭ１０１号室</v>
          </cell>
          <cell r="W832" t="str">
            <v>ＪＲ横浜線 成瀬駅 徒歩5分</v>
          </cell>
          <cell r="X832" t="str">
            <v>1,350円〜1,900円</v>
          </cell>
          <cell r="Y832" t="str">
            <v>確認中</v>
          </cell>
          <cell r="Z832" t="str">
            <v>記録票提出手当 ５００円／月、研修手当  １，０８０円／時、日曜日は３５％ＵＰ！早朝・夜間・祝日は２５％ＵＰ！介護福祉士は時給５０円ＵＰ！</v>
          </cell>
          <cell r="AA832" t="str">
            <v>確認中</v>
          </cell>
          <cell r="AB832" t="str">
            <v>あり</v>
          </cell>
          <cell r="AC832" t="str">
            <v>確認中</v>
          </cell>
          <cell r="AD832" t="str">
            <v>あり</v>
          </cell>
          <cell r="AE832" t="str">
            <v>確認中</v>
          </cell>
          <cell r="AF832" t="str">
            <v>時給</v>
          </cell>
          <cell r="AG832" t="str">
            <v>確認中</v>
          </cell>
          <cell r="AH832" t="str">
            <v>確認中</v>
          </cell>
          <cell r="AI832" t="str">
            <v>確認中</v>
          </cell>
          <cell r="AJ832" t="str">
            <v>確認中</v>
          </cell>
          <cell r="AK832" t="str">
            <v>確認中</v>
          </cell>
          <cell r="AL832" t="str">
            <v>確認中</v>
          </cell>
          <cell r="AM832" t="str">
            <v>確認中</v>
          </cell>
          <cell r="AN832" t="str">
            <v>確認中</v>
          </cell>
          <cell r="AO832" t="str">
            <v>確認中</v>
          </cell>
          <cell r="AP832" t="str">
            <v>詳細はハローワークインターネットサービス求人票を確認ください。</v>
          </cell>
          <cell r="AQ832" t="str">
            <v>詳細はハローワークインターネットサービス求人票を確認ください。</v>
          </cell>
          <cell r="AR832" t="str">
            <v>詳細はハローワークインターネットサービス求人票を確認ください。</v>
          </cell>
          <cell r="AS832" t="str">
            <v>労災保険</v>
          </cell>
          <cell r="AT832" t="str">
            <v>3人</v>
          </cell>
          <cell r="AU832" t="str">
            <v>訪問介護（ホームヘルプサービス）</v>
          </cell>
          <cell r="AZ832" t="str">
            <v>確認中</v>
          </cell>
          <cell r="BA832" t="str">
            <v>確認中</v>
          </cell>
          <cell r="BB832" t="str">
            <v>確認中</v>
          </cell>
          <cell r="BC832" t="str">
            <v>確認中</v>
          </cell>
        </row>
        <row r="833">
          <cell r="C833" t="str">
            <v>13190-09914121</v>
          </cell>
          <cell r="D833">
            <v>44855</v>
          </cell>
          <cell r="E833" t="str">
            <v>東電パートナーズ株式会社 東電さわやかケア町田</v>
          </cell>
          <cell r="F833" t="str">
            <v>とうでんパートナーズかぶしきがいしゃ とうでんさわやかケアまちだ</v>
          </cell>
          <cell r="G833">
            <v>0</v>
          </cell>
          <cell r="J833">
            <v>0</v>
          </cell>
          <cell r="K833">
            <v>0</v>
          </cell>
          <cell r="N833" t="str">
            <v xml:space="preserve">http://www.tepco-partners.co.jp </v>
          </cell>
          <cell r="O833" t="str">
            <v>家庭と両立が図れる環境で多くの女性が活躍中です。充実した研修で確かな知識と技術を身に付けた職員を育成し、良質なサービスとコンプライアンス経営で信頼いただける企業を目指しています。</v>
          </cell>
          <cell r="P833" t="str">
            <v>未経験ＯＫ！居宅ケアマネジャー／１１月１６日面接会</v>
          </cell>
          <cell r="Q833" t="str">
            <v>確認中</v>
          </cell>
          <cell r="R833" t="str">
            <v>☆ケアマネジャーとして、お客さまが自立した日常生活が過ごせるように支援していきます。◆計画書作成業務・ 担当のお客さまのアセスメントを実施し、ケアプランの 作成を行います。◆他職種との連絡・調整業務・サービス担当者会議の実施、お客さまのご自宅に定期訪問を行い、生活状況に応じたサービス調整を行います。◆給付管理業務・ 給付管理（サービス利用票や提供票の作成、給付管理票の 作成や提出等）に関する業務を行います。</v>
          </cell>
          <cell r="S833" t="str">
            <v>当社運営 東電さわやかケア成瀬</v>
          </cell>
          <cell r="T833" t="str">
            <v>確認中</v>
          </cell>
          <cell r="U833" t="str">
            <v>正社員</v>
          </cell>
          <cell r="V833" t="str">
            <v>東京都町田市南成瀬５－１－１１ シャトルＭ１０２号室</v>
          </cell>
          <cell r="W833" t="str">
            <v>ＪＲ横浜線 成瀬駅　徒歩5分</v>
          </cell>
          <cell r="X833" t="str">
            <v>230,000円〜240,000円</v>
          </cell>
          <cell r="Y833" t="str">
            <v>確認中</v>
          </cell>
          <cell r="Z833" t="str">
            <v>主任ケアマネ手当  ５，０００円／月、法定管理者手当  １０，０００円／月、職位手当     ２０，０００円／月</v>
          </cell>
          <cell r="AA833" t="str">
            <v>確認中</v>
          </cell>
          <cell r="AB833" t="str">
            <v>あり</v>
          </cell>
          <cell r="AC833" t="str">
            <v>確認中</v>
          </cell>
          <cell r="AD833" t="str">
            <v>あり</v>
          </cell>
          <cell r="AE833" t="str">
            <v>確認中</v>
          </cell>
          <cell r="AF833" t="str">
            <v>月給（手当等確認ください）</v>
          </cell>
          <cell r="AG833" t="str">
            <v>確認中</v>
          </cell>
          <cell r="AH833" t="str">
            <v>確認中</v>
          </cell>
          <cell r="AI833" t="str">
            <v>確認中</v>
          </cell>
          <cell r="AJ833" t="str">
            <v>確認中</v>
          </cell>
          <cell r="AK833" t="str">
            <v>確認中</v>
          </cell>
          <cell r="AL833" t="str">
            <v>確認中</v>
          </cell>
          <cell r="AM833" t="str">
            <v>確認中</v>
          </cell>
          <cell r="AN833" t="str">
            <v>確認中</v>
          </cell>
          <cell r="AO833" t="str">
            <v>確認中</v>
          </cell>
          <cell r="AP833" t="str">
            <v>詳細はハローワークインターネットサービス求人票を確認ください。</v>
          </cell>
          <cell r="AQ833" t="str">
            <v>詳細はハローワークインターネットサービス求人票を確認ください。</v>
          </cell>
          <cell r="AR833" t="str">
            <v>詳細はハローワークインターネットサービス求人票を確認ください。</v>
          </cell>
          <cell r="AS833" t="str">
            <v>雇用保険，労災保険，健康保険，厚生年金</v>
          </cell>
          <cell r="AT833" t="str">
            <v>1人</v>
          </cell>
          <cell r="AU833" t="str">
            <v>訪問介護（ホームヘルプサービス）</v>
          </cell>
          <cell r="AZ833" t="str">
            <v>確認中</v>
          </cell>
          <cell r="BA833" t="str">
            <v>確認中</v>
          </cell>
          <cell r="BB833" t="str">
            <v>確認中</v>
          </cell>
          <cell r="BC833" t="str">
            <v>確認中</v>
          </cell>
        </row>
        <row r="834">
          <cell r="C834" t="str">
            <v>13190-09915021</v>
          </cell>
          <cell r="D834">
            <v>44855</v>
          </cell>
          <cell r="E834" t="str">
            <v>東電パートナーズ株式会社 東電さわやかケア町田</v>
          </cell>
          <cell r="F834" t="str">
            <v>とうでんパートナーズかぶしきがいしゃ とうでんさわやかケアまちだ</v>
          </cell>
          <cell r="G834">
            <v>0</v>
          </cell>
          <cell r="J834">
            <v>0</v>
          </cell>
          <cell r="K834">
            <v>0</v>
          </cell>
          <cell r="N834" t="str">
            <v xml:space="preserve">http://www.tepco-partners.co.jp </v>
          </cell>
          <cell r="O834" t="str">
            <v>家庭と両立が図れる環境で多くの女性が活躍中です。充実した研修で確かな知識と技術を身に付けた職員を育成し、良質なサービスとコンプライアンス経営で信頼いただける企業を目指しています。</v>
          </cell>
          <cell r="P834" t="str">
            <v>東電さわやか／福祉用具の営業スタッフ／１１月１６日面接会</v>
          </cell>
          <cell r="Q834" t="str">
            <v>確認中</v>
          </cell>
          <cell r="R834" t="str">
            <v>＊ケアプランに基づいてお客さま一人ひとりに必要な介護用品や福祉用具を選定し、レンタル・販売を行います。車椅子や杖、介護ベット等、お客さまの身体の状況や住環境、介護力にあった福祉用具を選定致します。＊搬入した福祉用具のフィッテング作業やお客さまに使用方法の説明も行います。定期的なアフターフォローも行い、お客さまの状況を確認していきます。＊お客さまに安全にご利用頂くためにメンテナンス等を行うこともあるので、工具等を使用することもあります。＊ＰＣでの実績入力等の事務業務も行って頂きます。</v>
          </cell>
          <cell r="S834" t="str">
            <v>当社運営 東電さわやかケア町田</v>
          </cell>
          <cell r="T834" t="str">
            <v>確認中</v>
          </cell>
          <cell r="U834" t="str">
            <v>正社員</v>
          </cell>
          <cell r="V834" t="str">
            <v>東京都町田市森野４丁目１７－２３ 渋谷ビル２階－Ａ</v>
          </cell>
          <cell r="W834" t="str">
            <v>ＪＲ横浜線・小田急小田原線 町田駅徒歩15分</v>
          </cell>
          <cell r="X834" t="str">
            <v>210,000円〜210,000円</v>
          </cell>
          <cell r="Y834" t="str">
            <v>確認中</v>
          </cell>
          <cell r="Z834" t="str">
            <v>法定管理者手当 １０，０００円／月、職位手当    ２０，０００円／月</v>
          </cell>
          <cell r="AA834" t="str">
            <v>確認中</v>
          </cell>
          <cell r="AB834" t="str">
            <v>あり</v>
          </cell>
          <cell r="AC834" t="str">
            <v>確認中</v>
          </cell>
          <cell r="AD834" t="str">
            <v>あり</v>
          </cell>
          <cell r="AE834" t="str">
            <v>確認中</v>
          </cell>
          <cell r="AF834" t="str">
            <v>月給（手当等確認ください）</v>
          </cell>
          <cell r="AG834" t="str">
            <v>確認中</v>
          </cell>
          <cell r="AH834" t="str">
            <v>確認中</v>
          </cell>
          <cell r="AI834" t="str">
            <v>確認中</v>
          </cell>
          <cell r="AJ834" t="str">
            <v>確認中</v>
          </cell>
          <cell r="AK834" t="str">
            <v>確認中</v>
          </cell>
          <cell r="AL834" t="str">
            <v>確認中</v>
          </cell>
          <cell r="AM834" t="str">
            <v>確認中</v>
          </cell>
          <cell r="AN834" t="str">
            <v>確認中</v>
          </cell>
          <cell r="AO834" t="str">
            <v>確認中</v>
          </cell>
          <cell r="AP834" t="str">
            <v>詳細はハローワークインターネットサービス求人票を確認ください。</v>
          </cell>
          <cell r="AQ834" t="str">
            <v>詳細はハローワークインターネットサービス求人票を確認ください。</v>
          </cell>
          <cell r="AR834" t="str">
            <v>詳細はハローワークインターネットサービス求人票を確認ください。</v>
          </cell>
          <cell r="AS834" t="str">
            <v>雇用保険，労災保険，健康保険，厚生年金</v>
          </cell>
          <cell r="AT834" t="str">
            <v>1人</v>
          </cell>
          <cell r="AU834" t="str">
            <v>訪問介護（ホームヘルプサービス）</v>
          </cell>
          <cell r="AZ834" t="str">
            <v>確認中</v>
          </cell>
          <cell r="BA834" t="str">
            <v>確認中</v>
          </cell>
          <cell r="BB834" t="str">
            <v>確認中</v>
          </cell>
          <cell r="BC834" t="str">
            <v>確認中</v>
          </cell>
        </row>
        <row r="835">
          <cell r="C835" t="str">
            <v>13190-09921621</v>
          </cell>
          <cell r="D835">
            <v>44855</v>
          </cell>
          <cell r="E835" t="str">
            <v>特定非営利活動法人 明るい老後を考える会</v>
          </cell>
          <cell r="F835" t="str">
            <v>とくていひえいりかつどうほうじん あかるいろうごをかんがえるかい</v>
          </cell>
          <cell r="G835">
            <v>0</v>
          </cell>
          <cell r="J835">
            <v>0</v>
          </cell>
          <cell r="K835">
            <v>0</v>
          </cell>
          <cell r="N835" t="str">
            <v xml:space="preserve">https://harunazaka.com/ </v>
          </cell>
          <cell r="O835" t="str">
            <v>町田市の指定管理者として事業開始（３１年４月指定更新予定）。趣味活動と食に力を入れたデイサービスとして長年評価を戴いている。</v>
          </cell>
          <cell r="P835" t="str">
            <v>介護職（高齢者）／１１月１６日面接会</v>
          </cell>
          <cell r="Q835" t="str">
            <v>確認中</v>
          </cell>
          <cell r="R835" t="str">
            <v>＊高齢者の日常生活における介護業務全般・介助業務の記録作成・トイレ、食事、散歩の介助・趣味のお相手等・話し相手等＜特色＞＊趣味やレクレーション活動がメインのデイサービス＊入浴介助はありません</v>
          </cell>
          <cell r="S835" t="str">
            <v>デイサービス榛名坂</v>
          </cell>
          <cell r="T835" t="str">
            <v>確認中</v>
          </cell>
          <cell r="U835" t="str">
            <v>非常勤パート</v>
          </cell>
          <cell r="V835" t="str">
            <v>東京都町田市金井３－２０－１</v>
          </cell>
          <cell r="W835" t="str">
            <v>小田急線鶴川駅０番線バス「榛名坂ヒルズ」下車 徒歩１分</v>
          </cell>
          <cell r="X835" t="str">
            <v>1,072円〜1,072円</v>
          </cell>
          <cell r="Y835" t="str">
            <v>確認中</v>
          </cell>
          <cell r="Z835" t="str">
            <v>未記載</v>
          </cell>
          <cell r="AA835" t="str">
            <v>確認中</v>
          </cell>
          <cell r="AB835" t="str">
            <v>あり</v>
          </cell>
          <cell r="AC835" t="str">
            <v>確認中</v>
          </cell>
          <cell r="AD835" t="str">
            <v>あり</v>
          </cell>
          <cell r="AE835" t="str">
            <v>確認中</v>
          </cell>
          <cell r="AF835" t="str">
            <v>時給</v>
          </cell>
          <cell r="AG835" t="str">
            <v>確認中</v>
          </cell>
          <cell r="AH835" t="str">
            <v>確認中</v>
          </cell>
          <cell r="AI835" t="str">
            <v>確認中</v>
          </cell>
          <cell r="AJ835" t="str">
            <v>確認中</v>
          </cell>
          <cell r="AK835" t="str">
            <v>確認中</v>
          </cell>
          <cell r="AL835" t="str">
            <v>確認中</v>
          </cell>
          <cell r="AM835" t="str">
            <v>確認中</v>
          </cell>
          <cell r="AN835" t="str">
            <v>確認中</v>
          </cell>
          <cell r="AO835" t="str">
            <v>確認中</v>
          </cell>
          <cell r="AP835" t="str">
            <v>詳細はハローワークインターネットサービス求人票を確認ください。</v>
          </cell>
          <cell r="AQ835" t="str">
            <v>詳細はハローワークインターネットサービス求人票を確認ください。</v>
          </cell>
          <cell r="AR835" t="str">
            <v>詳細はハローワークインターネットサービス求人票を確認ください。</v>
          </cell>
          <cell r="AS835" t="str">
            <v>労災保険</v>
          </cell>
          <cell r="AT835" t="str">
            <v>1人</v>
          </cell>
          <cell r="AU835" t="str">
            <v>通所介護（デイサービス）</v>
          </cell>
          <cell r="AZ835" t="str">
            <v>確認中</v>
          </cell>
          <cell r="BA835" t="str">
            <v>確認中</v>
          </cell>
          <cell r="BB835" t="str">
            <v>確認中</v>
          </cell>
          <cell r="BC835" t="str">
            <v>確認中</v>
          </cell>
        </row>
        <row r="836">
          <cell r="C836" t="str">
            <v>70-0115</v>
          </cell>
          <cell r="D836">
            <v>44872</v>
          </cell>
          <cell r="E836" t="str">
            <v>パナソニックエイジフリー株式会社</v>
          </cell>
          <cell r="F836" t="str">
            <v>パナソニックエイジフリーかぶしきがいしゃ</v>
          </cell>
          <cell r="G836" t="str">
            <v>採用部　採用第三課</v>
          </cell>
          <cell r="H836" t="str">
            <v>佐々木　悠佳</v>
          </cell>
          <cell r="J836" t="str">
            <v>03-5715-4303</v>
          </cell>
          <cell r="K836" t="str">
            <v>03-3450-9957</v>
          </cell>
          <cell r="M836" t="str">
            <v>sasaki.yuka002@jp.panasonic.com</v>
          </cell>
          <cell r="N836" t="str">
            <v>https://panasonic.co.jp/ls/paf/</v>
          </cell>
          <cell r="O836" t="str">
            <v>試用期間有り：３カ月(労働条件の変更なし）</v>
          </cell>
          <cell r="P836" t="str">
            <v>送迎運転手</v>
          </cell>
          <cell r="Q836" t="str">
            <v>確認中</v>
          </cell>
          <cell r="R836" t="str">
            <v>デイサービスにおける送迎業務・専用送迎車(キャラバンタイプ等）の運転・運転前後の点検、車両の清掃など午前と午後約２時間ずつのお仕事です。　お客様の安全を第一に運転をしていただきます。</v>
          </cell>
          <cell r="S836" t="str">
            <v>パナソニックエイジフリーケアセンター町田</v>
          </cell>
          <cell r="T836" t="str">
            <v>確認中</v>
          </cell>
          <cell r="U836" t="str">
            <v>非常勤パート</v>
          </cell>
          <cell r="V836" t="str">
            <v>東京都町田市木曽西3-20-6ﾒﾃﾞｨｶﾙﾓｰﾙ町田C区画</v>
          </cell>
          <cell r="W836" t="str">
            <v>小田急町田駅バス2分（忠生公園入口下車）</v>
          </cell>
          <cell r="X836" t="str">
            <v>1,120円</v>
          </cell>
          <cell r="Y836" t="str">
            <v>無し</v>
          </cell>
          <cell r="Z836" t="str">
            <v>送迎運転手当あり：１，０００円～２，５００円／月
（勤務日数により変動）</v>
          </cell>
          <cell r="AA836" t="str">
            <v>実費　車通勤　（ 不可　）</v>
          </cell>
          <cell r="AB836" t="str">
            <v>有り</v>
          </cell>
          <cell r="AC836" t="str">
            <v>1時間あたり0円〜（前年度実績）</v>
          </cell>
          <cell r="AD836" t="str">
            <v>無し</v>
          </cell>
          <cell r="AE836" t="str">
            <v>無し</v>
          </cell>
          <cell r="AF836" t="str">
            <v>時給</v>
          </cell>
          <cell r="AG836" t="str">
            <v>有期</v>
          </cell>
          <cell r="AH836" t="str">
            <v>6ヶ月契約　※試用期間3ヶ月</v>
          </cell>
          <cell r="AI836" t="str">
            <v>確認中</v>
          </cell>
          <cell r="AJ836" t="str">
            <v>否</v>
          </cell>
          <cell r="AK836" t="str">
            <v>有</v>
          </cell>
          <cell r="AL836" t="str">
            <v>3ヵ月</v>
          </cell>
          <cell r="AM836" t="str">
            <v>無</v>
          </cell>
          <cell r="AN836" t="str">
            <v>無し</v>
          </cell>
          <cell r="AO836" t="str">
            <v>シフト制</v>
          </cell>
          <cell r="AP836" t="str">
            <v>①  8:30～11:30　②  15:30～18:30　うち各２時間、就業時間以外は自由、状況により変動の可能性有</v>
          </cell>
          <cell r="AQ836" t="str">
            <v>ローテーションによる週１～5日程度　勤務日数応相談　</v>
          </cell>
          <cell r="AR836" t="str">
            <v>学歴：高卒以上　普通自動車免許（ＡＴ可）</v>
          </cell>
          <cell r="AS836" t="str">
            <v>労災保険</v>
          </cell>
          <cell r="AT836">
            <v>1</v>
          </cell>
          <cell r="AU836" t="str">
            <v>通所介護（デイサービス）</v>
          </cell>
          <cell r="AZ836" t="str">
            <v>法定通り</v>
          </cell>
          <cell r="BA836" t="str">
            <v>雇用契約日以外</v>
          </cell>
          <cell r="BB836" t="str">
            <v>有（屋内「原則禁煙」）</v>
          </cell>
          <cell r="BC836" t="str">
            <v>屋内禁煙（屋外に喫煙所設置）</v>
          </cell>
        </row>
        <row r="837">
          <cell r="C837" t="str">
            <v>70-0432</v>
          </cell>
          <cell r="D837">
            <v>44872</v>
          </cell>
          <cell r="E837" t="str">
            <v>医療法人社団愛友会</v>
          </cell>
          <cell r="F837" t="str">
            <v>いりょうほうじんしゃだんあいゆうかい</v>
          </cell>
          <cell r="G837" t="str">
            <v>総務部</v>
          </cell>
          <cell r="H837" t="str">
            <v>松本</v>
          </cell>
          <cell r="J837" t="str">
            <v>042-676-1234</v>
          </cell>
          <cell r="L837" t="str">
            <v>042-682-5960</v>
          </cell>
          <cell r="M837" t="str">
            <v>kyujin@nakahama-clinic.com</v>
          </cell>
          <cell r="N837" t="str">
            <v>https://www.nakahama-clinic.com/welfare/gh_koyamagaoka.html</v>
          </cell>
          <cell r="O837" t="str">
            <v>◎愛友会について
設立して10年で25施設を運営する愛友会。
毎年新施設をオープンさせている急成長中の法人です！
◎グループホーム小山ヶ丘は2020年10月に新規オープンしたグループホームです！
【エステ割引あり】【保育施設あり】など子育てをしながら、働きたい。
家庭やプライベートも充実させながら、働きたい。
そんな方が働きやすい環境づくりをしています。</v>
          </cell>
          <cell r="P837" t="str">
            <v>介護職員</v>
          </cell>
          <cell r="Q837" t="str">
            <v>確認中</v>
          </cell>
          <cell r="R837" t="str">
            <v>・グループホームにおける介護業務全般・入居者に対する日常生活の介護やサポート</v>
          </cell>
          <cell r="S837" t="str">
            <v>グループホーム小山ヶ丘</v>
          </cell>
          <cell r="T837" t="str">
            <v>確認中</v>
          </cell>
          <cell r="U837" t="str">
            <v>非常勤パート</v>
          </cell>
          <cell r="V837" t="str">
            <v>東京都町田市小山町1570-1</v>
          </cell>
          <cell r="W837" t="str">
            <v>車通勤可</v>
          </cell>
          <cell r="X837" t="str">
            <v>1,113円〜1,213円</v>
          </cell>
          <cell r="Y837" t="str">
            <v>-</v>
          </cell>
          <cell r="Z837" t="str">
            <v>資格手当含む</v>
          </cell>
          <cell r="AA837" t="str">
            <v>交通費（20,000円迄支給）</v>
          </cell>
          <cell r="AB837" t="str">
            <v>実績による</v>
          </cell>
          <cell r="AC837" t="str">
            <v>実績による</v>
          </cell>
          <cell r="AD837" t="str">
            <v>無し</v>
          </cell>
          <cell r="AE837" t="str">
            <v>無し</v>
          </cell>
          <cell r="AF837" t="str">
            <v>時給</v>
          </cell>
          <cell r="AG837" t="str">
            <v>有期</v>
          </cell>
          <cell r="AH837" t="str">
            <v>1年毎の更新</v>
          </cell>
          <cell r="AI837" t="str">
            <v>確認中</v>
          </cell>
          <cell r="AJ837" t="str">
            <v>可</v>
          </cell>
          <cell r="AK837" t="str">
            <v>有り</v>
          </cell>
          <cell r="AL837" t="str">
            <v>入職より6ヶ月間</v>
          </cell>
          <cell r="AM837" t="str">
            <v>無し</v>
          </cell>
          <cell r="AN837" t="str">
            <v>無</v>
          </cell>
          <cell r="AO837" t="str">
            <v>日勤</v>
          </cell>
          <cell r="AP837" t="str">
            <v>①7：00～16：00②10：00～19：00③13：00～22：00</v>
          </cell>
          <cell r="AQ837" t="str">
            <v>週3～</v>
          </cell>
          <cell r="AR837" t="str">
            <v>介護施設での勤務経験有る方歓迎_x000D_
初任者研修終了者・介護福祉士の資格をお持ちの方歓迎</v>
          </cell>
          <cell r="AS837" t="str">
            <v>雇用保険・健康保険・厚生年金・労災保険</v>
          </cell>
          <cell r="AT837">
            <v>2</v>
          </cell>
          <cell r="AU837" t="str">
            <v>認知症対応型共同生活介護（グループホーム）</v>
          </cell>
          <cell r="AZ837" t="str">
            <v>法定通り</v>
          </cell>
          <cell r="BA837" t="str">
            <v>シフト制</v>
          </cell>
          <cell r="BB837" t="str">
            <v>有（屋内「原則禁煙」）</v>
          </cell>
          <cell r="BC837" t="str">
            <v>屋内禁煙（屋外に喫煙所設置）</v>
          </cell>
        </row>
        <row r="838">
          <cell r="C838" t="str">
            <v>70-0491</v>
          </cell>
          <cell r="D838">
            <v>44876</v>
          </cell>
          <cell r="E838" t="str">
            <v>株式会社サルビア</v>
          </cell>
          <cell r="F838" t="str">
            <v>かぶしきがいしゃサルビア</v>
          </cell>
          <cell r="G838" t="str">
            <v>管理者</v>
          </cell>
          <cell r="H838" t="str">
            <v>佐間田百合子</v>
          </cell>
          <cell r="J838" t="str">
            <v>042-707-6478</v>
          </cell>
          <cell r="K838" t="str">
            <v>042-707-6479</v>
          </cell>
          <cell r="L838" t="str">
            <v>080-3361-0811</v>
          </cell>
          <cell r="M838" t="str">
            <v>salviakaigo.2022@gmail.com</v>
          </cell>
          <cell r="N838" t="str">
            <v>http://hp.kaipoke.biz/sy8/</v>
          </cell>
          <cell r="O838" t="str">
            <v>利用者様が心も身体も元気になれるようお手伝いをしたいという思いからリハビリ・機能訓練に特化とし、介護職・医療職ともにどんな疾患をお持ちの方でも対応できる専門性を身につけ、いつまでも自分の足で歩ける喜びを持っていただきたいと思っています。_x000D_
私たちの思いは「住み慣れた街で住み慣れたわが家を終の棲家に」を目指してサポートしております。</v>
          </cell>
          <cell r="P838" t="str">
            <v>生活相談員</v>
          </cell>
          <cell r="Q838" t="str">
            <v>確認中</v>
          </cell>
          <cell r="R838" t="str">
            <v>デイサービスでの生活相談員兼介護職業務_x000D_
・利用相談_x000D_
・利用契約_x000D_
・通所介護計画作成_x000D_
・介助業務（歩行、移乗、移動）_x000D_
・運動の補助_x000D_
・日々の記録表の作成_x000D_
・ご利用者様の受け入れ準備_x000D_
・片付け、清掃業務_x000D_
・送迎等</v>
          </cell>
          <cell r="S838" t="str">
            <v>リハビリ特化型デイサービスサルビア</v>
          </cell>
          <cell r="T838" t="str">
            <v>確認中</v>
          </cell>
          <cell r="U838" t="str">
            <v>正社員</v>
          </cell>
          <cell r="V838" t="str">
            <v>東京都町田市旭町2-13-7</v>
          </cell>
          <cell r="W838" t="str">
            <v>JR横浜線・小田急線町田駅よりバス10分（車通勤可）</v>
          </cell>
          <cell r="X838" t="str">
            <v>月給 245,000円</v>
          </cell>
          <cell r="Y838" t="str">
            <v>-</v>
          </cell>
          <cell r="Z838" t="str">
            <v>職務手当20,000円／月、資格手当20,000円／月_x000D_
固定残業代45,000円／月(30時間分を含む※超過分は別途支給)</v>
          </cell>
          <cell r="AA838" t="str">
            <v>交通費一部支給 ※公共交通機関ご利用の方は全額支給。車通勤の場合は、当社規定により支給いたします。</v>
          </cell>
          <cell r="AB838" t="str">
            <v>実績による</v>
          </cell>
          <cell r="AC838" t="str">
            <v>-</v>
          </cell>
          <cell r="AD838" t="str">
            <v>実績による</v>
          </cell>
          <cell r="AE838" t="str">
            <v>-</v>
          </cell>
          <cell r="AF838" t="str">
            <v>月給（手当等確認ください）</v>
          </cell>
          <cell r="AG838" t="str">
            <v>無期</v>
          </cell>
          <cell r="AH838" t="str">
            <v>無期</v>
          </cell>
          <cell r="AI838" t="str">
            <v>確認中</v>
          </cell>
          <cell r="AJ838" t="str">
            <v>可</v>
          </cell>
          <cell r="AK838" t="str">
            <v>有り</v>
          </cell>
          <cell r="AL838" t="str">
            <v>試用期間6ヶ月（労働条件変更なし）</v>
          </cell>
          <cell r="AM838" t="str">
            <v>有り</v>
          </cell>
          <cell r="AN838" t="str">
            <v>平均10時間／月</v>
          </cell>
          <cell r="AO838" t="str">
            <v>日勤のみ</v>
          </cell>
          <cell r="AP838" t="str">
            <v>①　8：00～17：00（休憩1時間）②　8：30～17：30（休憩1時間）</v>
          </cell>
          <cell r="AQ838" t="str">
            <v>5日／週（土日休み）</v>
          </cell>
          <cell r="AR838" t="str">
            <v>介護支援専門員・社会福祉士・精神保健福祉士・社会福祉主事任用資格、若しくは介護福祉士の資格をお持ちで社会福祉施設等において介護職員として実務経験が1年以上（勤務日数180日以上）の方／普通自動車免許(AT限定可)</v>
          </cell>
          <cell r="AS838" t="str">
            <v>雇用保険・健康保険・厚生年金・労災保険</v>
          </cell>
          <cell r="AT838" t="str">
            <v>１人</v>
          </cell>
          <cell r="AU838" t="str">
            <v>通所リハビリテーション（デイケア）</v>
          </cell>
          <cell r="AZ838" t="str">
            <v>休憩60分</v>
          </cell>
          <cell r="BA838" t="str">
            <v>土日、年末年始（12/29～1/3）、年間休日108日</v>
          </cell>
          <cell r="BB838" t="str">
            <v>有（屋内「原則禁煙」）</v>
          </cell>
          <cell r="BC838" t="str">
            <v>屋内喫煙専用室設置</v>
          </cell>
        </row>
        <row r="839">
          <cell r="C839" t="str">
            <v>70-0492</v>
          </cell>
          <cell r="D839">
            <v>44883</v>
          </cell>
          <cell r="E839" t="str">
            <v>特定非営利活動法人アビリティクラブたすけあい町田たすけあいワーカーズ</v>
          </cell>
          <cell r="F839" t="str">
            <v>とくていひえいりかつどうほうじん　アビリティクラブたすけあい　まちだたすけあいワーカーズ</v>
          </cell>
          <cell r="G839" t="str">
            <v>事務局</v>
          </cell>
          <cell r="H839" t="str">
            <v>近野里美</v>
          </cell>
          <cell r="J839" t="str">
            <v>042-729-1130</v>
          </cell>
          <cell r="K839" t="str">
            <v>042-850-8714</v>
          </cell>
          <cell r="L839" t="str">
            <v>042-729-1130</v>
          </cell>
          <cell r="M839" t="str">
            <v>actmachi@cello.ocn.ne.jp</v>
          </cell>
          <cell r="N839" t="str">
            <v>https://actmachi.sakura.ne.jp/</v>
          </cell>
          <cell r="O839" t="str">
            <v>家事援助等経験がない方には丁寧に研修を行ないます。</v>
          </cell>
          <cell r="P839" t="str">
            <v>まちいきヘルパー</v>
          </cell>
          <cell r="Q839" t="str">
            <v>確認中</v>
          </cell>
          <cell r="R839" t="str">
            <v>利用者宅へ伺い家事援助（掃除・調理等）を行なう。</v>
          </cell>
          <cell r="S839" t="str">
            <v>NPO・ACT町田たすけあいワーカーズ</v>
          </cell>
          <cell r="T839" t="str">
            <v>確認中</v>
          </cell>
          <cell r="U839" t="str">
            <v>非常勤パート</v>
          </cell>
          <cell r="V839" t="str">
            <v>東京都町田市旭町1-23-2 生活クラブ館まちだ1階</v>
          </cell>
          <cell r="W839" t="str">
            <v>未記載</v>
          </cell>
          <cell r="X839" t="str">
            <v>平日８時-18時　時給1230円　</v>
          </cell>
          <cell r="Y839" t="str">
            <v>-</v>
          </cell>
          <cell r="Z839" t="str">
            <v>キャリアパス手当160円/1時間</v>
          </cell>
          <cell r="AA839" t="str">
            <v>上限1000円</v>
          </cell>
          <cell r="AB839" t="str">
            <v>実績による</v>
          </cell>
          <cell r="AC839" t="str">
            <v>-</v>
          </cell>
          <cell r="AD839" t="str">
            <v>実績による</v>
          </cell>
          <cell r="AE839" t="str">
            <v>-</v>
          </cell>
          <cell r="AF839" t="str">
            <v>時給</v>
          </cell>
          <cell r="AG839" t="str">
            <v>無期：65歳までは無期、65歳以上は1年更新　定年は定めていません</v>
          </cell>
          <cell r="AH839" t="str">
            <v>無期：65歳までは無期、65歳以上は2年更新　定年は定めていません</v>
          </cell>
          <cell r="AI839" t="str">
            <v>確認中</v>
          </cell>
          <cell r="AJ839" t="str">
            <v>不可</v>
          </cell>
          <cell r="AK839" t="str">
            <v>有り</v>
          </cell>
          <cell r="AL839" t="str">
            <v>3ヶ月</v>
          </cell>
          <cell r="AM839" t="str">
            <v>無し</v>
          </cell>
          <cell r="AN839" t="str">
            <v>無</v>
          </cell>
          <cell r="AO839" t="str">
            <v>日勤</v>
          </cell>
          <cell r="AP839" t="str">
            <v>9:00-18:00 （その他の時間もあり）</v>
          </cell>
          <cell r="AQ839" t="str">
            <v>希望による</v>
          </cell>
          <cell r="AR839" t="str">
            <v>まちいきヘルパー</v>
          </cell>
          <cell r="AS839" t="str">
            <v>労災保険・労働条件による</v>
          </cell>
          <cell r="AT839" t="str">
            <v>1～２</v>
          </cell>
          <cell r="AU839" t="str">
            <v>訪問介護（ホームヘルプサービス）</v>
          </cell>
          <cell r="AZ839" t="str">
            <v>勤務時間による</v>
          </cell>
          <cell r="BA839" t="str">
            <v>希望金日以外</v>
          </cell>
          <cell r="BB839" t="str">
            <v>有（屋内「原則禁煙」）</v>
          </cell>
          <cell r="BC839" t="str">
            <v>屋内禁煙（屋外に喫煙所設置）</v>
          </cell>
        </row>
        <row r="840">
          <cell r="C840" t="str">
            <v>70-0407</v>
          </cell>
          <cell r="D840">
            <v>44883</v>
          </cell>
          <cell r="E840" t="str">
            <v>株式会社　ライフサポートめぐみ</v>
          </cell>
          <cell r="F840" t="str">
            <v>かぶしきがいしゃ　ライフサポートめぐみ</v>
          </cell>
          <cell r="G840" t="str">
            <v>ヘルパーステーションめぐみ</v>
          </cell>
          <cell r="H840" t="str">
            <v>田中　幸子</v>
          </cell>
          <cell r="J840" t="str">
            <v>042-732-1200</v>
          </cell>
          <cell r="K840" t="str">
            <v>042-720-0048</v>
          </cell>
          <cell r="L840" t="str">
            <v>042-732-1200</v>
          </cell>
          <cell r="M840" t="str">
            <v>station@megumi-net.gr.jp</v>
          </cell>
          <cell r="N840" t="str">
            <v>https://www.megumi-net.gr.jp/</v>
          </cell>
          <cell r="O840" t="str">
            <v>慣れるまでコーディネーターが一緒に同行し、親切に教えます。訪問介護事業以外に資格がなくても働ける自費サービスがあります。
仕事以外に研修・茶話会があり、集まり交流する場を定期的に設けています。
資格取得費用の補助あり</v>
          </cell>
          <cell r="P840" t="str">
            <v>まちいきヘルパー</v>
          </cell>
          <cell r="Q840" t="str">
            <v>確認中</v>
          </cell>
          <cell r="R840" t="str">
            <v>ご利用者宅に訪問し、介護保険に沿ったサービス（訪問型独自サービス）を提供する</v>
          </cell>
          <cell r="S840" t="str">
            <v>ヘルパーステーションめぐみ</v>
          </cell>
          <cell r="T840" t="str">
            <v>確認中</v>
          </cell>
          <cell r="U840" t="str">
            <v>まちいきヘルパー</v>
          </cell>
          <cell r="V840" t="str">
            <v>東京都町田市原町田５－８－９</v>
          </cell>
          <cell r="W840" t="str">
            <v>無記載</v>
          </cell>
          <cell r="X840" t="str">
            <v>１回45分未満1,050円　処遇改善加算Ⅰ、特定処遇改善加算Ⅰにより別途手当がつきます</v>
          </cell>
          <cell r="Y840" t="str">
            <v>-</v>
          </cell>
          <cell r="Z840" t="str">
            <v>休日手当、年末年始手当
通勤手当は移動費のみ支給</v>
          </cell>
          <cell r="AA840" t="str">
            <v>移動費のみ</v>
          </cell>
          <cell r="AB840" t="str">
            <v>有り</v>
          </cell>
          <cell r="AC840" t="str">
            <v>-</v>
          </cell>
          <cell r="AD840" t="str">
            <v>有り：処遇改善手当として</v>
          </cell>
          <cell r="AE840" t="str">
            <v>約1カ月</v>
          </cell>
          <cell r="AF840" t="str">
            <v>時給</v>
          </cell>
          <cell r="AG840" t="str">
            <v>有期</v>
          </cell>
          <cell r="AH840" t="str">
            <v>1年毎の更新</v>
          </cell>
          <cell r="AI840" t="str">
            <v>確認中</v>
          </cell>
          <cell r="AJ840" t="str">
            <v>不可</v>
          </cell>
          <cell r="AK840" t="str">
            <v>あり</v>
          </cell>
          <cell r="AL840" t="str">
            <v>３ヶ月</v>
          </cell>
          <cell r="AM840" t="str">
            <v>無し</v>
          </cell>
          <cell r="AN840" t="str">
            <v>無</v>
          </cell>
          <cell r="AO840" t="str">
            <v>日勤</v>
          </cell>
          <cell r="AP840" t="str">
            <v>9：00～17：00</v>
          </cell>
          <cell r="AQ840" t="str">
            <v>1日/週～</v>
          </cell>
          <cell r="AR840" t="str">
            <v xml:space="preserve">まちいきヘルパー資格保有_x000D_
</v>
          </cell>
          <cell r="AS840" t="str">
            <v>労災保険・労働条件による</v>
          </cell>
          <cell r="AT840">
            <v>2</v>
          </cell>
          <cell r="AU840" t="str">
            <v>訪問介護（ホームヘルプサービス）</v>
          </cell>
          <cell r="AZ840" t="str">
            <v>無し</v>
          </cell>
          <cell r="BA840" t="str">
            <v>シフト以外</v>
          </cell>
          <cell r="BB840" t="str">
            <v>有（屋内「原則禁煙」）</v>
          </cell>
          <cell r="BC840" t="str">
            <v>屋内禁煙（屋外に喫煙所設置）</v>
          </cell>
        </row>
        <row r="841">
          <cell r="C841" t="str">
            <v>70-0493</v>
          </cell>
          <cell r="D841">
            <v>44883</v>
          </cell>
          <cell r="E841" t="str">
            <v>有限会社　光介護サービス</v>
          </cell>
          <cell r="F841" t="str">
            <v>ゆうげんがいしゃ　ひかりかいごサービス</v>
          </cell>
          <cell r="G841" t="str">
            <v>訪問介護</v>
          </cell>
          <cell r="H841" t="str">
            <v>藤田　学</v>
          </cell>
          <cell r="J841" t="str">
            <v>042-732-6002</v>
          </cell>
          <cell r="K841" t="str">
            <v>042-732-6003</v>
          </cell>
          <cell r="M841" t="str">
            <v>hikarikaigo@ebony.plala.or.jp</v>
          </cell>
          <cell r="N841" t="str">
            <v>https://hikarikaigoservice.com</v>
          </cell>
          <cell r="O841" t="str">
            <v>ご利用者様と1対1でご支援をするため、色々と不安があると思います。ヘルパーさんが自信を持って訪問できるようになるまで、サービス提供責任者が何度も同行いたします。_x000D_
資格取得の補助もございますので、初任者研修資格や介護福祉士の取得のサポートも行います。</v>
          </cell>
          <cell r="P841" t="str">
            <v>まちいきヘルパー</v>
          </cell>
          <cell r="Q841" t="str">
            <v>確認中</v>
          </cell>
          <cell r="R841" t="str">
            <v>ご利用者様のお宅へ訪問し家事（掃除・洗濯・調理等）の援助を行います。</v>
          </cell>
          <cell r="S841" t="str">
            <v>訪問介護　光介護サービス</v>
          </cell>
          <cell r="T841" t="str">
            <v>確認中</v>
          </cell>
          <cell r="U841" t="str">
            <v>非常勤パート</v>
          </cell>
          <cell r="V841" t="str">
            <v>東京都町田市金森2-12-13-2階</v>
          </cell>
          <cell r="W841" t="str">
            <v>未記載</v>
          </cell>
          <cell r="X841" t="str">
            <v>時給1200円(別途処遇改善手当150円)</v>
          </cell>
          <cell r="Y841" t="str">
            <v>-</v>
          </cell>
          <cell r="Z841" t="str">
            <v>・移動手当（100円/1件）・早朝夜間手当あり</v>
          </cell>
          <cell r="AA841" t="str">
            <v>・移動手当（100円/1件）</v>
          </cell>
          <cell r="AB841" t="str">
            <v>条件による</v>
          </cell>
          <cell r="AC841" t="str">
            <v>条件による</v>
          </cell>
          <cell r="AD841" t="str">
            <v>無し</v>
          </cell>
          <cell r="AE841" t="str">
            <v>無し</v>
          </cell>
          <cell r="AF841" t="str">
            <v>時給</v>
          </cell>
          <cell r="AG841" t="str">
            <v>有期</v>
          </cell>
          <cell r="AH841" t="str">
            <v>1年毎の更新</v>
          </cell>
          <cell r="AI841" t="str">
            <v>確認中</v>
          </cell>
          <cell r="AJ841" t="str">
            <v>可</v>
          </cell>
          <cell r="AK841" t="str">
            <v>無</v>
          </cell>
          <cell r="AL841" t="str">
            <v>無</v>
          </cell>
          <cell r="AM841" t="str">
            <v>無し</v>
          </cell>
          <cell r="AN841" t="str">
            <v>無</v>
          </cell>
          <cell r="AO841" t="str">
            <v>日勤</v>
          </cell>
          <cell r="AP841" t="str">
            <v>8時30分～17時30分の間で1時間～勤務可能(応相談)1件あたり45分～60分の訪問を希望件数により</v>
          </cell>
          <cell r="AQ841" t="str">
            <v>希望相談による</v>
          </cell>
          <cell r="AR841" t="str">
            <v>まちいきヘルパー
未経験可</v>
          </cell>
          <cell r="AS841" t="str">
            <v>雇用保険・健康保険・厚生年金・労災保険</v>
          </cell>
          <cell r="AT841">
            <v>2</v>
          </cell>
          <cell r="AU841" t="str">
            <v>訪問介護（ホームヘルプサービス）</v>
          </cell>
          <cell r="AZ841" t="str">
            <v>法定通り</v>
          </cell>
          <cell r="BA841" t="str">
            <v>出勤日以外お休み(日曜定休)</v>
          </cell>
          <cell r="BB841" t="str">
            <v>有（屋内「原則禁煙」）</v>
          </cell>
          <cell r="BC841" t="str">
            <v>屋内禁煙（屋外に喫煙所設置）</v>
          </cell>
        </row>
        <row r="842">
          <cell r="C842" t="str">
            <v>13190-10777621</v>
          </cell>
          <cell r="D842">
            <v>44886</v>
          </cell>
          <cell r="E842" t="str">
            <v>事業所都合により未掲載</v>
          </cell>
          <cell r="F842" t="str">
            <v>じぎょうしょつごうによりみけいさい</v>
          </cell>
          <cell r="G842">
            <v>0</v>
          </cell>
          <cell r="J842">
            <v>0</v>
          </cell>
          <cell r="K842">
            <v>0</v>
          </cell>
          <cell r="N842" t="str">
            <v>事業所都合により未掲載</v>
          </cell>
          <cell r="O842" t="str">
            <v>当社は、首都圏を中心に有料老人ホーム、デイサービスセンター、ショートステイ、グループホームを運営しております。今後も続々と介護施設を開設予定。当社の成長性、安定性は非常に高く、経営基盤も安定しております。</v>
          </cell>
          <cell r="P842" t="str">
            <v>（正）介護職／イリーゼ町田図師の丘／１２月２１日面接会</v>
          </cell>
          <cell r="Q842" t="str">
            <v>確認中</v>
          </cell>
          <cell r="R842" t="str">
            <v>・有料老人ホーム イリーゼ町田図師の丘の介護業務全般をお願いします。（食事介助、入浴介助、排泄介助、移乗・移動介助）・他スタッフと連携しながらイベントの企画・運営をして頂きます。・チームワーク、コミュニケーション能力が活かせます（定員 約５２名）</v>
          </cell>
          <cell r="S842" t="str">
            <v>イリーゼ町田図師の丘</v>
          </cell>
          <cell r="T842" t="str">
            <v>確認中</v>
          </cell>
          <cell r="U842" t="str">
            <v>正社員</v>
          </cell>
          <cell r="V842" t="str">
            <v>東京都町田市</v>
          </cell>
          <cell r="W842" t="str">
            <v>マイカー通勤可</v>
          </cell>
          <cell r="X842" t="str">
            <v>218,500円〜289,000円</v>
          </cell>
          <cell r="Y842" t="str">
            <v>確認中</v>
          </cell>
          <cell r="Z842" t="str">
            <v>＊夜勤手当 ７，０００円／回</v>
          </cell>
          <cell r="AA842" t="str">
            <v>確認中</v>
          </cell>
          <cell r="AB842" t="str">
            <v>あり</v>
          </cell>
          <cell r="AC842" t="str">
            <v>確認中</v>
          </cell>
          <cell r="AD842" t="str">
            <v>あり</v>
          </cell>
          <cell r="AE842" t="str">
            <v>確認中</v>
          </cell>
          <cell r="AF842" t="str">
            <v>月給（定期手当含む）</v>
          </cell>
          <cell r="AG842" t="str">
            <v>確認中</v>
          </cell>
          <cell r="AH842" t="str">
            <v>確認中</v>
          </cell>
          <cell r="AI842" t="str">
            <v>確認中</v>
          </cell>
          <cell r="AJ842" t="str">
            <v>確認中</v>
          </cell>
          <cell r="AK842" t="str">
            <v>確認中</v>
          </cell>
          <cell r="AL842" t="str">
            <v>確認中</v>
          </cell>
          <cell r="AM842" t="str">
            <v>確認中</v>
          </cell>
          <cell r="AN842" t="str">
            <v>確認中</v>
          </cell>
          <cell r="AO842" t="str">
            <v>確認中</v>
          </cell>
          <cell r="AP842" t="str">
            <v>詳細はハローワークインターネットサービス求人票を確認ください。</v>
          </cell>
          <cell r="AQ842" t="str">
            <v>詳細はハローワークインターネットサービス求人票を確認ください。</v>
          </cell>
          <cell r="AR842" t="str">
            <v>詳細はハローワークインターネットサービス求人票を確認ください。</v>
          </cell>
          <cell r="AS842" t="str">
            <v>雇用保険，労災保険，健康保険，厚生年金</v>
          </cell>
          <cell r="AT842" t="str">
            <v>2人</v>
          </cell>
          <cell r="AU842" t="str">
            <v>介護付有料老人ホーム</v>
          </cell>
          <cell r="AZ842" t="str">
            <v>確認中</v>
          </cell>
          <cell r="BA842" t="str">
            <v>確認中</v>
          </cell>
          <cell r="BB842" t="str">
            <v>確認中</v>
          </cell>
          <cell r="BC842" t="str">
            <v>確認中</v>
          </cell>
        </row>
        <row r="843">
          <cell r="C843" t="str">
            <v>13190-10778921</v>
          </cell>
          <cell r="D843">
            <v>44886</v>
          </cell>
          <cell r="E843" t="str">
            <v>事業所都合により未掲載</v>
          </cell>
          <cell r="F843" t="str">
            <v>じぎょうしょつごうによりみけいさい</v>
          </cell>
          <cell r="G843">
            <v>0</v>
          </cell>
          <cell r="J843">
            <v>0</v>
          </cell>
          <cell r="K843">
            <v>0</v>
          </cell>
          <cell r="N843" t="str">
            <v>事業所都合により未掲載</v>
          </cell>
          <cell r="O843" t="str">
            <v>当社は、首都圏を中心に有料老人ホーム、デイサービスセンター、ショートステイ、グループホームを運営しております。今後も続々と介護施設を開設予定。当社の成長性、安定性は非常に高く、経営基盤も安定しております。</v>
          </cell>
          <cell r="P843" t="str">
            <v>介護職／イリーゼ町田図師の丘／１２月２１日面接会</v>
          </cell>
          <cell r="Q843" t="str">
            <v>確認中</v>
          </cell>
          <cell r="R843" t="str">
            <v>・有料老人ホームでの介護業務全般・他スタッフと連携をとり、イベントの企画・運営・チームワーク・コミュニケーション能力が生かせます。イリーゼ町田図師の丘（利用者定員 約５２名）</v>
          </cell>
          <cell r="S843" t="str">
            <v>イリーゼ町田図師の丘</v>
          </cell>
          <cell r="T843" t="str">
            <v>確認中</v>
          </cell>
          <cell r="U843" t="str">
            <v>非常勤パート</v>
          </cell>
          <cell r="V843" t="str">
            <v>東京都町田市</v>
          </cell>
          <cell r="W843" t="str">
            <v>マイカー通勤可</v>
          </cell>
          <cell r="X843" t="str">
            <v>1,393円〜1,393円</v>
          </cell>
          <cell r="Y843" t="str">
            <v>確認中</v>
          </cell>
          <cell r="Z843" t="str">
            <v>＊資格手当 介護福祉士 ＋５０円／時間</v>
          </cell>
          <cell r="AA843" t="str">
            <v>確認中</v>
          </cell>
          <cell r="AB843" t="str">
            <v>あり</v>
          </cell>
          <cell r="AC843" t="str">
            <v>確認中</v>
          </cell>
          <cell r="AD843" t="str">
            <v>なし</v>
          </cell>
          <cell r="AE843" t="str">
            <v>確認中</v>
          </cell>
          <cell r="AF843" t="str">
            <v>時給</v>
          </cell>
          <cell r="AG843" t="str">
            <v>確認中</v>
          </cell>
          <cell r="AH843" t="str">
            <v>確認中</v>
          </cell>
          <cell r="AI843" t="str">
            <v>確認中</v>
          </cell>
          <cell r="AJ843" t="str">
            <v>確認中</v>
          </cell>
          <cell r="AK843" t="str">
            <v>確認中</v>
          </cell>
          <cell r="AL843" t="str">
            <v>確認中</v>
          </cell>
          <cell r="AM843" t="str">
            <v>確認中</v>
          </cell>
          <cell r="AN843" t="str">
            <v>確認中</v>
          </cell>
          <cell r="AO843" t="str">
            <v>確認中</v>
          </cell>
          <cell r="AP843" t="str">
            <v>詳細はハローワークインターネットサービス求人票を確認ください。</v>
          </cell>
          <cell r="AQ843" t="str">
            <v>詳細はハローワークインターネットサービス求人票を確認ください。</v>
          </cell>
          <cell r="AR843" t="str">
            <v>詳細はハローワークインターネットサービス求人票を確認ください。</v>
          </cell>
          <cell r="AS843" t="str">
            <v>労災保険</v>
          </cell>
          <cell r="AT843" t="str">
            <v>1人</v>
          </cell>
          <cell r="AU843" t="str">
            <v>介護付有料老人ホーム</v>
          </cell>
          <cell r="AZ843" t="str">
            <v>確認中</v>
          </cell>
          <cell r="BA843" t="str">
            <v>確認中</v>
          </cell>
          <cell r="BB843" t="str">
            <v>確認中</v>
          </cell>
          <cell r="BC843" t="str">
            <v>確認中</v>
          </cell>
        </row>
        <row r="844">
          <cell r="C844" t="str">
            <v>13190-10779121</v>
          </cell>
          <cell r="D844">
            <v>44886</v>
          </cell>
          <cell r="E844" t="str">
            <v>ＨＩＴＯＷＡケアサービス株式会社</v>
          </cell>
          <cell r="F844" t="str">
            <v>ＨＩＴＯＷＡケアサービスかぶしきがいしゃ</v>
          </cell>
          <cell r="G844">
            <v>0</v>
          </cell>
          <cell r="J844">
            <v>0</v>
          </cell>
          <cell r="K844">
            <v>0</v>
          </cell>
          <cell r="N844" t="str">
            <v xml:space="preserve">http://www.irs.jp </v>
          </cell>
          <cell r="O844" t="str">
            <v>「あなたに会えてよかった」と言われる介護サービスの実現をめざし、首都圏を中心に１００施設以上の有料老人ホーム・デイサービスセンター・グループホーム「イリーゼ」を運営しています。</v>
          </cell>
          <cell r="P844" t="str">
            <v>看護職（パート）イリーゼ町田図師の丘／１２月２１日面接会</v>
          </cell>
          <cell r="Q844" t="str">
            <v>確認中</v>
          </cell>
          <cell r="R844" t="str">
            <v>・有料老人ホームでの看護業務全般、ご入居者様の健康管理、ケアスタッフと連携したチームケア</v>
          </cell>
          <cell r="S844" t="str">
            <v>イリーゼ町田図師の丘</v>
          </cell>
          <cell r="T844" t="str">
            <v>確認中</v>
          </cell>
          <cell r="U844" t="str">
            <v>非常勤パート</v>
          </cell>
          <cell r="V844" t="str">
            <v>東京都町田市図師町１８９６－１</v>
          </cell>
          <cell r="W844" t="str">
            <v>ＪＲ横浜線 淵野辺駅</v>
          </cell>
          <cell r="X844" t="str">
            <v>1,550円〜1,750円</v>
          </cell>
          <cell r="Y844" t="str">
            <v>確認中</v>
          </cell>
          <cell r="Z844" t="str">
            <v>事業所都合により未掲載</v>
          </cell>
          <cell r="AA844" t="str">
            <v>確認中</v>
          </cell>
          <cell r="AB844" t="str">
            <v>あり</v>
          </cell>
          <cell r="AC844" t="str">
            <v>確認中</v>
          </cell>
          <cell r="AD844" t="str">
            <v>なし</v>
          </cell>
          <cell r="AE844" t="str">
            <v>確認中</v>
          </cell>
          <cell r="AF844" t="str">
            <v>時給</v>
          </cell>
          <cell r="AG844" t="str">
            <v>確認中</v>
          </cell>
          <cell r="AH844" t="str">
            <v>確認中</v>
          </cell>
          <cell r="AI844" t="str">
            <v>確認中</v>
          </cell>
          <cell r="AJ844" t="str">
            <v>確認中</v>
          </cell>
          <cell r="AK844" t="str">
            <v>確認中</v>
          </cell>
          <cell r="AL844" t="str">
            <v>確認中</v>
          </cell>
          <cell r="AM844" t="str">
            <v>確認中</v>
          </cell>
          <cell r="AN844" t="str">
            <v>確認中</v>
          </cell>
          <cell r="AO844" t="str">
            <v>確認中</v>
          </cell>
          <cell r="AP844" t="str">
            <v>詳細はハローワークインターネットサービス求人票を確認ください。</v>
          </cell>
          <cell r="AQ844" t="str">
            <v>詳細はハローワークインターネットサービス求人票を確認ください。</v>
          </cell>
          <cell r="AR844" t="str">
            <v>詳細はハローワークインターネットサービス求人票を確認ください。</v>
          </cell>
          <cell r="AS844" t="str">
            <v>雇用保険，労災保険，健康保険，厚生年金</v>
          </cell>
          <cell r="AT844" t="str">
            <v>1人</v>
          </cell>
          <cell r="AU844" t="str">
            <v>介護付有料老人ホーム</v>
          </cell>
          <cell r="AZ844" t="str">
            <v>確認中</v>
          </cell>
          <cell r="BA844" t="str">
            <v>確認中</v>
          </cell>
          <cell r="BB844" t="str">
            <v>確認中</v>
          </cell>
          <cell r="BC844" t="str">
            <v>確認中</v>
          </cell>
        </row>
        <row r="845">
          <cell r="C845" t="str">
            <v>13190-10780821</v>
          </cell>
          <cell r="D845">
            <v>44886</v>
          </cell>
          <cell r="E845" t="str">
            <v>社会福祉法人友愛十字会</v>
          </cell>
          <cell r="F845" t="str">
            <v>しゃかいふくしほうじん　ゆうあいじゅうじかい 　ゆうあいそう</v>
          </cell>
          <cell r="G845">
            <v>0</v>
          </cell>
          <cell r="J845">
            <v>0</v>
          </cell>
          <cell r="K845">
            <v>0</v>
          </cell>
          <cell r="N845" t="str">
            <v xml:space="preserve">http://www.yuai.or.jp </v>
          </cell>
          <cell r="O845" t="str">
            <v>共に生きるを理念とし、ご利用者、ご家族、地域の皆様にとって信頼される施設であり続けられるよう職員一同仕事に励んでいます。</v>
          </cell>
          <cell r="P845" t="str">
            <v>盛り付け調理スタッフ／１２月２１日面接会</v>
          </cell>
          <cell r="Q845" t="str">
            <v>確認中</v>
          </cell>
          <cell r="R845" t="str">
            <v>◎令和３年６月に移転オープンした福祉施設で、調理補助をして頂きます。◎パックの料理を温めたり、食事の配膳・下膳と食器の洗浄作業をお願いします。◎経験・スキルは問いません！未経験者大歓迎。◎町田駅周辺で一番新しいピカピカの施設です◎短時間勤務◎子育て中の方や学生、高齢者大歓迎。ご応募おまちしております！</v>
          </cell>
          <cell r="S845" t="str">
            <v>「特別養護老人ホーム友愛荘」</v>
          </cell>
          <cell r="T845" t="str">
            <v>確認中</v>
          </cell>
          <cell r="U845" t="str">
            <v>非常勤パート</v>
          </cell>
          <cell r="V845" t="str">
            <v>東京都町田市南大谷１６５１－１</v>
          </cell>
          <cell r="W845" t="str">
            <v>小田急線 町田駅　徒歩17分</v>
          </cell>
          <cell r="X845" t="str">
            <v>1,072円〜1,072円</v>
          </cell>
          <cell r="Y845" t="str">
            <v>確認中</v>
          </cell>
          <cell r="Z845" t="str">
            <v>事業所都合により未掲載</v>
          </cell>
          <cell r="AA845" t="str">
            <v>確認中</v>
          </cell>
          <cell r="AB845" t="str">
            <v>なし</v>
          </cell>
          <cell r="AC845" t="str">
            <v>確認中</v>
          </cell>
          <cell r="AD845" t="str">
            <v>なし</v>
          </cell>
          <cell r="AE845" t="str">
            <v>確認中</v>
          </cell>
          <cell r="AF845" t="str">
            <v>時給</v>
          </cell>
          <cell r="AG845" t="str">
            <v>確認中</v>
          </cell>
          <cell r="AH845" t="str">
            <v>確認中</v>
          </cell>
          <cell r="AI845" t="str">
            <v>確認中</v>
          </cell>
          <cell r="AJ845" t="str">
            <v>確認中</v>
          </cell>
          <cell r="AK845" t="str">
            <v>確認中</v>
          </cell>
          <cell r="AL845" t="str">
            <v>確認中</v>
          </cell>
          <cell r="AM845" t="str">
            <v>確認中</v>
          </cell>
          <cell r="AN845" t="str">
            <v>確認中</v>
          </cell>
          <cell r="AO845" t="str">
            <v>確認中</v>
          </cell>
          <cell r="AP845" t="str">
            <v>詳細はハローワークインターネットサービス求人票を確認ください。</v>
          </cell>
          <cell r="AQ845" t="str">
            <v>詳細はハローワークインターネットサービス求人票を確認ください。</v>
          </cell>
          <cell r="AR845" t="str">
            <v>詳細はハローワークインターネットサービス求人票を確認ください。</v>
          </cell>
          <cell r="AS845" t="str">
            <v>労災保険</v>
          </cell>
          <cell r="AT845" t="str">
            <v>1人</v>
          </cell>
          <cell r="AU845" t="str">
            <v>特別養護老人ホーム（特養）</v>
          </cell>
          <cell r="AZ845" t="str">
            <v>確認中</v>
          </cell>
          <cell r="BA845" t="str">
            <v>確認中</v>
          </cell>
          <cell r="BB845" t="str">
            <v>確認中</v>
          </cell>
          <cell r="BC845" t="str">
            <v>確認中</v>
          </cell>
        </row>
        <row r="846">
          <cell r="C846" t="str">
            <v>13190-10781221</v>
          </cell>
          <cell r="D846">
            <v>44886</v>
          </cell>
          <cell r="E846" t="str">
            <v>社会福祉法人友愛十字会</v>
          </cell>
          <cell r="F846" t="str">
            <v>しゃかいふくしほうじん　ゆうあいじゅうじかい 　ゆうあいそう</v>
          </cell>
          <cell r="G846">
            <v>0</v>
          </cell>
          <cell r="J846">
            <v>0</v>
          </cell>
          <cell r="K846">
            <v>0</v>
          </cell>
          <cell r="N846" t="str">
            <v xml:space="preserve">http://www.yuai.or.jp </v>
          </cell>
          <cell r="O846" t="str">
            <v>共に生きるを理念とし、ご利用者、ご家族、地域の皆様にとって信頼される施設であり続けられるよう職員一同仕事に励んでいます。</v>
          </cell>
          <cell r="P846" t="str">
            <v>介護職員／移転オープン施設／１２月２１日面接会</v>
          </cell>
          <cell r="Q846" t="str">
            <v>確認中</v>
          </cell>
          <cell r="R846" t="str">
            <v>◎賞与４．４ヵ月◎年間休日１２２以上◎令和３年６月に移転オープン（小田急線町田駅徒歩１７分）ユニット型個室従来型の合計１１０床の併設型施設です。【仕事内容】◎介護が必要な方の日常生活のサポートのお仕事です。◎ご利用者の健康管理や身体機能の維持により、その人らしい生き方が実現できるよう、食事、排泄、入浴などの支援をします。★入職後は先輩職員が丁寧に、業務内容をお伝えします。子育てや介護をする方、ライフステージが変化しても活躍できるよう、法人全体がサポートします。ご応募お待ちしてます。</v>
          </cell>
          <cell r="S846" t="str">
            <v>特別養護老人ホーム　友愛荘</v>
          </cell>
          <cell r="T846" t="str">
            <v>確認中</v>
          </cell>
          <cell r="U846" t="str">
            <v>正社員</v>
          </cell>
          <cell r="V846" t="str">
            <v>東京都町田市南大谷１６５１－１</v>
          </cell>
          <cell r="W846" t="str">
            <v>小田急小田原線 町田駅　徒歩17分</v>
          </cell>
          <cell r="X846" t="str">
            <v>198,900円〜237,600円</v>
          </cell>
          <cell r="Y846" t="str">
            <v>確認中</v>
          </cell>
          <cell r="Z846" t="str">
            <v>扶養手当：６，０００円～１６，０００円、住宅手当：０円～２５，０００円、夜勤手当：８，０００円／１回※処遇、特定、臨時は法人の規程により変動有</v>
          </cell>
          <cell r="AA846" t="str">
            <v>確認中</v>
          </cell>
          <cell r="AB846" t="str">
            <v>あり</v>
          </cell>
          <cell r="AC846" t="str">
            <v>確認中</v>
          </cell>
          <cell r="AD846" t="str">
            <v>あり</v>
          </cell>
          <cell r="AE846" t="str">
            <v>確認中</v>
          </cell>
          <cell r="AF846" t="str">
            <v>月給（定期手当含む）</v>
          </cell>
          <cell r="AG846" t="str">
            <v>確認中</v>
          </cell>
          <cell r="AH846" t="str">
            <v>確認中</v>
          </cell>
          <cell r="AI846" t="str">
            <v>確認中</v>
          </cell>
          <cell r="AJ846" t="str">
            <v>確認中</v>
          </cell>
          <cell r="AK846" t="str">
            <v>確認中</v>
          </cell>
          <cell r="AL846" t="str">
            <v>確認中</v>
          </cell>
          <cell r="AM846" t="str">
            <v>確認中</v>
          </cell>
          <cell r="AN846" t="str">
            <v>確認中</v>
          </cell>
          <cell r="AO846" t="str">
            <v>確認中</v>
          </cell>
          <cell r="AP846" t="str">
            <v>詳細はハローワークインターネットサービス求人票を確認ください。</v>
          </cell>
          <cell r="AQ846" t="str">
            <v>詳細はハローワークインターネットサービス求人票を確認ください。</v>
          </cell>
          <cell r="AR846" t="str">
            <v>詳細はハローワークインターネットサービス求人票を確認ください。</v>
          </cell>
          <cell r="AS846" t="str">
            <v>雇用保険，労災保険，健康保険，厚生年金</v>
          </cell>
          <cell r="AT846" t="str">
            <v>1人</v>
          </cell>
          <cell r="AU846" t="str">
            <v>特別養護老人ホーム（特養）</v>
          </cell>
          <cell r="AZ846" t="str">
            <v>確認中</v>
          </cell>
          <cell r="BA846" t="str">
            <v>確認中</v>
          </cell>
          <cell r="BB846" t="str">
            <v>確認中</v>
          </cell>
          <cell r="BC846" t="str">
            <v>確認中</v>
          </cell>
        </row>
        <row r="847">
          <cell r="C847" t="str">
            <v>13190-10782521</v>
          </cell>
          <cell r="D847">
            <v>44886</v>
          </cell>
          <cell r="E847" t="str">
            <v>社会福祉法人友愛十字会</v>
          </cell>
          <cell r="F847" t="str">
            <v>しゃかいふくしほうじん　ゆうあいじゅうじかい 　ゆうあいそう</v>
          </cell>
          <cell r="G847">
            <v>0</v>
          </cell>
          <cell r="J847">
            <v>0</v>
          </cell>
          <cell r="K847">
            <v>0</v>
          </cell>
          <cell r="N847" t="str">
            <v xml:space="preserve">http://www.yuai.or.jp </v>
          </cell>
          <cell r="O847" t="str">
            <v>共に生きるを理念とし、ご利用者、ご家族、地域の皆様にとって信頼される施設であり続けられるよう職員一同仕事に励んでいます。</v>
          </cell>
          <cell r="P847" t="str">
            <v>介護職員／就業時間相談可！／１２月２１日面接会</v>
          </cell>
          <cell r="Q847" t="str">
            <v>確認中</v>
          </cell>
          <cell r="R847" t="str">
            <v>★週２日～勤務からＯＫ★ライフスタイルに合わせて働けます◎令和３年６月に移転オープン（小田急線町田駅徒歩１７分）◎従来型、ユニット型の併設施設です。日勤のお仕事！夜勤無し◎介護が必要な方の日常生活のサポートのお仕事です。◎ご利用者の健康管理や身体機能の維持により、その人らしい生き方が実現できるよう、食事、排泄、入浴などの支援をします。★入職後は先輩職員が丁寧に、業務内容をお伝えします。長く安定したお仕事をお探しの方にピッタリです。子育て世代活躍中</v>
          </cell>
          <cell r="S847" t="str">
            <v>特別養護老人ホーム　友愛荘</v>
          </cell>
          <cell r="T847" t="str">
            <v>確認中</v>
          </cell>
          <cell r="U847" t="str">
            <v>非常勤パート</v>
          </cell>
          <cell r="V847" t="str">
            <v>東京都町田市南大谷１６５１－１</v>
          </cell>
          <cell r="W847" t="str">
            <v>小田急小田原線 町田駅　徒歩17分</v>
          </cell>
          <cell r="X847" t="str">
            <v>1,235円〜1,263円</v>
          </cell>
          <cell r="Y847" t="str">
            <v>確認中</v>
          </cell>
          <cell r="Z847" t="str">
            <v>事業所都合により未掲載</v>
          </cell>
          <cell r="AA847" t="str">
            <v>確認中</v>
          </cell>
          <cell r="AB847" t="str">
            <v>あり</v>
          </cell>
          <cell r="AC847" t="str">
            <v>確認中</v>
          </cell>
          <cell r="AD847" t="str">
            <v>なし</v>
          </cell>
          <cell r="AE847" t="str">
            <v>確認中</v>
          </cell>
          <cell r="AF847" t="str">
            <v>時給</v>
          </cell>
          <cell r="AG847" t="str">
            <v>確認中</v>
          </cell>
          <cell r="AH847" t="str">
            <v>確認中</v>
          </cell>
          <cell r="AI847" t="str">
            <v>確認中</v>
          </cell>
          <cell r="AJ847" t="str">
            <v>確認中</v>
          </cell>
          <cell r="AK847" t="str">
            <v>確認中</v>
          </cell>
          <cell r="AL847" t="str">
            <v>確認中</v>
          </cell>
          <cell r="AM847" t="str">
            <v>確認中</v>
          </cell>
          <cell r="AN847" t="str">
            <v>確認中</v>
          </cell>
          <cell r="AO847" t="str">
            <v>確認中</v>
          </cell>
          <cell r="AP847" t="str">
            <v>詳細はハローワークインターネットサービス求人票を確認ください。</v>
          </cell>
          <cell r="AQ847" t="str">
            <v>詳細はハローワークインターネットサービス求人票を確認ください。</v>
          </cell>
          <cell r="AR847" t="str">
            <v>詳細はハローワークインターネットサービス求人票を確認ください。</v>
          </cell>
          <cell r="AS847" t="str">
            <v>労災保険</v>
          </cell>
          <cell r="AT847" t="str">
            <v>3人</v>
          </cell>
          <cell r="AU847" t="str">
            <v>特別養護老人ホーム（特養）</v>
          </cell>
          <cell r="AZ847" t="str">
            <v>確認中</v>
          </cell>
          <cell r="BA847" t="str">
            <v>確認中</v>
          </cell>
          <cell r="BB847" t="str">
            <v>確認中</v>
          </cell>
          <cell r="BC847" t="str">
            <v>確認中</v>
          </cell>
        </row>
        <row r="848">
          <cell r="C848" t="str">
            <v>13190-10783421</v>
          </cell>
          <cell r="D848">
            <v>44886</v>
          </cell>
          <cell r="E848" t="str">
            <v>医療法人社団芙蓉会 ふよう病院</v>
          </cell>
          <cell r="F848" t="str">
            <v>いりょうほうじんしゃだんふようかい ふようびょういん</v>
          </cell>
          <cell r="G848">
            <v>0</v>
          </cell>
          <cell r="J848">
            <v>0</v>
          </cell>
          <cell r="K848">
            <v>0</v>
          </cell>
          <cell r="N848" t="str">
            <v xml:space="preserve">https://www.fuyou.or.jp/ </v>
          </cell>
          <cell r="O848" t="str">
            <v>「老人は国の宝」を標語に掲げ、高齢者医療、介護保険事業を運営する医療法人です。ご利用者に「ここに居て良かった」と思って頂けるサービスを目指しています。</v>
          </cell>
          <cell r="P848" t="str">
            <v>介護職（ケアワーカー）／１２月２１日面接会</v>
          </cell>
          <cell r="Q848" t="str">
            <v>確認中</v>
          </cell>
          <cell r="R848" t="str">
            <v>＊デイサービスにおける介護業務を担当して頂きます。・生活リハビリを中心に日常生活に必要なことを自分でできるようにサポート。・一般型（定員２０名）と認知症対応型（定員１２名）</v>
          </cell>
          <cell r="S848" t="str">
            <v>ディサービスふれあいルーム</v>
          </cell>
          <cell r="T848" t="str">
            <v>確認中</v>
          </cell>
          <cell r="U848" t="str">
            <v>正社員</v>
          </cell>
          <cell r="V848" t="str">
            <v>東京都町田市南町田３丁目４３－１</v>
          </cell>
          <cell r="W848" t="str">
            <v>東急田園都市線 南町田グランベリーパーク駅　徒歩8分</v>
          </cell>
          <cell r="X848" t="str">
            <v>170,000円〜175,000円</v>
          </cell>
          <cell r="Y848" t="str">
            <v>確認中</v>
          </cell>
          <cell r="Z848" t="str">
            <v>＊資格手当３０００円～５０００円</v>
          </cell>
          <cell r="AA848" t="str">
            <v>確認中</v>
          </cell>
          <cell r="AB848" t="str">
            <v>あり</v>
          </cell>
          <cell r="AC848" t="str">
            <v>確認中</v>
          </cell>
          <cell r="AD848" t="str">
            <v>あり</v>
          </cell>
          <cell r="AE848" t="str">
            <v>確認中</v>
          </cell>
          <cell r="AF848" t="str">
            <v>月給（定期手当含む）</v>
          </cell>
          <cell r="AG848" t="str">
            <v>確認中</v>
          </cell>
          <cell r="AH848" t="str">
            <v>確認中</v>
          </cell>
          <cell r="AI848" t="str">
            <v>確認中</v>
          </cell>
          <cell r="AJ848" t="str">
            <v>確認中</v>
          </cell>
          <cell r="AK848" t="str">
            <v>確認中</v>
          </cell>
          <cell r="AL848" t="str">
            <v>確認中</v>
          </cell>
          <cell r="AM848" t="str">
            <v>確認中</v>
          </cell>
          <cell r="AN848" t="str">
            <v>確認中</v>
          </cell>
          <cell r="AO848" t="str">
            <v>確認中</v>
          </cell>
          <cell r="AP848" t="str">
            <v>詳細はハローワークインターネットサービス求人票を確認ください。</v>
          </cell>
          <cell r="AQ848" t="str">
            <v>詳細はハローワークインターネットサービス求人票を確認ください。</v>
          </cell>
          <cell r="AR848" t="str">
            <v>詳細はハローワークインターネットサービス求人票を確認ください。</v>
          </cell>
          <cell r="AS848" t="str">
            <v>雇用保険，労災保険，健康保険，厚生年金，財形</v>
          </cell>
          <cell r="AT848" t="str">
            <v>2人</v>
          </cell>
          <cell r="AU848" t="str">
            <v>認知症対応型デイサービス</v>
          </cell>
          <cell r="AZ848" t="str">
            <v>確認中</v>
          </cell>
          <cell r="BA848" t="str">
            <v>確認中</v>
          </cell>
          <cell r="BB848" t="str">
            <v>確認中</v>
          </cell>
          <cell r="BC848" t="str">
            <v>確認中</v>
          </cell>
        </row>
        <row r="849">
          <cell r="C849" t="str">
            <v>13190-10785621</v>
          </cell>
          <cell r="D849">
            <v>44886</v>
          </cell>
          <cell r="E849" t="str">
            <v>医療法人社団芙蓉会 ふよう病院</v>
          </cell>
          <cell r="F849" t="str">
            <v>いりょうほうじんしゃだんふようかい ふようびょういん</v>
          </cell>
          <cell r="G849">
            <v>0</v>
          </cell>
          <cell r="J849">
            <v>0</v>
          </cell>
          <cell r="K849">
            <v>0</v>
          </cell>
          <cell r="N849" t="str">
            <v xml:space="preserve">https://www.fuyou.or.jp/ </v>
          </cell>
          <cell r="O849" t="str">
            <v>「老人は国の宝」を標語に掲げ、高齢者医療、介護保険事業を運営する医療法人です。ご利用者に「ここに居て良かった」と思って頂けるサービスを目指しています。</v>
          </cell>
          <cell r="P849" t="str">
            <v>介護職（有料老人ホーム）／１２月２１日面接会</v>
          </cell>
          <cell r="Q849" t="str">
            <v>確認中</v>
          </cell>
          <cell r="R849" t="str">
            <v>介護職（有料老人ホーム ミオ・ファミリア町田）＊有料老人ホームでの介護業務を担当して頂きます。（３２人定員）・病院に併設しているので安心して働いて頂けます。 ご利用者様が、その方らしくのびのびと過ごせるよう介助しながら、食べる楽しみや人と会話する楽しみが得られるようにサポートして頂きます。</v>
          </cell>
          <cell r="S849" t="str">
            <v>有料老人ホーム ミオ・ファミリア町田</v>
          </cell>
          <cell r="T849" t="str">
            <v>確認中</v>
          </cell>
          <cell r="U849" t="str">
            <v>正社員</v>
          </cell>
          <cell r="V849" t="str">
            <v>東京都町田市南町田３－４３－１</v>
          </cell>
          <cell r="W849" t="str">
            <v>東急田園都市線・南町田グランベリーパーク駅　徒歩8分</v>
          </cell>
          <cell r="X849" t="str">
            <v>180,800円〜185,800円</v>
          </cell>
          <cell r="Y849" t="str">
            <v>確認中</v>
          </cell>
          <cell r="Z849" t="str">
            <v>＊夜勤手当 １回 ６０００円 ＊資格手当 ３０００円～５０００円</v>
          </cell>
          <cell r="AA849" t="str">
            <v>確認中</v>
          </cell>
          <cell r="AB849" t="str">
            <v>あり</v>
          </cell>
          <cell r="AC849" t="str">
            <v>確認中</v>
          </cell>
          <cell r="AD849" t="str">
            <v>あり</v>
          </cell>
          <cell r="AE849" t="str">
            <v>確認中</v>
          </cell>
          <cell r="AF849" t="str">
            <v>月給（定期手当含む）</v>
          </cell>
          <cell r="AG849" t="str">
            <v>確認中</v>
          </cell>
          <cell r="AH849" t="str">
            <v>確認中</v>
          </cell>
          <cell r="AI849" t="str">
            <v>確認中</v>
          </cell>
          <cell r="AJ849" t="str">
            <v>確認中</v>
          </cell>
          <cell r="AK849" t="str">
            <v>確認中</v>
          </cell>
          <cell r="AL849" t="str">
            <v>確認中</v>
          </cell>
          <cell r="AM849" t="str">
            <v>確認中</v>
          </cell>
          <cell r="AN849" t="str">
            <v>確認中</v>
          </cell>
          <cell r="AO849" t="str">
            <v>確認中</v>
          </cell>
          <cell r="AP849" t="str">
            <v>詳細はハローワークインターネットサービス求人票を確認ください。</v>
          </cell>
          <cell r="AQ849" t="str">
            <v>詳細はハローワークインターネットサービス求人票を確認ください。</v>
          </cell>
          <cell r="AR849" t="str">
            <v>詳細はハローワークインターネットサービス求人票を確認ください。</v>
          </cell>
          <cell r="AS849" t="str">
            <v>雇用保険，労災保険，健康保険，厚生年金，財形</v>
          </cell>
          <cell r="AT849" t="str">
            <v>2人</v>
          </cell>
          <cell r="AU849" t="str">
            <v>介護付有料老人ホーム</v>
          </cell>
          <cell r="AZ849" t="str">
            <v>確認中</v>
          </cell>
          <cell r="BA849" t="str">
            <v>確認中</v>
          </cell>
          <cell r="BB849" t="str">
            <v>確認中</v>
          </cell>
          <cell r="BC849" t="str">
            <v>確認中</v>
          </cell>
        </row>
        <row r="850">
          <cell r="C850" t="str">
            <v>13190-10786921</v>
          </cell>
          <cell r="D850">
            <v>44886</v>
          </cell>
          <cell r="E850" t="str">
            <v>医療法人社団芙蓉会 ふよう病院</v>
          </cell>
          <cell r="F850" t="str">
            <v>いりょうほうじんしゃだんふようかい ふようびょういん</v>
          </cell>
          <cell r="G850">
            <v>0</v>
          </cell>
          <cell r="J850">
            <v>0</v>
          </cell>
          <cell r="K850">
            <v>0</v>
          </cell>
          <cell r="N850" t="str">
            <v xml:space="preserve">https://www.fuyou.or.jp/ </v>
          </cell>
          <cell r="O850" t="str">
            <v>「老人は国の宝」を標語に掲げ、高齢者医療、介護保険事業を運営する医療法人です。ご利用者に「ここに居て良かった」と思って頂けるサービスを目指しています。</v>
          </cell>
          <cell r="P850" t="str">
            <v>ケアワーカー（グループホームあおぞら）１２月２１日面接会</v>
          </cell>
          <cell r="Q850" t="str">
            <v>確認中</v>
          </cell>
          <cell r="R850" t="str">
            <v>＊認知症の高齢者グループホームにおける介護業務。 入浴介助・食事介助・排泄介助含む＊日勤時は、食事（昼食・夕食）作りの専門スタッフが おりますから安心です。 ＜定員１８名＞  入居者９名（ワンユニット×２）</v>
          </cell>
          <cell r="S850" t="str">
            <v>グループホームあおぞら</v>
          </cell>
          <cell r="T850" t="str">
            <v>確認中</v>
          </cell>
          <cell r="U850" t="str">
            <v>正社員</v>
          </cell>
          <cell r="V850" t="str">
            <v>東京都町田市南町田３－４３－１</v>
          </cell>
          <cell r="W850" t="str">
            <v>東急田園都市線 南町田グランベリーパーク駅　徒歩8分</v>
          </cell>
          <cell r="X850" t="str">
            <v>170,000円〜175,000円</v>
          </cell>
          <cell r="Y850" t="str">
            <v>確認中</v>
          </cell>
          <cell r="Z850" t="str">
            <v>ヘルパー  １７００００円、介護福祉士 １７５０００円、夜勤１回 ６０００円、資格手当（介護福祉士）５０００円</v>
          </cell>
          <cell r="AA850" t="str">
            <v>確認中</v>
          </cell>
          <cell r="AB850" t="str">
            <v>あり</v>
          </cell>
          <cell r="AC850" t="str">
            <v>確認中</v>
          </cell>
          <cell r="AD850" t="str">
            <v>あり</v>
          </cell>
          <cell r="AE850" t="str">
            <v>確認中</v>
          </cell>
          <cell r="AF850" t="str">
            <v>月給（定期手当含む）</v>
          </cell>
          <cell r="AG850" t="str">
            <v>確認中</v>
          </cell>
          <cell r="AH850" t="str">
            <v>確認中</v>
          </cell>
          <cell r="AI850" t="str">
            <v>確認中</v>
          </cell>
          <cell r="AJ850" t="str">
            <v>確認中</v>
          </cell>
          <cell r="AK850" t="str">
            <v>確認中</v>
          </cell>
          <cell r="AL850" t="str">
            <v>確認中</v>
          </cell>
          <cell r="AM850" t="str">
            <v>確認中</v>
          </cell>
          <cell r="AN850" t="str">
            <v>確認中</v>
          </cell>
          <cell r="AO850" t="str">
            <v>確認中</v>
          </cell>
          <cell r="AP850" t="str">
            <v>詳細はハローワークインターネットサービス求人票を確認ください。</v>
          </cell>
          <cell r="AQ850" t="str">
            <v>詳細はハローワークインターネットサービス求人票を確認ください。</v>
          </cell>
          <cell r="AR850" t="str">
            <v>詳細はハローワークインターネットサービス求人票を確認ください。</v>
          </cell>
          <cell r="AS850" t="str">
            <v>雇用保険，労災保険，健康保険，厚生年金，財形</v>
          </cell>
          <cell r="AT850" t="str">
            <v>2人</v>
          </cell>
          <cell r="AU850" t="str">
            <v>認知症対応型共同生活介護（グループホーム）</v>
          </cell>
          <cell r="AZ850" t="str">
            <v>確認中</v>
          </cell>
          <cell r="BA850" t="str">
            <v>確認中</v>
          </cell>
          <cell r="BB850" t="str">
            <v>確認中</v>
          </cell>
          <cell r="BC850" t="str">
            <v>確認中</v>
          </cell>
        </row>
        <row r="851">
          <cell r="C851" t="str">
            <v>13190-10787121</v>
          </cell>
          <cell r="D851">
            <v>44886</v>
          </cell>
          <cell r="E851" t="str">
            <v>社会福祉法人 永寿会 特別養護老人ホーム かりん・町田</v>
          </cell>
          <cell r="F851" t="str">
            <v>しゃかいふくしほうじん えいじゅかい とくべつようごろうじんホーム かりん・まちだ</v>
          </cell>
          <cell r="G851">
            <v>0</v>
          </cell>
          <cell r="J851">
            <v>0</v>
          </cell>
          <cell r="K851">
            <v>0</v>
          </cell>
          <cell r="N851" t="str">
            <v xml:space="preserve">http://www.eijyukai-karin.com </v>
          </cell>
          <cell r="O851" t="str">
            <v>平成２７年２月開所の特別養護老人ホーム。交通利便地で自然と親しみ、あたたか、安心、いきいきをモットーに地域の高齢者福祉をめざす施設です。</v>
          </cell>
          <cell r="P851" t="str">
            <v>介護職員（特別養護老人ホーム）／１２月２１日面接会</v>
          </cell>
          <cell r="Q851" t="str">
            <v>確認中</v>
          </cell>
          <cell r="R851" t="str">
            <v>ユニット型特別養護老人ホームにて介護のお仕事［定員］入居者：７７名 ショートステイ：８名［介護スタッフ］１ユニット５～７名、ユニットごとに配属・ご入居者の日常生活支援・食事、排泄、入浴介助、レクリエーション・記録（ＰＣ入力、手書）など※夜勤は２～３ヶ月程経過して慣れてから入っていただきます。</v>
          </cell>
          <cell r="S851" t="str">
            <v>社会福祉法人 永寿会 特別養護老人ホーム かりん・町田</v>
          </cell>
          <cell r="T851" t="str">
            <v>確認中</v>
          </cell>
          <cell r="U851" t="str">
            <v>正社員</v>
          </cell>
          <cell r="V851" t="str">
            <v>東京都町田市忠生１－２－７</v>
          </cell>
          <cell r="W851" t="str">
            <v>町田駅からバスで約１５分「忠生公園入口」バス停下車 徒歩２分</v>
          </cell>
          <cell r="X851" t="str">
            <v>195,200円〜245,000円</v>
          </cell>
          <cell r="Y851" t="str">
            <v>処遇改善手当、特定処遇改善手当、処遇改善支援手当含む</v>
          </cell>
          <cell r="Z851" t="str">
            <v xml:space="preserve">資格手当（介護福祉士）：５０００円、夜勤手当：６０００円～７０００／回、住居手当：上限２００００円（規定による）、扶養手当：上限１２０００円（規定による）    </v>
          </cell>
          <cell r="AA851" t="str">
            <v>日額1,000円まで支給【規定あり】</v>
          </cell>
          <cell r="AB851" t="str">
            <v>あり</v>
          </cell>
          <cell r="AC851" t="str">
            <v>確認中</v>
          </cell>
          <cell r="AD851" t="str">
            <v>あり</v>
          </cell>
          <cell r="AE851" t="str">
            <v>確認中</v>
          </cell>
          <cell r="AF851" t="str">
            <v>月給（定期手当含む）</v>
          </cell>
          <cell r="AG851" t="str">
            <v>確認中</v>
          </cell>
          <cell r="AH851" t="str">
            <v>確認中</v>
          </cell>
          <cell r="AI851" t="str">
            <v>確認中</v>
          </cell>
          <cell r="AJ851" t="str">
            <v>確認中</v>
          </cell>
          <cell r="AK851" t="str">
            <v>確認中</v>
          </cell>
          <cell r="AL851" t="str">
            <v>確認中</v>
          </cell>
          <cell r="AM851" t="str">
            <v>確認中</v>
          </cell>
          <cell r="AN851" t="str">
            <v>確認中</v>
          </cell>
          <cell r="AO851" t="str">
            <v>確認中</v>
          </cell>
          <cell r="AP851" t="str">
            <v>詳細はハローワークインターネットサービス求人票を確認ください。</v>
          </cell>
          <cell r="AQ851" t="str">
            <v>詳細はハローワークインターネットサービス求人票を確認ください。</v>
          </cell>
          <cell r="AR851" t="str">
            <v>詳細はハローワークインターネットサービス求人票を確認ください。</v>
          </cell>
          <cell r="AS851" t="str">
            <v>雇用保険，労災保険，健康保険，厚生年金，財形</v>
          </cell>
          <cell r="AT851" t="str">
            <v>3人</v>
          </cell>
          <cell r="AU851" t="str">
            <v>特別養護老人ホーム（特養）</v>
          </cell>
          <cell r="AZ851" t="str">
            <v>確認中</v>
          </cell>
          <cell r="BA851" t="str">
            <v>確認中</v>
          </cell>
          <cell r="BB851" t="str">
            <v>確認中</v>
          </cell>
          <cell r="BC851" t="str">
            <v>確認中</v>
          </cell>
        </row>
        <row r="852">
          <cell r="C852" t="str">
            <v>13190-10788021</v>
          </cell>
          <cell r="D852">
            <v>44886</v>
          </cell>
          <cell r="E852" t="str">
            <v>社会福祉法人 永寿会 特別養護老人ホーム かりん・町田</v>
          </cell>
          <cell r="F852" t="str">
            <v>しゃかいふくしほうじん えいじゅかい とくべつようごろうじんホーム かりん・まちだ</v>
          </cell>
          <cell r="G852">
            <v>0</v>
          </cell>
          <cell r="J852">
            <v>0</v>
          </cell>
          <cell r="K852">
            <v>0</v>
          </cell>
          <cell r="N852" t="str">
            <v xml:space="preserve">http://www.eijyukai-karin.com </v>
          </cell>
          <cell r="O852" t="str">
            <v>平成２７年２月開所の特別養護老人ホーム。交通利便地で自然と親しみ、あたたか、安心、いきいきをモットーに地域の高齢者福祉をめざす施設です。</v>
          </cell>
          <cell r="P852" t="str">
            <v>介護職</v>
          </cell>
          <cell r="Q852" t="str">
            <v>確認中</v>
          </cell>
          <cell r="R852" t="str">
            <v>ユニット型特別養護老人ホームにて介護のお仕事［定員］入居者：７７名 ショートステイ：８名［介護スタッフ］１ユニット５～７名、ユニットごとに配属・ご入居者の日常生活支援・食事、排泄、入浴介助、レクリエーション・記録（ＰＣ入力、手書）など</v>
          </cell>
          <cell r="S852" t="str">
            <v>社会福祉法人 永寿会 特別養護老人ホーム かりん・町田</v>
          </cell>
          <cell r="T852" t="str">
            <v>確認中</v>
          </cell>
          <cell r="U852" t="str">
            <v>非常勤パート</v>
          </cell>
          <cell r="V852" t="str">
            <v>東京都町田市忠生１－２－７</v>
          </cell>
          <cell r="W852" t="str">
            <v>町田駅からバスで約１５分「忠生公園入口」バス停下車 徒歩２分</v>
          </cell>
          <cell r="X852" t="str">
            <v>1,165円〜1,335円</v>
          </cell>
          <cell r="Y852" t="str">
            <v>日曜・祝日勤務の場合、時給+100円　</v>
          </cell>
          <cell r="Z852" t="str">
            <v>早番手当：１００～２００円／回、遅番手当：１００～２００円／回、日祝手当：１００円／時間、夜勤手当：１８５００／回（処遇改善含む）</v>
          </cell>
          <cell r="AA852" t="str">
            <v>日額1,000円まで支給【規定あり】</v>
          </cell>
          <cell r="AB852" t="str">
            <v>あり</v>
          </cell>
          <cell r="AC852" t="str">
            <v>昇給年1回(10円～30円)</v>
          </cell>
          <cell r="AD852" t="str">
            <v>あり</v>
          </cell>
          <cell r="AE852" t="str">
            <v>賞与年2回(昨年度実績0.9ヶ月)</v>
          </cell>
          <cell r="AF852" t="str">
            <v>時給</v>
          </cell>
          <cell r="AG852" t="str">
            <v>期間の定めあり</v>
          </cell>
          <cell r="AH852" t="str">
            <v>１年ごとの更新</v>
          </cell>
          <cell r="AI852" t="str">
            <v>確認中</v>
          </cell>
          <cell r="AJ852" t="str">
            <v>可</v>
          </cell>
          <cell r="AK852" t="str">
            <v>有</v>
          </cell>
          <cell r="AL852" t="str">
            <v>3ヵ月</v>
          </cell>
          <cell r="AM852" t="str">
            <v>無</v>
          </cell>
          <cell r="AN852" t="str">
            <v>無</v>
          </cell>
          <cell r="AO852" t="str">
            <v>変形労働時間制</v>
          </cell>
          <cell r="AP852" t="str">
            <v>①7：00～16：00　②9：00～18：00　③13：00～22：00　④22：00～翌7：00　（休憩60分）　　　
①③は１回につき＋200円の手当があります。　④夜勤手当　1回16,500円(処遇改善含む）　　　　
※上記時間帯で、1日4時間〜、週2日〜など短時間勤務、ＷワークもＯＫ</v>
          </cell>
          <cell r="AQ852" t="str">
            <v>シフトによる</v>
          </cell>
          <cell r="AR852" t="str">
            <v>介護福祉士又は初任者研修(ヘルパー2級)
無資格・未経験でもご相談下さい。</v>
          </cell>
          <cell r="AS852" t="str">
            <v>雇用保険，労災保険，健康保険，厚生年金</v>
          </cell>
          <cell r="AT852" t="str">
            <v>3人</v>
          </cell>
          <cell r="AU852" t="str">
            <v>特別養護老人ホーム（特養）</v>
          </cell>
          <cell r="AZ852" t="str">
            <v>60分</v>
          </cell>
          <cell r="BA852" t="str">
            <v>シフト以外</v>
          </cell>
          <cell r="BB852" t="str">
            <v>有（屋内「原則禁煙」）</v>
          </cell>
          <cell r="BC852" t="str">
            <v>屋内禁煙（屋外に喫煙所設置）</v>
          </cell>
        </row>
        <row r="853">
          <cell r="C853" t="str">
            <v>13190-10789721</v>
          </cell>
          <cell r="D853">
            <v>44886</v>
          </cell>
          <cell r="E853" t="str">
            <v>社会福祉法人 永寿会 特別養護老人ホーム かりん・町田</v>
          </cell>
          <cell r="F853" t="str">
            <v>しゃかいふくしほうじん えいじゅかい とくべつようごろうじんホーム かりん・まちだ</v>
          </cell>
          <cell r="G853">
            <v>0</v>
          </cell>
          <cell r="J853">
            <v>0</v>
          </cell>
          <cell r="K853">
            <v>0</v>
          </cell>
          <cell r="N853" t="str">
            <v xml:space="preserve">http://www.eijyukai-karin.com </v>
          </cell>
          <cell r="O853" t="str">
            <v>平成２７年２月開所の特別養護老人ホーム。交通利便地で自然と親しみ、あたたか、安心、いきいきをモットーに地域の高齢者福祉をめざす施設です。</v>
          </cell>
          <cell r="P853" t="str">
            <v>看護職（特別養護老人ホーム）／１２月２１日面接会</v>
          </cell>
          <cell r="Q853" t="str">
            <v>確認中</v>
          </cell>
          <cell r="R853" t="str">
            <v>特別養護老人ホームにて、入居者の健康管理など看護業務【定員】入居者＝７７名 ショートステイ＝８名【看護スタッフ】３～４名体制／日。医療の専門職として介護職員をサポートして頂きます。・血圧、体温計測、薬の管理・軽い怪我、じょくそうの処置・入浴時、ショートステイ入退所時のボディチェック・経管栄養吸引など・病院受診、緊急時に付添いの外出。※輪番にてオンコール対応有り</v>
          </cell>
          <cell r="S853" t="str">
            <v>特別養護老人ホーム かりん・町田</v>
          </cell>
          <cell r="T853" t="str">
            <v>確認中</v>
          </cell>
          <cell r="U853" t="str">
            <v>正社員</v>
          </cell>
          <cell r="V853" t="str">
            <v>東京都町田市忠生１－２－７</v>
          </cell>
          <cell r="W853" t="str">
            <v>町田駅からバスで約１５分「忠生公園入口」バス停下車 徒歩２分</v>
          </cell>
          <cell r="X853" t="str">
            <v>246,500円〜304,500円</v>
          </cell>
          <cell r="Y853" t="str">
            <v>確認中</v>
          </cell>
          <cell r="Z853" t="str">
            <v xml:space="preserve">コール手当：３０００円／回、住宅手当：上限２００００円（規定あり）、扶養手当：（規定による）      </v>
          </cell>
          <cell r="AA853" t="str">
            <v>確認中</v>
          </cell>
          <cell r="AB853" t="str">
            <v>あり</v>
          </cell>
          <cell r="AC853" t="str">
            <v>確認中</v>
          </cell>
          <cell r="AD853" t="str">
            <v>あり</v>
          </cell>
          <cell r="AE853" t="str">
            <v>確認中</v>
          </cell>
          <cell r="AF853" t="str">
            <v>月給（定期手当含む）</v>
          </cell>
          <cell r="AG853" t="str">
            <v>確認中</v>
          </cell>
          <cell r="AH853" t="str">
            <v>確認中</v>
          </cell>
          <cell r="AI853" t="str">
            <v>確認中</v>
          </cell>
          <cell r="AJ853" t="str">
            <v>確認中</v>
          </cell>
          <cell r="AK853" t="str">
            <v>確認中</v>
          </cell>
          <cell r="AL853" t="str">
            <v>確認中</v>
          </cell>
          <cell r="AM853" t="str">
            <v>確認中</v>
          </cell>
          <cell r="AN853" t="str">
            <v>確認中</v>
          </cell>
          <cell r="AO853" t="str">
            <v>確認中</v>
          </cell>
          <cell r="AP853" t="str">
            <v>詳細はハローワークインターネットサービス求人票を確認ください。</v>
          </cell>
          <cell r="AQ853" t="str">
            <v>詳細はハローワークインターネットサービス求人票を確認ください。</v>
          </cell>
          <cell r="AR853" t="str">
            <v>詳細はハローワークインターネットサービス求人票を確認ください。</v>
          </cell>
          <cell r="AS853" t="str">
            <v>雇用保険，労災保険，健康保険，厚生年金，財形</v>
          </cell>
          <cell r="AT853" t="str">
            <v>2人</v>
          </cell>
          <cell r="AU853" t="str">
            <v>特別養護老人ホーム（特養）</v>
          </cell>
          <cell r="AZ853" t="str">
            <v>確認中</v>
          </cell>
          <cell r="BA853" t="str">
            <v>確認中</v>
          </cell>
          <cell r="BB853" t="str">
            <v>確認中</v>
          </cell>
          <cell r="BC853" t="str">
            <v>確認中</v>
          </cell>
        </row>
        <row r="854">
          <cell r="C854" t="str">
            <v>13190-10790521</v>
          </cell>
          <cell r="D854">
            <v>44886</v>
          </cell>
          <cell r="E854" t="str">
            <v>株式会社 ツクイ</v>
          </cell>
          <cell r="F854" t="str">
            <v>かぶしきがいしゃ ツクイ</v>
          </cell>
          <cell r="G854">
            <v>0</v>
          </cell>
          <cell r="J854">
            <v>0</v>
          </cell>
          <cell r="K854">
            <v>0</v>
          </cell>
          <cell r="N854" t="str">
            <v xml:space="preserve">http://www.tsukui.net </v>
          </cell>
          <cell r="O854" t="str">
            <v>「ツクイ」は、地域に根付いた真心のこもったサービスを提供し、誠意ある行動で責任をもってお客様と社会に貢献する」を理念に、全国４７都道府県で約６５０の事業所を運営する東証一部上場企業</v>
          </cell>
          <cell r="P854" t="str">
            <v>介護職員／ツクイ・サンシャイン町田西館１２月２１日面接会</v>
          </cell>
          <cell r="Q854" t="str">
            <v>確認中</v>
          </cell>
          <cell r="R854" t="str">
            <v>介護付き有料老人ホームにお住まいのお客様の自立支援に努め、お客様に気持ちよくお過ごしいただくための介護サービスをご提供いただきます。＜業務内容＞・お客様に対する食事や入浴、排せつ等の介助・イベントの企画、実施・各種記録業務 等※経験の浅い方やブランクのある方も他職種と協力をしながらチームとして新しい方を支えます。</v>
          </cell>
          <cell r="S854" t="str">
            <v>ツクイ・サンシャイン町田西館</v>
          </cell>
          <cell r="T854" t="str">
            <v>確認中</v>
          </cell>
          <cell r="U854" t="str">
            <v>正社員</v>
          </cell>
          <cell r="V854" t="str">
            <v>東京都町田市小山ヶ丘１－１１－７</v>
          </cell>
          <cell r="W854" t="str">
            <v>京王相模原線「多摩境」駅　徒歩15分</v>
          </cell>
          <cell r="X854" t="str">
            <v>199,250円〜252,250円</v>
          </cell>
          <cell r="Y854" t="str">
            <v>確認中</v>
          </cell>
          <cell r="Z854" t="str">
            <v>※扶養手当（試用期間終了後） 配偶者：    １００００円 満１８歳未満の子・６０歳以上の親：５０００円※介護職員処遇改善支援補助金Ｒ４．４～１１月は４，５００円／月 支給、夜勤手当：１００００円／回</v>
          </cell>
          <cell r="AA854" t="str">
            <v>確認中</v>
          </cell>
          <cell r="AB854" t="str">
            <v>あり</v>
          </cell>
          <cell r="AC854" t="str">
            <v>確認中</v>
          </cell>
          <cell r="AD854" t="str">
            <v>あり</v>
          </cell>
          <cell r="AE854" t="str">
            <v>確認中</v>
          </cell>
          <cell r="AF854" t="str">
            <v>月給（定期手当含む）</v>
          </cell>
          <cell r="AG854" t="str">
            <v>確認中</v>
          </cell>
          <cell r="AH854" t="str">
            <v>確認中</v>
          </cell>
          <cell r="AI854" t="str">
            <v>確認中</v>
          </cell>
          <cell r="AJ854" t="str">
            <v>確認中</v>
          </cell>
          <cell r="AK854" t="str">
            <v>確認中</v>
          </cell>
          <cell r="AL854" t="str">
            <v>確認中</v>
          </cell>
          <cell r="AM854" t="str">
            <v>確認中</v>
          </cell>
          <cell r="AN854" t="str">
            <v>確認中</v>
          </cell>
          <cell r="AO854" t="str">
            <v>確認中</v>
          </cell>
          <cell r="AP854" t="str">
            <v>詳細はハローワークインターネットサービス求人票を確認ください。</v>
          </cell>
          <cell r="AQ854" t="str">
            <v>詳細はハローワークインターネットサービス求人票を確認ください。</v>
          </cell>
          <cell r="AR854" t="str">
            <v>詳細はハローワークインターネットサービス求人票を確認ください。</v>
          </cell>
          <cell r="AS854" t="str">
            <v>雇用保険，労災保険，健康保険，厚生年金</v>
          </cell>
          <cell r="AT854" t="str">
            <v>3人</v>
          </cell>
          <cell r="AU854" t="str">
            <v>介護付有料老人ホーム</v>
          </cell>
          <cell r="AZ854" t="str">
            <v>確認中</v>
          </cell>
          <cell r="BA854" t="str">
            <v>確認中</v>
          </cell>
          <cell r="BB854" t="str">
            <v>確認中</v>
          </cell>
          <cell r="BC854" t="str">
            <v>確認中</v>
          </cell>
        </row>
        <row r="855">
          <cell r="C855" t="str">
            <v>13190-10791421</v>
          </cell>
          <cell r="D855">
            <v>44886</v>
          </cell>
          <cell r="E855" t="str">
            <v>株式会社 ツクイ</v>
          </cell>
          <cell r="F855" t="str">
            <v>かぶしきがいしゃ ツクイ</v>
          </cell>
          <cell r="G855">
            <v>0</v>
          </cell>
          <cell r="J855">
            <v>0</v>
          </cell>
          <cell r="K855">
            <v>0</v>
          </cell>
          <cell r="N855" t="str">
            <v xml:space="preserve">http://www.tsukui.net </v>
          </cell>
          <cell r="O855" t="str">
            <v>「ツクイ」は、地域に根付いた真心のこもったサービスを提供し、誠意ある行動で責任をもってお客様と社会に貢献する」を理念に、全国４７都道府県で約６５０の事業所を運営する東証一部上場企業</v>
          </cell>
          <cell r="P855" t="str">
            <v>介護職員（有料老人ホーム）／１２月２１日面接会</v>
          </cell>
          <cell r="Q855" t="str">
            <v>確認中</v>
          </cell>
          <cell r="R855" t="str">
            <v>介護付き有料老人ホームにお住まいのお客様の自立支援に努め、お客様に気持ちよくお過ごしいただくための介護サービスをご提供いただきます。＜業務内容＞・お客様に対する食事や入浴、排せつ等の介助・イベントの企画、実施・各種記録業務 等※経験の浅い方やブランクのある方も他職種と協力をしながらチームとして新しい方を支えます。お待ちしております。</v>
          </cell>
          <cell r="S855" t="str">
            <v>ツクイ・サンシャイン町田西館</v>
          </cell>
          <cell r="T855" t="str">
            <v>確認中</v>
          </cell>
          <cell r="U855" t="str">
            <v>非常勤パート</v>
          </cell>
          <cell r="V855" t="str">
            <v>東京都町田市小山ヶ丘１－１１－７</v>
          </cell>
          <cell r="W855" t="str">
            <v>京王相模原線「多摩境」駅　徒歩15分</v>
          </cell>
          <cell r="X855" t="str">
            <v>1,165円〜1,250円</v>
          </cell>
          <cell r="Y855" t="str">
            <v>確認中</v>
          </cell>
          <cell r="Z855" t="str">
            <v>・土日祝日手当：１００円／時間・ひとり親手当：１０，０００円（月５０時間以上勤務の場合）※介護職員処遇改善支援補助金Ｒ４．４～１１月は２７円／時 支給</v>
          </cell>
          <cell r="AA855" t="str">
            <v>確認中</v>
          </cell>
          <cell r="AB855" t="str">
            <v>あり</v>
          </cell>
          <cell r="AC855" t="str">
            <v>確認中</v>
          </cell>
          <cell r="AD855" t="str">
            <v>なし</v>
          </cell>
          <cell r="AE855" t="str">
            <v>確認中</v>
          </cell>
          <cell r="AF855" t="str">
            <v>時給</v>
          </cell>
          <cell r="AG855" t="str">
            <v>確認中</v>
          </cell>
          <cell r="AH855" t="str">
            <v>確認中</v>
          </cell>
          <cell r="AI855" t="str">
            <v>確認中</v>
          </cell>
          <cell r="AJ855" t="str">
            <v>確認中</v>
          </cell>
          <cell r="AK855" t="str">
            <v>確認中</v>
          </cell>
          <cell r="AL855" t="str">
            <v>確認中</v>
          </cell>
          <cell r="AM855" t="str">
            <v>確認中</v>
          </cell>
          <cell r="AN855" t="str">
            <v>確認中</v>
          </cell>
          <cell r="AO855" t="str">
            <v>確認中</v>
          </cell>
          <cell r="AP855" t="str">
            <v>詳細はハローワークインターネットサービス求人票を確認ください。</v>
          </cell>
          <cell r="AQ855" t="str">
            <v>詳細はハローワークインターネットサービス求人票を確認ください。</v>
          </cell>
          <cell r="AR855" t="str">
            <v>詳細はハローワークインターネットサービス求人票を確認ください。</v>
          </cell>
          <cell r="AS855" t="str">
            <v>雇用保険，労災保険，健康保険，厚生年金</v>
          </cell>
          <cell r="AT855" t="str">
            <v>2人</v>
          </cell>
          <cell r="AU855" t="str">
            <v>介護付有料老人ホーム</v>
          </cell>
          <cell r="AZ855" t="str">
            <v>確認中</v>
          </cell>
          <cell r="BA855" t="str">
            <v>確認中</v>
          </cell>
          <cell r="BB855" t="str">
            <v>確認中</v>
          </cell>
          <cell r="BC855" t="str">
            <v>確認中</v>
          </cell>
        </row>
        <row r="856">
          <cell r="C856" t="str">
            <v>13190-10792321</v>
          </cell>
          <cell r="D856">
            <v>44886</v>
          </cell>
          <cell r="E856" t="str">
            <v>株式会社 ツクイ</v>
          </cell>
          <cell r="F856" t="str">
            <v>かぶしきがいしゃ ツクイ</v>
          </cell>
          <cell r="G856">
            <v>0</v>
          </cell>
          <cell r="J856">
            <v>0</v>
          </cell>
          <cell r="K856">
            <v>0</v>
          </cell>
          <cell r="N856" t="str">
            <v xml:space="preserve">http://www.tsukui.net </v>
          </cell>
          <cell r="O856" t="str">
            <v>「ツクイ」は、地域に根付いた真心のこもったサービスを提供し、誠意ある行動で責任をもってお客様と社会に貢献する」を理念に、全国４７都道府県で約６５０の事業所を運営する東証一部上場企業</v>
          </cell>
          <cell r="P856" t="str">
            <v>介護職員（リハビリ特化型デイサービス）１２月２１日面接会</v>
          </cell>
          <cell r="Q856" t="str">
            <v>確認中</v>
          </cell>
          <cell r="R856" t="str">
            <v>★★ 明るく楽しくＬｅｔ’ｓ ｔｒｙ ｉｔ ★★週２日～ＯＫ｜日曜定休｜無資格・未経験大歓迎。デイサービスをご利用のお客様の自立支援に努め、お客様に楽しみながらお過ごしいただくためのサービスを提供♪＜仕事内容＞介護業務全般（送迎添乗を含む）、身体介護（入浴介助・排泄介助・食事介助）、レクリエーション、介護記録作成、業務終了時に片付け及び開始時の準備 等※不安がなくなるまで研修を実施し、仕事内容も丁寧に教えます！</v>
          </cell>
          <cell r="S856" t="str">
            <v>ツクイ・デイサービス高ヶ坂</v>
          </cell>
          <cell r="T856" t="str">
            <v>確認中</v>
          </cell>
          <cell r="U856" t="str">
            <v>非常勤パート</v>
          </cell>
          <cell r="V856" t="str">
            <v>東京都町田市高ヶ坂７－２６－８</v>
          </cell>
          <cell r="W856" t="str">
            <v>ＪＲ「成瀬」駅　徒歩15分</v>
          </cell>
          <cell r="X856" t="str">
            <v>1,165円〜1,250円</v>
          </cell>
          <cell r="Y856" t="str">
            <v>確認中</v>
          </cell>
          <cell r="Z856" t="str">
            <v>・土日祝日手当 時給１００円増・特別手当（年２回）・育児手当 １０，０００円（母・父子家庭）月５０ｈ以上勤務（対象：１８歳未満）＜介護職員処遇改善支援補助金＞Ｒ４．４～１１月は２７円／時 支給</v>
          </cell>
          <cell r="AA856" t="str">
            <v>確認中</v>
          </cell>
          <cell r="AB856" t="str">
            <v>あり</v>
          </cell>
          <cell r="AC856" t="str">
            <v>確認中</v>
          </cell>
          <cell r="AD856" t="str">
            <v>なし</v>
          </cell>
          <cell r="AE856" t="str">
            <v>確認中</v>
          </cell>
          <cell r="AF856" t="str">
            <v>時給</v>
          </cell>
          <cell r="AG856" t="str">
            <v>確認中</v>
          </cell>
          <cell r="AH856" t="str">
            <v>確認中</v>
          </cell>
          <cell r="AI856" t="str">
            <v>確認中</v>
          </cell>
          <cell r="AJ856" t="str">
            <v>確認中</v>
          </cell>
          <cell r="AK856" t="str">
            <v>確認中</v>
          </cell>
          <cell r="AL856" t="str">
            <v>確認中</v>
          </cell>
          <cell r="AM856" t="str">
            <v>確認中</v>
          </cell>
          <cell r="AN856" t="str">
            <v>確認中</v>
          </cell>
          <cell r="AO856" t="str">
            <v>確認中</v>
          </cell>
          <cell r="AP856" t="str">
            <v>詳細はハローワークインターネットサービス求人票を確認ください。</v>
          </cell>
          <cell r="AQ856" t="str">
            <v>詳細はハローワークインターネットサービス求人票を確認ください。</v>
          </cell>
          <cell r="AR856" t="str">
            <v>詳細はハローワークインターネットサービス求人票を確認ください。</v>
          </cell>
          <cell r="AS856" t="str">
            <v>雇用保険，労災保険，健康保険，厚生年金</v>
          </cell>
          <cell r="AT856" t="str">
            <v>2人</v>
          </cell>
          <cell r="AU856" t="str">
            <v>通所リハビリテーション（デイケア）</v>
          </cell>
          <cell r="AZ856" t="str">
            <v>確認中</v>
          </cell>
          <cell r="BA856" t="str">
            <v>確認中</v>
          </cell>
          <cell r="BB856" t="str">
            <v>確認中</v>
          </cell>
          <cell r="BC856" t="str">
            <v>確認中</v>
          </cell>
        </row>
        <row r="857">
          <cell r="C857" t="str">
            <v>13190-10793621</v>
          </cell>
          <cell r="D857">
            <v>44886</v>
          </cell>
          <cell r="E857" t="str">
            <v>株式会社 ツクイ</v>
          </cell>
          <cell r="F857" t="str">
            <v>かぶしきがいしゃ ツクイ</v>
          </cell>
          <cell r="G857">
            <v>0</v>
          </cell>
          <cell r="J857">
            <v>0</v>
          </cell>
          <cell r="K857">
            <v>0</v>
          </cell>
          <cell r="N857" t="str">
            <v xml:space="preserve">http://www.tsukui.net </v>
          </cell>
          <cell r="O857" t="str">
            <v>「ツクイ」は、地域に根付いた真心のこもったサービスを提供し、誠意ある行動で責任をもってお客様と社会に貢献する」を理念に、全国４７都道府県で約６５０の事業所を運営する東証一部上場企業</v>
          </cell>
          <cell r="P857" t="str">
            <v>ホームヘルパー（訪問介護）／１２月２１日面接会</v>
          </cell>
          <cell r="Q857" t="str">
            <v>確認中</v>
          </cell>
          <cell r="R857" t="str">
            <v>ホームヘルパーとしてお客様のご自宅を訪問し、生活援助や身体介護を提供いたします。週１日～ＯＫ♪ 事前相談可！お気軽にお問い合わせください♪＜仕事内容＞・お客様のご自宅へ訪問し、日常生活や自立支援のための各種サポート業務・食事介助、排拙介助、入浴介助等の身体介護・洗濯、お部屋の掃除、食事の用意などの生活援助＊年齢に関係なく幅広い世代の方が活躍されています。＊未経験やブランクのある方で研修体制が充実しているので安心！不安がなくなるまで研修を実施し、何度でも同行研修いたします。＊勤務時間・勤務日数のご相談もお気軽にお申し付けください。※事前にご連絡頂ければ、施設見学も可能です。</v>
          </cell>
          <cell r="S857" t="str">
            <v>ツクイ町田金井</v>
          </cell>
          <cell r="T857" t="str">
            <v>確認中</v>
          </cell>
          <cell r="U857" t="str">
            <v>非常勤パート</v>
          </cell>
          <cell r="V857" t="str">
            <v>東京都町田市金井８－２５－２８</v>
          </cell>
          <cell r="W857" t="str">
            <v>小田急線「鶴川」駅よりバス「金井」バス停 下車３分</v>
          </cell>
          <cell r="X857" t="str">
            <v>1,230円〜1,760円</v>
          </cell>
          <cell r="Y857" t="str">
            <v>確認中</v>
          </cell>
          <cell r="Z857" t="str">
            <v>・土日祝日手当 時給１００円増・特別手当（年２回）・育児手当 １０，０００円（母・父子家庭）月５０ｈ以上勤務（対象：１８歳未満）＜介護職員処遇改善支援補助金＞Ｒ４．４～１１月は２７円／時 支給</v>
          </cell>
          <cell r="AA857" t="str">
            <v>確認中</v>
          </cell>
          <cell r="AB857" t="str">
            <v>あり</v>
          </cell>
          <cell r="AC857" t="str">
            <v>確認中</v>
          </cell>
          <cell r="AD857" t="str">
            <v>なし</v>
          </cell>
          <cell r="AE857" t="str">
            <v>確認中</v>
          </cell>
          <cell r="AF857" t="str">
            <v>時給</v>
          </cell>
          <cell r="AG857" t="str">
            <v>確認中</v>
          </cell>
          <cell r="AH857" t="str">
            <v>確認中</v>
          </cell>
          <cell r="AI857" t="str">
            <v>確認中</v>
          </cell>
          <cell r="AJ857" t="str">
            <v>確認中</v>
          </cell>
          <cell r="AK857" t="str">
            <v>確認中</v>
          </cell>
          <cell r="AL857" t="str">
            <v>確認中</v>
          </cell>
          <cell r="AM857" t="str">
            <v>確認中</v>
          </cell>
          <cell r="AN857" t="str">
            <v>確認中</v>
          </cell>
          <cell r="AO857" t="str">
            <v>確認中</v>
          </cell>
          <cell r="AP857" t="str">
            <v>詳細はハローワークインターネットサービス求人票を確認ください。</v>
          </cell>
          <cell r="AQ857" t="str">
            <v>詳細はハローワークインターネットサービス求人票を確認ください。</v>
          </cell>
          <cell r="AR857" t="str">
            <v>詳細はハローワークインターネットサービス求人票を確認ください。</v>
          </cell>
          <cell r="AS857" t="str">
            <v>労災保険</v>
          </cell>
          <cell r="AT857" t="str">
            <v>2人</v>
          </cell>
          <cell r="AU857" t="str">
            <v>訪問介護（ホームヘルプサービス）</v>
          </cell>
          <cell r="AZ857" t="str">
            <v>確認中</v>
          </cell>
          <cell r="BA857" t="str">
            <v>確認中</v>
          </cell>
          <cell r="BB857" t="str">
            <v>確認中</v>
          </cell>
          <cell r="BC857" t="str">
            <v>確認中</v>
          </cell>
        </row>
        <row r="858">
          <cell r="C858" t="str">
            <v>13190-10794921</v>
          </cell>
          <cell r="D858">
            <v>44886</v>
          </cell>
          <cell r="E858" t="str">
            <v>株式会社 ツクイ</v>
          </cell>
          <cell r="F858" t="str">
            <v>かぶしきがいしゃ ツクイ</v>
          </cell>
          <cell r="G858">
            <v>0</v>
          </cell>
          <cell r="J858">
            <v>0</v>
          </cell>
          <cell r="K858">
            <v>0</v>
          </cell>
          <cell r="N858" t="str">
            <v xml:space="preserve">http://www.tsukui.net </v>
          </cell>
          <cell r="O858" t="str">
            <v>「ツクイ」は、地域に根付いた真心のこもったサービスを提供し、誠意ある行動で責任をもってお客様と社会に貢献する」を理念に、全国４７都道府県で約６５０の事業所を運営する東証一部上場企業</v>
          </cell>
          <cell r="P858" t="str">
            <v>介護職員（訪問入浴オペレーター）／１２月２１日面接会</v>
          </cell>
          <cell r="Q858" t="str">
            <v>確認中</v>
          </cell>
          <cell r="R858" t="str">
            <v>オペレーター・ヘルパー・看護師の３人でご自宅にお伺いし、入浴サービスを提供します。＜主な仕事内容＞・入浴車の運転（車種：ボンゴ、ハイエースなど）・浴槽の運搬、設置、洗浄、片づけ・浴槽の運搬、設置、洗浄、片づけ</v>
          </cell>
          <cell r="S858" t="str">
            <v>ツクイ町田森野</v>
          </cell>
          <cell r="T858" t="str">
            <v>確認中</v>
          </cell>
          <cell r="U858" t="str">
            <v>非常勤パート</v>
          </cell>
          <cell r="V858" t="str">
            <v>東京都町田市森野５－２１－１ 渋谷ツインビルディング１０３号</v>
          </cell>
          <cell r="W858" t="str">
            <v>「町田」駅からバス、境川団地行「森野５丁目」下車 徒歩１分。</v>
          </cell>
          <cell r="X858" t="str">
            <v>1,340円〜1,730円</v>
          </cell>
          <cell r="Y858" t="str">
            <v>確認中</v>
          </cell>
          <cell r="Z858" t="str">
            <v>・土日祝日手当：時給１００円プラス・ひとり親手当：１０，０００円（月５０時間以上勤務の方）</v>
          </cell>
          <cell r="AA858" t="str">
            <v>確認中</v>
          </cell>
          <cell r="AB858" t="str">
            <v>なし</v>
          </cell>
          <cell r="AC858" t="str">
            <v>確認中</v>
          </cell>
          <cell r="AD858" t="str">
            <v>なし</v>
          </cell>
          <cell r="AE858" t="str">
            <v>確認中</v>
          </cell>
          <cell r="AF858" t="str">
            <v>時給</v>
          </cell>
          <cell r="AG858" t="str">
            <v>確認中</v>
          </cell>
          <cell r="AH858" t="str">
            <v>確認中</v>
          </cell>
          <cell r="AI858" t="str">
            <v>確認中</v>
          </cell>
          <cell r="AJ858" t="str">
            <v>確認中</v>
          </cell>
          <cell r="AK858" t="str">
            <v>確認中</v>
          </cell>
          <cell r="AL858" t="str">
            <v>確認中</v>
          </cell>
          <cell r="AM858" t="str">
            <v>確認中</v>
          </cell>
          <cell r="AN858" t="str">
            <v>確認中</v>
          </cell>
          <cell r="AO858" t="str">
            <v>確認中</v>
          </cell>
          <cell r="AP858" t="str">
            <v>詳細はハローワークインターネットサービス求人票を確認ください。</v>
          </cell>
          <cell r="AQ858" t="str">
            <v>詳細はハローワークインターネットサービス求人票を確認ください。</v>
          </cell>
          <cell r="AR858" t="str">
            <v>詳細はハローワークインターネットサービス求人票を確認ください。</v>
          </cell>
          <cell r="AS858" t="str">
            <v>労災保険</v>
          </cell>
          <cell r="AT858" t="str">
            <v>1人</v>
          </cell>
          <cell r="AU858" t="str">
            <v>訪問入浴介助（巡回入浴）</v>
          </cell>
          <cell r="AZ858" t="str">
            <v>確認中</v>
          </cell>
          <cell r="BA858" t="str">
            <v>確認中</v>
          </cell>
          <cell r="BB858" t="str">
            <v>確認中</v>
          </cell>
          <cell r="BC858" t="str">
            <v>確認中</v>
          </cell>
        </row>
        <row r="859">
          <cell r="C859" t="str">
            <v>13190-10795121</v>
          </cell>
          <cell r="D859">
            <v>44886</v>
          </cell>
          <cell r="E859" t="str">
            <v>特定非営利活動法人アビリティクラブたすけあい町田たすけあいワーカーズ</v>
          </cell>
          <cell r="F859" t="str">
            <v>とくていひえいりかつどうほうじん　アビリティクラブたすけあい　まちだたすけあいワーカーズ</v>
          </cell>
          <cell r="G859">
            <v>0</v>
          </cell>
          <cell r="J859">
            <v>0</v>
          </cell>
          <cell r="K859">
            <v>0</v>
          </cell>
          <cell r="N859" t="str">
            <v xml:space="preserve">http://www.actmachi.sakura.ne.jp/ </v>
          </cell>
          <cell r="O859" t="str">
            <v>誰もが住みなれたこの地域で、たがいに助けあいながら赤ちゃんからお年寄りまで、心豊かに安心して暮らせる町づくりをめざし自立のための支援をします。</v>
          </cell>
          <cell r="P859" t="str">
            <v>施設での介護業務／１２月２１日面接会</v>
          </cell>
          <cell r="Q859" t="str">
            <v>確認中</v>
          </cell>
          <cell r="R859" t="str">
            <v>小規模多機能型居宅介護施設での介護業務・日常生活全般の支援・入浴介助、食事介助、排泄介助 他・レクリエーション活動の支援・夜勤業務・送迎</v>
          </cell>
          <cell r="S859" t="str">
            <v>小規模多機能型居宅介護たすけあい小川</v>
          </cell>
          <cell r="T859" t="str">
            <v>確認中</v>
          </cell>
          <cell r="U859" t="str">
            <v>非常勤パート</v>
          </cell>
          <cell r="V859" t="str">
            <v>東京都町田市小川３－２－３</v>
          </cell>
          <cell r="W859" t="str">
            <v>ＪＲ又は小田急線 町田駅よりバスで１５分 金森四丁目下車２分</v>
          </cell>
          <cell r="X859" t="str">
            <v>1,072円〜1,080円</v>
          </cell>
          <cell r="Y859" t="str">
            <v>確認中</v>
          </cell>
          <cell r="Z859" t="str">
            <v>早出、準夜勤手当５０円／時 夜勤１回１８２９３円、キャリアパス手当１０円／１時間～１６０円／１時間 （資格経験による）</v>
          </cell>
          <cell r="AA859" t="str">
            <v>確認中</v>
          </cell>
          <cell r="AB859" t="str">
            <v>なし</v>
          </cell>
          <cell r="AC859" t="str">
            <v>確認中</v>
          </cell>
          <cell r="AD859" t="str">
            <v>なし</v>
          </cell>
          <cell r="AE859" t="str">
            <v>確認中</v>
          </cell>
          <cell r="AF859" t="str">
            <v>時給</v>
          </cell>
          <cell r="AG859" t="str">
            <v>確認中</v>
          </cell>
          <cell r="AH859" t="str">
            <v>確認中</v>
          </cell>
          <cell r="AI859" t="str">
            <v>確認中</v>
          </cell>
          <cell r="AJ859" t="str">
            <v>確認中</v>
          </cell>
          <cell r="AK859" t="str">
            <v>確認中</v>
          </cell>
          <cell r="AL859" t="str">
            <v>確認中</v>
          </cell>
          <cell r="AM859" t="str">
            <v>確認中</v>
          </cell>
          <cell r="AN859" t="str">
            <v>確認中</v>
          </cell>
          <cell r="AO859" t="str">
            <v>確認中</v>
          </cell>
          <cell r="AP859" t="str">
            <v>詳細はハローワークインターネットサービス求人票を確認ください。</v>
          </cell>
          <cell r="AQ859" t="str">
            <v>詳細はハローワークインターネットサービス求人票を確認ください。</v>
          </cell>
          <cell r="AR859" t="str">
            <v>詳細はハローワークインターネットサービス求人票を確認ください。</v>
          </cell>
          <cell r="AS859" t="str">
            <v>労災保険</v>
          </cell>
          <cell r="AT859" t="str">
            <v>2人</v>
          </cell>
          <cell r="AU859" t="str">
            <v>小規模多機能型居宅介護</v>
          </cell>
          <cell r="AZ859" t="str">
            <v>確認中</v>
          </cell>
          <cell r="BA859" t="str">
            <v>確認中</v>
          </cell>
          <cell r="BB859" t="str">
            <v>確認中</v>
          </cell>
          <cell r="BC859" t="str">
            <v>確認中</v>
          </cell>
        </row>
        <row r="860">
          <cell r="C860" t="str">
            <v>13190-10796021</v>
          </cell>
          <cell r="D860">
            <v>44886</v>
          </cell>
          <cell r="E860" t="str">
            <v>株式会社 エクセレントケアシステム エクセレント町田</v>
          </cell>
          <cell r="F860" t="str">
            <v>かぶしきがいしゃ エクセレントケアシステム エクセレントまちだ</v>
          </cell>
          <cell r="G860">
            <v>0</v>
          </cell>
          <cell r="J860">
            <v>0</v>
          </cell>
          <cell r="K860">
            <v>0</v>
          </cell>
          <cell r="N860" t="str">
            <v xml:space="preserve">http://www/excare.co.jp </v>
          </cell>
          <cell r="O860" t="str">
            <v>会社の介護理念であるＪの介護、時間を大切に、自由に、自分らしく、自適に、自立する、を基本骨子に質の高い介護の提供と福利厚生が充実した働きやすい職場です。</v>
          </cell>
          <cell r="P860" t="str">
            <v>清掃・洗濯スタッフ／１２月２１日面接会</v>
          </cell>
          <cell r="Q860" t="str">
            <v>確認中</v>
          </cell>
          <cell r="R860" t="str">
            <v>介護付き有料老人ホーム「エクセレント町田」での清掃・洗濯などの介護周辺業務</v>
          </cell>
          <cell r="S860" t="str">
            <v>エクセレント町田</v>
          </cell>
          <cell r="T860" t="str">
            <v>確認中</v>
          </cell>
          <cell r="U860" t="str">
            <v>非常勤パート</v>
          </cell>
          <cell r="V860" t="str">
            <v>東京都町田市常盤町２９５５－１</v>
          </cell>
          <cell r="W860" t="str">
            <v>ＪＲ横浜線淵野辺駅からバス「常盤」バス停下車徒歩５分</v>
          </cell>
          <cell r="X860" t="str">
            <v>1,080円〜1,080円</v>
          </cell>
          <cell r="Y860" t="str">
            <v>確認中</v>
          </cell>
          <cell r="Z860" t="str">
            <v>事業所都合により未掲載</v>
          </cell>
          <cell r="AA860" t="str">
            <v>確認中</v>
          </cell>
          <cell r="AB860" t="str">
            <v>あり</v>
          </cell>
          <cell r="AC860" t="str">
            <v>確認中</v>
          </cell>
          <cell r="AD860" t="str">
            <v>なし</v>
          </cell>
          <cell r="AE860" t="str">
            <v>確認中</v>
          </cell>
          <cell r="AF860" t="str">
            <v>時給</v>
          </cell>
          <cell r="AG860" t="str">
            <v>確認中</v>
          </cell>
          <cell r="AH860" t="str">
            <v>確認中</v>
          </cell>
          <cell r="AI860" t="str">
            <v>確認中</v>
          </cell>
          <cell r="AJ860" t="str">
            <v>確認中</v>
          </cell>
          <cell r="AK860" t="str">
            <v>確認中</v>
          </cell>
          <cell r="AL860" t="str">
            <v>確認中</v>
          </cell>
          <cell r="AM860" t="str">
            <v>確認中</v>
          </cell>
          <cell r="AN860" t="str">
            <v>確認中</v>
          </cell>
          <cell r="AO860" t="str">
            <v>確認中</v>
          </cell>
          <cell r="AP860" t="str">
            <v>詳細はハローワークインターネットサービス求人票を確認ください。</v>
          </cell>
          <cell r="AQ860" t="str">
            <v>詳細はハローワークインターネットサービス求人票を確認ください。</v>
          </cell>
          <cell r="AR860" t="str">
            <v>詳細はハローワークインターネットサービス求人票を確認ください。</v>
          </cell>
          <cell r="AS860" t="str">
            <v>雇用保険，労災保険，健康保険，厚生年金</v>
          </cell>
          <cell r="AT860" t="str">
            <v>1人</v>
          </cell>
          <cell r="AU860" t="str">
            <v>介護付有料老人ホーム</v>
          </cell>
          <cell r="AZ860" t="str">
            <v>確認中</v>
          </cell>
          <cell r="BA860" t="str">
            <v>確認中</v>
          </cell>
          <cell r="BB860" t="str">
            <v>確認中</v>
          </cell>
          <cell r="BC860" t="str">
            <v>確認中</v>
          </cell>
        </row>
        <row r="861">
          <cell r="C861" t="str">
            <v>13190-10797721</v>
          </cell>
          <cell r="D861">
            <v>44886</v>
          </cell>
          <cell r="E861" t="str">
            <v>株式会社 エクセレントケアシステム エクセレント町田</v>
          </cell>
          <cell r="F861" t="str">
            <v>かぶしきがいしゃ エクセレントケアシステム エクセレントまちだ</v>
          </cell>
          <cell r="G861">
            <v>0</v>
          </cell>
          <cell r="J861">
            <v>0</v>
          </cell>
          <cell r="K861">
            <v>0</v>
          </cell>
          <cell r="N861" t="str">
            <v xml:space="preserve">http://www/excare.co.jp </v>
          </cell>
          <cell r="O861" t="str">
            <v>会社の介護理念であるＪの介護、時間を大切に、自由に、自分らしく、自適に、自立する、を基本骨子に質の高い介護の提供と福利厚生が充実した働きやすい職場です。</v>
          </cell>
          <cell r="P861" t="str">
            <v>有料老人ホーム／介護スタッフ／１２月２１日面接会</v>
          </cell>
          <cell r="Q861" t="str">
            <v>確認中</v>
          </cell>
          <cell r="R861" t="str">
            <v>介護付き有料老人ホーム「エクセレント町田」に入居されている方へ以下の介護業務全般をおこなっていただきます・食事、入浴、排せつの介助・日常生活の支援と記録の作成・見守りやアクティビティの提供・通院などの外出のお手伝い・委員会、全体会議、社内研修などへの参加※全ての業務にオンラインシステムを利用した研修があるので、未経験の方やブランクのある人も安心して働くことができます</v>
          </cell>
          <cell r="S861" t="str">
            <v>エクセレント町田</v>
          </cell>
          <cell r="T861" t="str">
            <v>確認中</v>
          </cell>
          <cell r="U861" t="str">
            <v>正社員</v>
          </cell>
          <cell r="V861" t="str">
            <v>東京都町田市常盤町２９５５－１</v>
          </cell>
          <cell r="W861" t="str">
            <v>ＪＲ横浜線 淵野辺駅からバス 常盤バス停 徒歩５分・神奈中バス「常盤」バス停下車徒歩５分</v>
          </cell>
          <cell r="X861" t="str">
            <v>221,000円〜236,000円</v>
          </cell>
          <cell r="Y861" t="str">
            <v>確認中</v>
          </cell>
          <cell r="Z861" t="str">
            <v>皆勤手当 ５，０００円・扶養手当１０，０００円まで・夜勤手当 ７，０００円／回</v>
          </cell>
          <cell r="AA861" t="str">
            <v>確認中</v>
          </cell>
          <cell r="AB861" t="str">
            <v>あり</v>
          </cell>
          <cell r="AC861" t="str">
            <v>確認中</v>
          </cell>
          <cell r="AD861" t="str">
            <v>あり</v>
          </cell>
          <cell r="AE861" t="str">
            <v>確認中</v>
          </cell>
          <cell r="AF861" t="str">
            <v>月給（定期手当含む）</v>
          </cell>
          <cell r="AG861" t="str">
            <v>確認中</v>
          </cell>
          <cell r="AH861" t="str">
            <v>確認中</v>
          </cell>
          <cell r="AI861" t="str">
            <v>確認中</v>
          </cell>
          <cell r="AJ861" t="str">
            <v>確認中</v>
          </cell>
          <cell r="AK861" t="str">
            <v>確認中</v>
          </cell>
          <cell r="AL861" t="str">
            <v>確認中</v>
          </cell>
          <cell r="AM861" t="str">
            <v>確認中</v>
          </cell>
          <cell r="AN861" t="str">
            <v>確認中</v>
          </cell>
          <cell r="AO861" t="str">
            <v>確認中</v>
          </cell>
          <cell r="AP861" t="str">
            <v>詳細はハローワークインターネットサービス求人票を確認ください。</v>
          </cell>
          <cell r="AQ861" t="str">
            <v>詳細はハローワークインターネットサービス求人票を確認ください。</v>
          </cell>
          <cell r="AR861" t="str">
            <v>詳細はハローワークインターネットサービス求人票を確認ください。</v>
          </cell>
          <cell r="AS861" t="str">
            <v>雇用保険，労災保険，健康保険，厚生年金</v>
          </cell>
          <cell r="AT861" t="str">
            <v>1人</v>
          </cell>
          <cell r="AU861" t="str">
            <v>介護付有料老人ホーム</v>
          </cell>
          <cell r="AZ861" t="str">
            <v>確認中</v>
          </cell>
          <cell r="BA861" t="str">
            <v>確認中</v>
          </cell>
          <cell r="BB861" t="str">
            <v>確認中</v>
          </cell>
          <cell r="BC861" t="str">
            <v>確認中</v>
          </cell>
        </row>
        <row r="862">
          <cell r="C862" t="str">
            <v>13190-10798821</v>
          </cell>
          <cell r="D862">
            <v>44886</v>
          </cell>
          <cell r="E862" t="str">
            <v>株式会社 エクセレントケアシステム エクセレント町田</v>
          </cell>
          <cell r="F862" t="str">
            <v>かぶしきがいしゃ エクセレントケアシステム エクセレントまちだ</v>
          </cell>
          <cell r="G862">
            <v>0</v>
          </cell>
          <cell r="J862">
            <v>0</v>
          </cell>
          <cell r="K862">
            <v>0</v>
          </cell>
          <cell r="N862" t="str">
            <v xml:space="preserve">http://www/excare.co.jp </v>
          </cell>
          <cell r="O862" t="str">
            <v>会社の介護理念であるＪの介護、時間を大切に、自由に、自分らしく、自適に、自立する、を基本骨子に質の高い介護の提供と福利厚生が充実した働きやすい職場です。</v>
          </cell>
          <cell r="P862" t="str">
            <v>介護付き有料老人ホーム／介護スタッフ／１２月２１日面接会</v>
          </cell>
          <cell r="Q862" t="str">
            <v>確認中</v>
          </cell>
          <cell r="R862" t="str">
            <v>介護付き有料老人ホーム「エクセレント町田」に入居されている方へ以下の介護業務全般をおこなっていただきます。・食事、入浴、排せつの介助・日常生活の支援と記録の作成・見守りやアクティビティの提供・通院などの外出のお手伝い・委員会、全体会議、社内研修などへの参加。※全ての業務にオンラインシステムを利用した研修があるので、未経験の方やブランクのある人も安心して働くことができます</v>
          </cell>
          <cell r="S862" t="str">
            <v>エクセレント町田</v>
          </cell>
          <cell r="T862" t="str">
            <v>確認中</v>
          </cell>
          <cell r="U862" t="str">
            <v>非常勤パート</v>
          </cell>
          <cell r="V862" t="str">
            <v>東京都町田市常盤町２９５５－１</v>
          </cell>
          <cell r="W862" t="str">
            <v>ＪＲ横浜線淵野辺駅からバス「常盤」バス停下車徒歩５分・神奈中バス「常盤」バス停下車徒歩５分・マイカー通勤可能 駐車場利用料は自己負担（規定あり）</v>
          </cell>
          <cell r="X862" t="str">
            <v>1,195円〜1,395円</v>
          </cell>
          <cell r="Y862" t="str">
            <v>確認中</v>
          </cell>
          <cell r="Z862" t="str">
            <v>事業所都合により未掲載</v>
          </cell>
          <cell r="AA862" t="str">
            <v>確認中</v>
          </cell>
          <cell r="AB862" t="str">
            <v>あり</v>
          </cell>
          <cell r="AC862" t="str">
            <v>確認中</v>
          </cell>
          <cell r="AD862" t="str">
            <v>なし</v>
          </cell>
          <cell r="AE862" t="str">
            <v>確認中</v>
          </cell>
          <cell r="AF862" t="str">
            <v>時給</v>
          </cell>
          <cell r="AG862" t="str">
            <v>確認中</v>
          </cell>
          <cell r="AH862" t="str">
            <v>確認中</v>
          </cell>
          <cell r="AI862" t="str">
            <v>確認中</v>
          </cell>
          <cell r="AJ862" t="str">
            <v>確認中</v>
          </cell>
          <cell r="AK862" t="str">
            <v>確認中</v>
          </cell>
          <cell r="AL862" t="str">
            <v>確認中</v>
          </cell>
          <cell r="AM862" t="str">
            <v>確認中</v>
          </cell>
          <cell r="AN862" t="str">
            <v>確認中</v>
          </cell>
          <cell r="AO862" t="str">
            <v>確認中</v>
          </cell>
          <cell r="AP862" t="str">
            <v>詳細はハローワークインターネットサービス求人票を確認ください。</v>
          </cell>
          <cell r="AQ862" t="str">
            <v>詳細はハローワークインターネットサービス求人票を確認ください。</v>
          </cell>
          <cell r="AR862" t="str">
            <v>詳細はハローワークインターネットサービス求人票を確認ください。</v>
          </cell>
          <cell r="AS862" t="str">
            <v>雇用保険，労災保険</v>
          </cell>
          <cell r="AT862" t="str">
            <v>1人</v>
          </cell>
          <cell r="AU862" t="str">
            <v>介護付有料老人ホーム</v>
          </cell>
          <cell r="AZ862" t="str">
            <v>確認中</v>
          </cell>
          <cell r="BA862" t="str">
            <v>確認中</v>
          </cell>
          <cell r="BB862" t="str">
            <v>確認中</v>
          </cell>
          <cell r="BC862" t="str">
            <v>確認中</v>
          </cell>
        </row>
        <row r="863">
          <cell r="C863" t="str">
            <v>70-0496</v>
          </cell>
          <cell r="D863">
            <v>44890</v>
          </cell>
          <cell r="E863" t="str">
            <v>有限会社メイプルハンド</v>
          </cell>
          <cell r="F863" t="str">
            <v>ゆうげんがいしゃメイプルハンド</v>
          </cell>
          <cell r="G863" t="str">
            <v>事務センター</v>
          </cell>
          <cell r="H863" t="str">
            <v>川上</v>
          </cell>
          <cell r="J863" t="str">
            <v>042-768-7355</v>
          </cell>
          <cell r="K863" t="str">
            <v>042-768-7356</v>
          </cell>
          <cell r="M863" t="str">
            <v>momiji-jimu@maplehand.co.jp</v>
          </cell>
          <cell r="N863" t="str">
            <v>http://www.maplehand.co.jp/</v>
          </cell>
          <cell r="O863" t="str">
            <v>当社は、平成17年“町田市"に訪問介護・訪問入浴・居宅介護支援を開設し、平成20年に“横浜市緑区"平成21年には“相模原市中央区"で、平成23年12月町田市で通所介護を開設し、おかげさまで皆様から好評を頂き、平成30年4月相模原市中央区でグループホーム・小規模多機能を開設致しました。
☆スタッフの人間関係も良好で何でも相談しやすい雰囲気があり、笑顔あふれる職場です。一緒に働いてみませんか!!
面接や採用において重視しているポイントは、“人柄(人間性)、協調性"と“働く意欲、積極的な姿勢"です。</v>
          </cell>
          <cell r="P863" t="str">
            <v>訪問ヘルパー</v>
          </cell>
          <cell r="Q863" t="str">
            <v>確認中</v>
          </cell>
          <cell r="R863" t="str">
            <v>訪問介護サービスです。_x000D_
ご利用者のご自宅での介護業務が主な仕事です。_x000D_
訪問地域は町田市周辺です_x000D_
_x000D_
・生活介護・身体介護の訪問業務_x000D_
_x000D_
・生活援助　身体介助</v>
          </cell>
          <cell r="S863" t="str">
            <v>ケアステーションもみじのて</v>
          </cell>
          <cell r="T863" t="str">
            <v>確認中</v>
          </cell>
          <cell r="U863" t="str">
            <v>非常勤パート</v>
          </cell>
          <cell r="V863" t="str">
            <v>東京都町田市野津田町2662-1</v>
          </cell>
          <cell r="W863" t="str">
            <v>小田急小田原線 鶴川駅((バス)袋橋バス停下車、徒歩約3分) 小田急小田原線 町田駅((バス)国本学園バス停下車、徒歩約5分) JR横浜線 町田駅((バス)国本学園バス停下車、徒歩約5分) 【バス詳細情報】 ・鶴川駅(乗り場0:路線[町53])袋橋バス停から徒歩約3分 ・町田駅(乗り場21:路線[町53])(乗り場21:路線[町55])国本学園バス停から徒歩約5分</v>
          </cell>
          <cell r="X863" t="str">
            <v>時給1,350円</v>
          </cell>
          <cell r="Y863" t="str">
            <v>-</v>
          </cell>
          <cell r="Z863" t="str">
            <v>三ヵ月目から処遇改善手当</v>
          </cell>
          <cell r="AA863" t="str">
            <v>全額支給</v>
          </cell>
          <cell r="AB863" t="str">
            <v>有り</v>
          </cell>
          <cell r="AC863" t="str">
            <v>-</v>
          </cell>
          <cell r="AD863" t="str">
            <v>無し</v>
          </cell>
          <cell r="AE863" t="str">
            <v>-</v>
          </cell>
          <cell r="AF863" t="str">
            <v>時間給制</v>
          </cell>
          <cell r="AG863" t="str">
            <v>有期</v>
          </cell>
          <cell r="AH863" t="str">
            <v>1年ごとの更新</v>
          </cell>
          <cell r="AI863" t="str">
            <v>確認中</v>
          </cell>
          <cell r="AJ863" t="str">
            <v>可</v>
          </cell>
          <cell r="AK863" t="str">
            <v>無</v>
          </cell>
          <cell r="AL863" t="str">
            <v>無し</v>
          </cell>
          <cell r="AM863" t="str">
            <v>無し</v>
          </cell>
          <cell r="AN863" t="str">
            <v>無</v>
          </cell>
          <cell r="AO863" t="str">
            <v>シフト制</v>
          </cell>
          <cell r="AP863" t="str">
            <v>08:30〜19:00 訪問スケジュールによる</v>
          </cell>
          <cell r="AQ863" t="str">
            <v>週１～週５</v>
          </cell>
          <cell r="AR863" t="str">
            <v>初任者研修</v>
          </cell>
          <cell r="AS863" t="str">
            <v>労災保険・労働条件による</v>
          </cell>
          <cell r="AT863" t="str">
            <v>3名</v>
          </cell>
          <cell r="AU863" t="str">
            <v>訪問介護（ホームヘルプサービス）</v>
          </cell>
          <cell r="AZ863" t="str">
            <v>無し</v>
          </cell>
          <cell r="BA863" t="str">
            <v>シフト以外</v>
          </cell>
          <cell r="BB863" t="str">
            <v>確認中</v>
          </cell>
          <cell r="BC863" t="str">
            <v>屋内禁煙（屋外に喫煙所設置）</v>
          </cell>
        </row>
        <row r="864">
          <cell r="C864" t="str">
            <v>13190-11851521</v>
          </cell>
          <cell r="D864">
            <v>44914</v>
          </cell>
          <cell r="E864" t="str">
            <v>日本ソシアルケア株式会社</v>
          </cell>
          <cell r="F864" t="str">
            <v>にほんソシアルケア かぶしきがいしゃ</v>
          </cell>
          <cell r="G864">
            <v>0</v>
          </cell>
          <cell r="J864">
            <v>0</v>
          </cell>
          <cell r="K864">
            <v>0</v>
          </cell>
          <cell r="N864" t="str">
            <v xml:space="preserve">https://danranmachikiso.com </v>
          </cell>
          <cell r="O864" t="str">
            <v>自宅に居るような感覚で介護サービスを提供しております。利用者様と毎日楽しくお話やレク・外出等様々な取組みを行いながら高齢者社会に貢献しております。</v>
          </cell>
          <cell r="P864" t="str">
            <v>デイサービススタッフ（介護職員）／１月１８日面接会</v>
          </cell>
          <cell r="Q864" t="str">
            <v>確認中</v>
          </cell>
          <cell r="R864" t="str">
            <v>・日常の生活介助（食事提供・歩行介助・トイレ・入浴等）・介護記録業務・送迎、レクレーション業務楽しくおしゃべりしながらのお仕事です。子育て経験がある方は特段難しい仕事ではありませんので御安心を。・未経験の方や７０才代以上の方々も活躍しております。</v>
          </cell>
          <cell r="S864" t="str">
            <v>だんらんの家 町田木曽</v>
          </cell>
          <cell r="T864" t="str">
            <v>なし</v>
          </cell>
          <cell r="U864" t="str">
            <v>非常勤パート</v>
          </cell>
          <cell r="V864" t="str">
            <v>東京都町田市木曽東１－３７－５</v>
          </cell>
          <cell r="W864" t="str">
            <v>小田急線／横浜線 町田駅バス 境川団地入口から 徒歩１分</v>
          </cell>
          <cell r="X864" t="str">
            <v>1,113円</v>
          </cell>
          <cell r="Y864" t="str">
            <v>諸条件ありますが、雇用契約後、6ヶ月経過で処遇改善手当支給の対象となります</v>
          </cell>
          <cell r="Z864" t="str">
            <v>＊早朝手当９時まで出勤の方対象＊土・日・祝日出勤手当（月間５日以上出勤の方対象）＊満員御礼手当（満員の日出勤の方対象）＊健康推進手当（２ｋｍ以上通勤を自転車又は徒歩で通勤されている方対象）＊は全て処遇改善手当支給（賞与）で対応中</v>
          </cell>
          <cell r="AA864" t="str">
            <v>確認中</v>
          </cell>
          <cell r="AB864" t="str">
            <v>あり</v>
          </cell>
          <cell r="AC864" t="str">
            <v>確認中</v>
          </cell>
          <cell r="AD864" t="str">
            <v>あり</v>
          </cell>
          <cell r="AE864" t="str">
            <v>確認中</v>
          </cell>
          <cell r="AF864" t="str">
            <v>時給</v>
          </cell>
          <cell r="AG864" t="str">
            <v>期間の定めあり</v>
          </cell>
          <cell r="AH864" t="str">
            <v>雇用期間の定めあり(4か月以上)1年、契約更新あり(原則更新)</v>
          </cell>
          <cell r="AI864" t="str">
            <v>確認中</v>
          </cell>
          <cell r="AJ864" t="str">
            <v>確認中</v>
          </cell>
          <cell r="AK864" t="str">
            <v>無</v>
          </cell>
          <cell r="AL864" t="str">
            <v>なし</v>
          </cell>
          <cell r="AM864" t="str">
            <v>有</v>
          </cell>
          <cell r="AN864" t="str">
            <v>月平均20時間</v>
          </cell>
          <cell r="AO864" t="str">
            <v>確認中</v>
          </cell>
          <cell r="AP864" t="str">
            <v>週1回の場合は10：00～18：30、
　週2回の場合は12：00～18：30
　時間は18：30までですが、柔軟にご希望に合わせます</v>
          </cell>
          <cell r="AQ864" t="str">
            <v>週1～2回（10時間～15時間）</v>
          </cell>
          <cell r="AR864" t="str">
            <v>詳細はハローワークインターネットサービス求人票を確認ください。</v>
          </cell>
          <cell r="AS864" t="str">
            <v>労災保険</v>
          </cell>
          <cell r="AT864" t="str">
            <v>2人</v>
          </cell>
          <cell r="AU864" t="str">
            <v>地域密着型通所介護</v>
          </cell>
          <cell r="AZ864" t="str">
            <v>6時間以上の勤務で60分</v>
          </cell>
          <cell r="BA864" t="str">
            <v>シフト制　希望休考慮します</v>
          </cell>
          <cell r="BB864" t="str">
            <v>有（屋内「原則禁煙」）</v>
          </cell>
          <cell r="BC864" t="str">
            <v>屋内禁煙（屋外に喫煙所設置）</v>
          </cell>
        </row>
        <row r="865">
          <cell r="C865" t="str">
            <v>13190-11852421</v>
          </cell>
          <cell r="D865">
            <v>44914</v>
          </cell>
          <cell r="E865" t="str">
            <v>日本ソシアルケア株式会社</v>
          </cell>
          <cell r="F865" t="str">
            <v>にほんソシアルケア かぶしきがいしゃ</v>
          </cell>
          <cell r="G865">
            <v>0</v>
          </cell>
          <cell r="J865">
            <v>0</v>
          </cell>
          <cell r="K865">
            <v>0</v>
          </cell>
          <cell r="N865" t="str">
            <v xml:space="preserve">https://danranmachikiso.com </v>
          </cell>
          <cell r="O865" t="str">
            <v>自宅に居るような感覚で介護サービスを提供しております。利用者様と毎日楽しくお話やレク・外出等様々な取組みを行いながら高齢者社会に貢献しております。</v>
          </cell>
          <cell r="P865" t="str">
            <v>ディナー調理スタッフ【家庭料理】／１月１８日面接会</v>
          </cell>
          <cell r="Q865" t="str">
            <v>確認中</v>
          </cell>
          <cell r="R865" t="str">
            <v>・ご利用者の夕食・お弁当作り、配膳、片付け 気取ったものではなく普段の【家庭料理】をお願いします♪最大１０名分・調理の資格がなくてもＯＫ！ 料理が趣味の方も大歓迎♪好きを生かせるアットホームな職場です。・７０代の方々も活躍中！随時見学可能です。 まずはお気軽にお問い合わせください。・お子様連れ勤務可</v>
          </cell>
          <cell r="S865" t="str">
            <v>だんらんの家 町田木曽</v>
          </cell>
          <cell r="T865" t="str">
            <v>確認中</v>
          </cell>
          <cell r="U865" t="str">
            <v>非常勤パート</v>
          </cell>
          <cell r="V865" t="str">
            <v>東京都町田市木曽東１－３７－５</v>
          </cell>
          <cell r="W865" t="str">
            <v>小田急線／横浜線 町田駅バス 境川団地入口から 徒歩１分</v>
          </cell>
          <cell r="X865" t="str">
            <v>1,072円〜1,072円</v>
          </cell>
          <cell r="Y865" t="str">
            <v>確認中</v>
          </cell>
          <cell r="Z865" t="str">
            <v>詳細はハローワークインターネットサービス求人票を確認ください。</v>
          </cell>
          <cell r="AA865" t="str">
            <v>確認中</v>
          </cell>
          <cell r="AB865" t="str">
            <v>あり</v>
          </cell>
          <cell r="AC865" t="str">
            <v>確認中</v>
          </cell>
          <cell r="AD865" t="str">
            <v>あり</v>
          </cell>
          <cell r="AE865" t="str">
            <v>確認中</v>
          </cell>
          <cell r="AF865" t="str">
            <v>時給</v>
          </cell>
          <cell r="AG865" t="str">
            <v>確認中</v>
          </cell>
          <cell r="AH865" t="str">
            <v>確認中</v>
          </cell>
          <cell r="AI865" t="str">
            <v>確認中</v>
          </cell>
          <cell r="AJ865" t="str">
            <v>確認中</v>
          </cell>
          <cell r="AK865" t="str">
            <v>確認中</v>
          </cell>
          <cell r="AL865" t="str">
            <v>確認中</v>
          </cell>
          <cell r="AM865" t="str">
            <v>確認中</v>
          </cell>
          <cell r="AN865" t="str">
            <v>確認中</v>
          </cell>
          <cell r="AO865" t="str">
            <v>確認中</v>
          </cell>
          <cell r="AP865" t="str">
            <v>詳細はハローワークインターネットサービス求人票を確認ください。</v>
          </cell>
          <cell r="AQ865" t="str">
            <v>詳細はハローワークインターネットサービス求人票を確認ください。</v>
          </cell>
          <cell r="AR865" t="str">
            <v>詳細はハローワークインターネットサービス求人票を確認ください。</v>
          </cell>
          <cell r="AS865" t="str">
            <v>労災保険</v>
          </cell>
          <cell r="AT865" t="str">
            <v>2人</v>
          </cell>
          <cell r="AU865" t="str">
            <v>地域密着型通所介護</v>
          </cell>
          <cell r="AZ865" t="str">
            <v>確認中</v>
          </cell>
          <cell r="BA865" t="str">
            <v>確認中</v>
          </cell>
          <cell r="BB865" t="str">
            <v>確認中</v>
          </cell>
          <cell r="BC865" t="str">
            <v>確認中</v>
          </cell>
        </row>
        <row r="866">
          <cell r="C866" t="str">
            <v>13190-11853321</v>
          </cell>
          <cell r="D866">
            <v>44914</v>
          </cell>
          <cell r="E866" t="str">
            <v>日本ソシアルケア株式会社</v>
          </cell>
          <cell r="F866" t="str">
            <v>にほんソシアルケア かぶしきがいしゃ</v>
          </cell>
          <cell r="G866">
            <v>0</v>
          </cell>
          <cell r="J866">
            <v>0</v>
          </cell>
          <cell r="K866">
            <v>0</v>
          </cell>
          <cell r="N866" t="str">
            <v xml:space="preserve">https://danranmachikiso.com </v>
          </cell>
          <cell r="O866" t="str">
            <v>自宅に居るような感覚で介護サービスを提供しております。利用者様と毎日楽しくお話やレク・外出等様々な取組みを行いながら高齢者社会に貢献しております。</v>
          </cell>
          <cell r="P866" t="str">
            <v>機能訓練指導員（要資格）／１月１８日面接会</v>
          </cell>
          <cell r="Q866" t="str">
            <v>確認中</v>
          </cell>
          <cell r="R866" t="str">
            <v>利用者様の個別機能訓練の対応を行っていただきます。・個別機能訓練の実施・個別計画書、個別報告書の作成・科学的介護情報システム（ＬＩＦＥ）へのデータ提出、ＰＣ・タブレット操作があります。操作に不安がある方はご相談ください。</v>
          </cell>
          <cell r="S866" t="str">
            <v>だんらんの家 町田木曽</v>
          </cell>
          <cell r="T866" t="str">
            <v>確認中</v>
          </cell>
          <cell r="U866" t="str">
            <v>非常勤パート</v>
          </cell>
          <cell r="V866" t="str">
            <v>東京都町田市木曽東１－３７－５</v>
          </cell>
          <cell r="W866" t="str">
            <v>横浜線古淵駅より徒歩１５分・横浜線／小田急線町田駅よりバス１０分徒歩１分</v>
          </cell>
          <cell r="X866" t="str">
            <v>1,200円〜1,200円</v>
          </cell>
          <cell r="Y866" t="str">
            <v>確認中</v>
          </cell>
          <cell r="Z866" t="str">
            <v>勤務条件に応じて処遇改善手当あり。３０項目の手当内容の詳細は面談時に説明いたします。</v>
          </cell>
          <cell r="AA866" t="str">
            <v>確認中</v>
          </cell>
          <cell r="AB866" t="str">
            <v>あり</v>
          </cell>
          <cell r="AC866" t="str">
            <v>確認中</v>
          </cell>
          <cell r="AD866" t="str">
            <v>あり</v>
          </cell>
          <cell r="AE866" t="str">
            <v>確認中</v>
          </cell>
          <cell r="AF866" t="str">
            <v>時給</v>
          </cell>
          <cell r="AG866" t="str">
            <v>確認中</v>
          </cell>
          <cell r="AH866" t="str">
            <v>確認中</v>
          </cell>
          <cell r="AI866" t="str">
            <v>確認中</v>
          </cell>
          <cell r="AJ866" t="str">
            <v>確認中</v>
          </cell>
          <cell r="AK866" t="str">
            <v>確認中</v>
          </cell>
          <cell r="AL866" t="str">
            <v>確認中</v>
          </cell>
          <cell r="AM866" t="str">
            <v>確認中</v>
          </cell>
          <cell r="AN866" t="str">
            <v>確認中</v>
          </cell>
          <cell r="AO866" t="str">
            <v>確認中</v>
          </cell>
          <cell r="AP866" t="str">
            <v>詳細はハローワークインターネットサービス求人票を確認ください。</v>
          </cell>
          <cell r="AQ866" t="str">
            <v>詳細はハローワークインターネットサービス求人票を確認ください。</v>
          </cell>
          <cell r="AR866" t="str">
            <v>詳細はハローワークインターネットサービス求人票を確認ください。</v>
          </cell>
          <cell r="AS866" t="str">
            <v>労災保険</v>
          </cell>
          <cell r="AT866" t="str">
            <v>2人</v>
          </cell>
          <cell r="AU866" t="str">
            <v>地域密着型通所介護</v>
          </cell>
          <cell r="AZ866" t="str">
            <v>確認中</v>
          </cell>
          <cell r="BA866" t="str">
            <v>確認中</v>
          </cell>
          <cell r="BB866" t="str">
            <v>確認中</v>
          </cell>
          <cell r="BC866" t="str">
            <v>確認中</v>
          </cell>
        </row>
        <row r="867">
          <cell r="C867" t="str">
            <v>13190-11854621</v>
          </cell>
          <cell r="D867">
            <v>44914</v>
          </cell>
          <cell r="E867" t="str">
            <v>日本ソシアルケア株式会社</v>
          </cell>
          <cell r="F867" t="str">
            <v>にほんソシアルケア かぶしきがいしゃ</v>
          </cell>
          <cell r="G867">
            <v>0</v>
          </cell>
          <cell r="J867">
            <v>0</v>
          </cell>
          <cell r="K867">
            <v>0</v>
          </cell>
          <cell r="N867" t="str">
            <v xml:space="preserve">https://danranmachikiso.com </v>
          </cell>
          <cell r="O867" t="str">
            <v>自宅に居るような感覚で介護サービスを提供しております。利用者様と毎日楽しくお話やレク・外出等様々な取組みを行いながら高齢者社会に貢献しております。</v>
          </cell>
          <cell r="P867" t="str">
            <v>送迎スタッフ（デイサービス）／１月１８日面接会</v>
          </cell>
          <cell r="Q867" t="str">
            <v>確認中</v>
          </cell>
          <cell r="R867" t="str">
            <v>・デイサービス利用者様の送迎を担当していただきます。 大型車は使用しませんので安心を。（普通車又は軽使用）運転は町田市内のみ。送迎記録の入力、車両点検、車内様子、ご家族からの伝達入力、報告、洗車、ガソリン等の管理。  週末のみなど限定曜日可能です。空いている時間を有効活用できます。 ※認知症基礎研修の受講を行っていただきます。</v>
          </cell>
          <cell r="S867" t="str">
            <v>だんらんの家 町田木曽</v>
          </cell>
          <cell r="T867" t="str">
            <v>確認中</v>
          </cell>
          <cell r="U867" t="str">
            <v>非常勤パート</v>
          </cell>
          <cell r="V867" t="str">
            <v>東京都町田市木曽東１－３７－５</v>
          </cell>
          <cell r="W867" t="str">
            <v>小田急線／横浜線 町田駅バス 境川団地入口から 徒歩１分</v>
          </cell>
          <cell r="X867" t="str">
            <v>1,072円〜1,072円</v>
          </cell>
          <cell r="Y867" t="str">
            <v>確認中</v>
          </cell>
          <cell r="Z867" t="str">
            <v>他の職種と併用で時給アップ</v>
          </cell>
          <cell r="AA867" t="str">
            <v>確認中</v>
          </cell>
          <cell r="AB867" t="str">
            <v>あり</v>
          </cell>
          <cell r="AC867" t="str">
            <v>確認中</v>
          </cell>
          <cell r="AD867" t="str">
            <v>あり</v>
          </cell>
          <cell r="AE867" t="str">
            <v>確認中</v>
          </cell>
          <cell r="AF867" t="str">
            <v>時給</v>
          </cell>
          <cell r="AG867" t="str">
            <v>確認中</v>
          </cell>
          <cell r="AH867" t="str">
            <v>確認中</v>
          </cell>
          <cell r="AI867" t="str">
            <v>確認中</v>
          </cell>
          <cell r="AJ867" t="str">
            <v>確認中</v>
          </cell>
          <cell r="AK867" t="str">
            <v>確認中</v>
          </cell>
          <cell r="AL867" t="str">
            <v>確認中</v>
          </cell>
          <cell r="AM867" t="str">
            <v>確認中</v>
          </cell>
          <cell r="AN867" t="str">
            <v>確認中</v>
          </cell>
          <cell r="AO867" t="str">
            <v>確認中</v>
          </cell>
          <cell r="AP867" t="str">
            <v>詳細はハローワークインターネットサービス求人票を確認ください。</v>
          </cell>
          <cell r="AQ867" t="str">
            <v>詳細はハローワークインターネットサービス求人票を確認ください。</v>
          </cell>
          <cell r="AR867" t="str">
            <v>詳細はハローワークインターネットサービス求人票を確認ください。</v>
          </cell>
          <cell r="AS867" t="str">
            <v>労災保険</v>
          </cell>
          <cell r="AT867" t="str">
            <v>2人</v>
          </cell>
          <cell r="AU867" t="str">
            <v>地域密着型通所介護</v>
          </cell>
          <cell r="AZ867" t="str">
            <v>確認中</v>
          </cell>
          <cell r="BA867" t="str">
            <v>確認中</v>
          </cell>
          <cell r="BB867" t="str">
            <v>確認中</v>
          </cell>
          <cell r="BC867" t="str">
            <v>確認中</v>
          </cell>
        </row>
        <row r="868">
          <cell r="C868" t="str">
            <v>13190-11855921</v>
          </cell>
          <cell r="D868">
            <v>44914</v>
          </cell>
          <cell r="E868" t="str">
            <v>日本ソシアルケア株式会社</v>
          </cell>
          <cell r="F868" t="str">
            <v>にほんソシアルケア かぶしきがいしゃ</v>
          </cell>
          <cell r="G868">
            <v>0</v>
          </cell>
          <cell r="J868">
            <v>0</v>
          </cell>
          <cell r="K868">
            <v>0</v>
          </cell>
          <cell r="N868" t="str">
            <v xml:space="preserve">https://danranmachikiso.com </v>
          </cell>
          <cell r="O868" t="str">
            <v>自宅に居るような感覚で介護サービスを提供しております。利用者様と毎日楽しくお話やレク・外出等様々な取組みを行いながら高齢者社会に貢献しております。</v>
          </cell>
          <cell r="P868" t="str">
            <v>ＩＴ・ＰＣ等 専門職／１月１８日面接会</v>
          </cell>
          <cell r="Q868" t="str">
            <v>確認中</v>
          </cell>
          <cell r="R868" t="str">
            <v>・ホームページの修正、変更・パンフレットの作成・ブログの更新  ・ＳＮＳの発信、更新・ＰＣ・タブレットのメンテナンス・入力業務（介護記録）・Ｙｏｕｔｕｂｅチャンネルの管理・介護業界における新たな提案・ＦＢ、インスタグラムのｕｐ、更新・Ｗｅｂ会議の設定・タブレット使用した介護プログラムの開発・広告メディア対応</v>
          </cell>
          <cell r="S868" t="str">
            <v>だんらんの家 町田木曽</v>
          </cell>
          <cell r="T868" t="str">
            <v>確認中</v>
          </cell>
          <cell r="U868" t="str">
            <v>非常勤パート</v>
          </cell>
          <cell r="V868" t="str">
            <v>東京都町田市木曽東１－３７－５</v>
          </cell>
          <cell r="W868" t="str">
            <v>横浜線古淵駅、最寄り駅から就業場所までの交通手段、徒歩15分</v>
          </cell>
          <cell r="X868" t="str">
            <v>1,072円〜1,072円</v>
          </cell>
          <cell r="Y868" t="str">
            <v>確認中</v>
          </cell>
          <cell r="Z868" t="str">
            <v>詳細はハローワークインターネットサービス求人票を確認ください。</v>
          </cell>
          <cell r="AA868" t="str">
            <v>確認中</v>
          </cell>
          <cell r="AB868" t="str">
            <v>あり</v>
          </cell>
          <cell r="AC868" t="str">
            <v>確認中</v>
          </cell>
          <cell r="AD868" t="str">
            <v>あり</v>
          </cell>
          <cell r="AE868" t="str">
            <v>確認中</v>
          </cell>
          <cell r="AF868" t="str">
            <v>時給</v>
          </cell>
          <cell r="AG868" t="str">
            <v>確認中</v>
          </cell>
          <cell r="AH868" t="str">
            <v>確認中</v>
          </cell>
          <cell r="AI868" t="str">
            <v>確認中</v>
          </cell>
          <cell r="AJ868" t="str">
            <v>確認中</v>
          </cell>
          <cell r="AK868" t="str">
            <v>確認中</v>
          </cell>
          <cell r="AL868" t="str">
            <v>確認中</v>
          </cell>
          <cell r="AM868" t="str">
            <v>確認中</v>
          </cell>
          <cell r="AN868" t="str">
            <v>確認中</v>
          </cell>
          <cell r="AO868" t="str">
            <v>確認中</v>
          </cell>
          <cell r="AP868" t="str">
            <v>詳細はハローワークインターネットサービス求人票を確認ください。</v>
          </cell>
          <cell r="AQ868" t="str">
            <v>詳細はハローワークインターネットサービス求人票を確認ください。</v>
          </cell>
          <cell r="AR868" t="str">
            <v>詳細はハローワークインターネットサービス求人票を確認ください。</v>
          </cell>
          <cell r="AS868" t="str">
            <v>労災保険</v>
          </cell>
          <cell r="AT868" t="str">
            <v>2人</v>
          </cell>
          <cell r="AU868" t="str">
            <v>地域密着型通所介護</v>
          </cell>
          <cell r="AZ868" t="str">
            <v>確認中</v>
          </cell>
          <cell r="BA868" t="str">
            <v>確認中</v>
          </cell>
          <cell r="BB868" t="str">
            <v>確認中</v>
          </cell>
          <cell r="BC868" t="str">
            <v>確認中</v>
          </cell>
        </row>
        <row r="869">
          <cell r="C869" t="str">
            <v>13190-11856121</v>
          </cell>
          <cell r="D869">
            <v>44914</v>
          </cell>
          <cell r="E869" t="str">
            <v>グッドタイムリビング株式会社 グッドタイムリビング町田中町</v>
          </cell>
          <cell r="F869" t="str">
            <v>グッドタイムリビングかぶしきがいしゃ グッドタイムリビングまちだなかちょう</v>
          </cell>
          <cell r="G869">
            <v>0</v>
          </cell>
          <cell r="J869">
            <v>0</v>
          </cell>
          <cell r="K869">
            <v>0</v>
          </cell>
          <cell r="N869" t="str">
            <v>https://www.gtl-daiwa.co.jp/guesthouse/gtl/machida-nakamachi/</v>
          </cell>
          <cell r="O869" t="str">
            <v>首都圏・関西で有料老人ホームと高齢者向住宅を運営。介護施設の概念にとらわれない住まいで暮らし続けられる住環境を開発し、「よくする介護」を通じてよろこびある暮らしを提供しています。</v>
          </cell>
          <cell r="P869" t="str">
            <v>介護職員（正社員）住宅型有料老人ホーム／１月１８日面接会</v>
          </cell>
          <cell r="Q869" t="str">
            <v>確認中</v>
          </cell>
          <cell r="R869" t="str">
            <v>介護業務全般（食事・排泄・入浴等の介助など）を通して、ご入居者の「よくする介護」を私たちと一緒に実践していただける方を募集しています。■モーニングケアから食事・排泄・入浴等の介助、ナイトケアまで 、日常生活をサポートしながら、チームでご入居者の自立を支援 します。■介護記録はスマートフォンを使用（専用アプリ「ケアカルテ」への入力）、情報共有や業務の効率化を図っています。■スタッフの腰痛予防や身体的負担を軽減するため、介護リフトを 導入しています。■清掃やアクティビティは専門のスタッフが行うため、介護職に専念できる環境です。</v>
          </cell>
          <cell r="S869" t="str">
            <v>グッドタイムリビング町田中町</v>
          </cell>
          <cell r="T869" t="str">
            <v>確認中</v>
          </cell>
          <cell r="U869" t="str">
            <v>正社員</v>
          </cell>
          <cell r="V869" t="str">
            <v>東京都町田市中町１－２１－２０</v>
          </cell>
          <cell r="W869" t="str">
            <v>小田急線、ＪＲ横浜線 町田駅、徒歩7分</v>
          </cell>
          <cell r="X869" t="str">
            <v>206,000円〜262,000円</v>
          </cell>
          <cell r="Y869" t="str">
            <v>確認中</v>
          </cell>
          <cell r="Z869" t="str">
            <v>勤務地手当 25,000円〜25,000円、職種手当 5,000円〜5,000円、特定処遇改善手当 12,000円〜12,000円・夜勤手当：１回につき５，０００円・５回目以降６，０００円・資格手当：介護福祉士１０，０００円／月</v>
          </cell>
          <cell r="AA869" t="str">
            <v>確認中</v>
          </cell>
          <cell r="AB869" t="str">
            <v>あり</v>
          </cell>
          <cell r="AC869" t="str">
            <v>確認中</v>
          </cell>
          <cell r="AD869" t="str">
            <v>あり</v>
          </cell>
          <cell r="AE869" t="str">
            <v>確認中</v>
          </cell>
          <cell r="AF869" t="str">
            <v>月給（定期手当含む）</v>
          </cell>
          <cell r="AG869" t="str">
            <v>確認中</v>
          </cell>
          <cell r="AH869" t="str">
            <v>確認中</v>
          </cell>
          <cell r="AI869" t="str">
            <v>確認中</v>
          </cell>
          <cell r="AJ869" t="str">
            <v>確認中</v>
          </cell>
          <cell r="AK869" t="str">
            <v>確認中</v>
          </cell>
          <cell r="AL869" t="str">
            <v>確認中</v>
          </cell>
          <cell r="AM869" t="str">
            <v>確認中</v>
          </cell>
          <cell r="AN869" t="str">
            <v>確認中</v>
          </cell>
          <cell r="AO869" t="str">
            <v>確認中</v>
          </cell>
          <cell r="AP869" t="str">
            <v>詳細はハローワークインターネットサービス求人票を確認ください。</v>
          </cell>
          <cell r="AQ869" t="str">
            <v>詳細はハローワークインターネットサービス求人票を確認ください。</v>
          </cell>
          <cell r="AR869" t="str">
            <v>詳細はハローワークインターネットサービス求人票を確認ください。</v>
          </cell>
          <cell r="AS869" t="str">
            <v>雇用保険，労災保険，健康保険，厚生年金</v>
          </cell>
          <cell r="AT869" t="str">
            <v>2人</v>
          </cell>
          <cell r="AU869" t="str">
            <v>住宅型有料老人ホーム</v>
          </cell>
          <cell r="AZ869" t="str">
            <v>確認中</v>
          </cell>
          <cell r="BA869" t="str">
            <v>確認中</v>
          </cell>
          <cell r="BB869" t="str">
            <v>確認中</v>
          </cell>
          <cell r="BC869" t="str">
            <v>確認中</v>
          </cell>
        </row>
        <row r="870">
          <cell r="C870" t="str">
            <v>13190-11857021</v>
          </cell>
          <cell r="D870">
            <v>44914</v>
          </cell>
          <cell r="E870" t="str">
            <v>グッドタイムリビング株式会社 グッドタイムリビング町田中町</v>
          </cell>
          <cell r="F870" t="str">
            <v>グッドタイムリビングかぶしきがいしゃ グッドタイムリビングまちだなかちょう</v>
          </cell>
          <cell r="G870">
            <v>0</v>
          </cell>
          <cell r="J870">
            <v>0</v>
          </cell>
          <cell r="K870">
            <v>0</v>
          </cell>
          <cell r="N870" t="str">
            <v>https://www.gtl-daiwa.co.jp/guesthouse/gtl/machida-nakamachi/</v>
          </cell>
          <cell r="O870" t="str">
            <v>首都圏・関西で有料老人ホームと高齢者向住宅を運営。介護施設の概念にとらわれない住まいで暮らし続けられる住環境を開発し、「よくする介護」を通じてよろこびある暮らしを提供しています。</v>
          </cell>
          <cell r="P870" t="str">
            <v>介護職員（パート）／有料老人ホーム／１月１８日面接会</v>
          </cell>
          <cell r="Q870" t="str">
            <v>確認中</v>
          </cell>
          <cell r="R870" t="str">
            <v>介護業務全般（食事・排泄・入浴等の介助など）を通して、ご入居者の「よくする介護」を私たちと一緒に実践していただける方を募集しています。・モーニングケアから食事・排泄・入浴等の介助、ナイトケア まで、日常生活をサポートしながら、チームでご入居者の自立を支援します。・介護記録はスマートフォンを使用（専用アプリ「ケアカルテ」への入力）、情報共有や業務の効率化を図っています。・スタッフの腰痛予防や身体的負担を軽減するため、介護リフトを 導入しています。・アクティビティはサービススタッフが行うため、専門性の高い介護が行えます。</v>
          </cell>
          <cell r="S870" t="str">
            <v>グッドタイムリビング町田中町（当社施設）</v>
          </cell>
          <cell r="T870" t="str">
            <v>確認中</v>
          </cell>
          <cell r="U870" t="str">
            <v>非常勤パート</v>
          </cell>
          <cell r="V870" t="str">
            <v>東京都町田市中町１丁目２１－２０</v>
          </cell>
          <cell r="W870" t="str">
            <v>小田急線「町田」駅　徒歩8分</v>
          </cell>
          <cell r="X870" t="str">
            <v>1,100円〜1,100円</v>
          </cell>
          <cell r="Y870" t="str">
            <v>確認中</v>
          </cell>
          <cell r="Z870" t="str">
            <v>・早朝手当（７：００～９：００ ５００円／回）・介護職員特定処遇改善加算計画に基づく加算金（算定基準あり）</v>
          </cell>
          <cell r="AA870" t="str">
            <v>確認中</v>
          </cell>
          <cell r="AB870" t="str">
            <v>あり</v>
          </cell>
          <cell r="AC870" t="str">
            <v>確認中</v>
          </cell>
          <cell r="AD870" t="str">
            <v>なし</v>
          </cell>
          <cell r="AE870" t="str">
            <v>確認中</v>
          </cell>
          <cell r="AF870" t="str">
            <v>時給</v>
          </cell>
          <cell r="AG870" t="str">
            <v>確認中</v>
          </cell>
          <cell r="AH870" t="str">
            <v>確認中</v>
          </cell>
          <cell r="AI870" t="str">
            <v>確認中</v>
          </cell>
          <cell r="AJ870" t="str">
            <v>確認中</v>
          </cell>
          <cell r="AK870" t="str">
            <v>確認中</v>
          </cell>
          <cell r="AL870" t="str">
            <v>確認中</v>
          </cell>
          <cell r="AM870" t="str">
            <v>確認中</v>
          </cell>
          <cell r="AN870" t="str">
            <v>確認中</v>
          </cell>
          <cell r="AO870" t="str">
            <v>確認中</v>
          </cell>
          <cell r="AP870" t="str">
            <v>詳細はハローワークインターネットサービス求人票を確認ください。</v>
          </cell>
          <cell r="AQ870" t="str">
            <v>詳細はハローワークインターネットサービス求人票を確認ください。</v>
          </cell>
          <cell r="AR870" t="str">
            <v>詳細はハローワークインターネットサービス求人票を確認ください。</v>
          </cell>
          <cell r="AS870" t="str">
            <v>東京都町田市中町１丁目２１－２０</v>
          </cell>
          <cell r="AT870" t="str">
            <v>2人</v>
          </cell>
          <cell r="AU870" t="str">
            <v>住宅型有料老人ホーム</v>
          </cell>
          <cell r="AZ870" t="str">
            <v>確認中</v>
          </cell>
          <cell r="BA870" t="str">
            <v>確認中</v>
          </cell>
          <cell r="BB870" t="str">
            <v>確認中</v>
          </cell>
          <cell r="BC870" t="str">
            <v>確認中</v>
          </cell>
        </row>
        <row r="871">
          <cell r="C871" t="str">
            <v>13190-11858721</v>
          </cell>
          <cell r="D871">
            <v>44914</v>
          </cell>
          <cell r="E871" t="str">
            <v>社会福祉法人創和会 ケアセンター成瀬</v>
          </cell>
          <cell r="F871" t="str">
            <v>しゃかいふくしほうじん　そうわかい　ケアセンターなるせ</v>
          </cell>
          <cell r="G871">
            <v>0</v>
          </cell>
          <cell r="J871">
            <v>0</v>
          </cell>
          <cell r="K871">
            <v>0</v>
          </cell>
          <cell r="N871" t="str">
            <v xml:space="preserve">http://ccnaruse.com/ </v>
          </cell>
          <cell r="O871" t="str">
            <v>住民活動により設立された社会福祉法人で「共に支え合い、共に生きる」という理念の下、５つの事業を通じ地域の福祉に貢献しています。</v>
          </cell>
          <cell r="P871" t="str">
            <v>ケアセンター成瀬看護職員／１月１８日面接会</v>
          </cell>
          <cell r="Q871" t="str">
            <v>確認中</v>
          </cell>
          <cell r="R871" t="str">
            <v>・ケアセンター成瀬デイサービスご利用者様の健康管理・特別養護老人ホーム入居者（２０名）の健康管理</v>
          </cell>
          <cell r="S871" t="str">
            <v>ケアセンター成瀬</v>
          </cell>
          <cell r="T871" t="str">
            <v>確認中</v>
          </cell>
          <cell r="U871" t="str">
            <v>非常勤パート</v>
          </cell>
          <cell r="V871" t="str">
            <v>東京都町田市成瀬台３－２４－１</v>
          </cell>
          <cell r="W871" t="str">
            <v>横浜線成瀬駅または町田駅より、成瀬台行バス 「野村住宅中央」下車 徒歩３分</v>
          </cell>
          <cell r="X871" t="str">
            <v>1,600円〜1,650円</v>
          </cell>
          <cell r="Y871" t="str">
            <v>確認中</v>
          </cell>
          <cell r="Z871" t="str">
            <v>オンコール手当あり。（要相談）</v>
          </cell>
          <cell r="AA871" t="str">
            <v>確認中</v>
          </cell>
          <cell r="AB871" t="str">
            <v>あり</v>
          </cell>
          <cell r="AC871" t="str">
            <v>確認中</v>
          </cell>
          <cell r="AD871" t="str">
            <v>なし</v>
          </cell>
          <cell r="AE871" t="str">
            <v>確認中</v>
          </cell>
          <cell r="AF871" t="str">
            <v>時給</v>
          </cell>
          <cell r="AG871" t="str">
            <v>確認中</v>
          </cell>
          <cell r="AH871" t="str">
            <v>確認中</v>
          </cell>
          <cell r="AI871" t="str">
            <v>確認中</v>
          </cell>
          <cell r="AJ871" t="str">
            <v>確認中</v>
          </cell>
          <cell r="AK871" t="str">
            <v>確認中</v>
          </cell>
          <cell r="AL871" t="str">
            <v>確認中</v>
          </cell>
          <cell r="AM871" t="str">
            <v>確認中</v>
          </cell>
          <cell r="AN871" t="str">
            <v>確認中</v>
          </cell>
          <cell r="AO871" t="str">
            <v>確認中</v>
          </cell>
          <cell r="AP871" t="str">
            <v>詳細はハローワークインターネットサービス求人票を確認ください。</v>
          </cell>
          <cell r="AQ871" t="str">
            <v>詳細はハローワークインターネットサービス求人票を確認ください。</v>
          </cell>
          <cell r="AR871" t="str">
            <v>詳細はハローワークインターネットサービス求人票を確認ください。</v>
          </cell>
          <cell r="AS871" t="str">
            <v>雇用保険，労災保険</v>
          </cell>
          <cell r="AT871" t="str">
            <v>1人</v>
          </cell>
          <cell r="AU871" t="str">
            <v>特別養護老人ホーム（特養）</v>
          </cell>
          <cell r="AZ871" t="str">
            <v>確認中</v>
          </cell>
          <cell r="BA871" t="str">
            <v>確認中</v>
          </cell>
          <cell r="BB871" t="str">
            <v>確認中</v>
          </cell>
          <cell r="BC871" t="str">
            <v>確認中</v>
          </cell>
        </row>
        <row r="872">
          <cell r="C872" t="str">
            <v>13190-11859821</v>
          </cell>
          <cell r="D872">
            <v>44914</v>
          </cell>
          <cell r="E872" t="str">
            <v>社会福祉法人創和会 ケアセンター成瀬</v>
          </cell>
          <cell r="F872" t="str">
            <v>しゃかいふくしほうじん　そうわかい　ケアセンターなるせ</v>
          </cell>
          <cell r="G872">
            <v>0</v>
          </cell>
          <cell r="J872">
            <v>0</v>
          </cell>
          <cell r="K872">
            <v>0</v>
          </cell>
          <cell r="N872" t="str">
            <v xml:space="preserve">http://ccnaruse.com/ </v>
          </cell>
          <cell r="O872" t="str">
            <v>住民活動により設立された社会福祉法人で「共に支え合い、共に生きる」という理念の下、５つの事業を通じ地域の福祉に貢献しています。</v>
          </cell>
          <cell r="P872" t="str">
            <v>居宅の介護支援専門員／１月１８日面接会</v>
          </cell>
          <cell r="Q872" t="str">
            <v>確認中</v>
          </cell>
          <cell r="R872" t="str">
            <v>利用者宅を訪問してのケアプラン作成、ご家族や利用者との連絡調整モニタリング訪問</v>
          </cell>
          <cell r="S872" t="str">
            <v>ケアセンター成瀬</v>
          </cell>
          <cell r="T872" t="str">
            <v>確認中</v>
          </cell>
          <cell r="U872" t="str">
            <v>契約社員</v>
          </cell>
          <cell r="V872" t="str">
            <v>東京都町田市成瀬台３－２４－１</v>
          </cell>
          <cell r="W872" t="str">
            <v>横浜線成瀬駅より成瀬台行バス 野村住宅中央下車徒歩３分</v>
          </cell>
          <cell r="X872" t="str">
            <v>210,000円〜240,000円</v>
          </cell>
          <cell r="Y872" t="str">
            <v>確認中</v>
          </cell>
          <cell r="Z872" t="str">
            <v>処遇改善補助金月額７０００円。（２０２２年９月まで。１０月以降は変更の可能性があります。）</v>
          </cell>
          <cell r="AA872" t="str">
            <v>確認中</v>
          </cell>
          <cell r="AB872" t="str">
            <v>あり</v>
          </cell>
          <cell r="AC872" t="str">
            <v>確認中</v>
          </cell>
          <cell r="AD872" t="str">
            <v>あり</v>
          </cell>
          <cell r="AE872" t="str">
            <v>確認中</v>
          </cell>
          <cell r="AF872" t="str">
            <v>月給（定期手当含む）</v>
          </cell>
          <cell r="AG872" t="str">
            <v>確認中</v>
          </cell>
          <cell r="AH872" t="str">
            <v>確認中</v>
          </cell>
          <cell r="AI872" t="str">
            <v>確認中</v>
          </cell>
          <cell r="AJ872" t="str">
            <v>確認中</v>
          </cell>
          <cell r="AK872" t="str">
            <v>確認中</v>
          </cell>
          <cell r="AL872" t="str">
            <v>確認中</v>
          </cell>
          <cell r="AM872" t="str">
            <v>確認中</v>
          </cell>
          <cell r="AN872" t="str">
            <v>確認中</v>
          </cell>
          <cell r="AO872" t="str">
            <v>確認中</v>
          </cell>
          <cell r="AP872" t="str">
            <v>詳細はハローワークインターネットサービス求人票を確認ください。</v>
          </cell>
          <cell r="AQ872" t="str">
            <v>詳細はハローワークインターネットサービス求人票を確認ください。</v>
          </cell>
          <cell r="AR872" t="str">
            <v>詳細はハローワークインターネットサービス求人票を確認ください。</v>
          </cell>
          <cell r="AS872" t="str">
            <v>雇用保険，労災保険，健康保険，厚生年金</v>
          </cell>
          <cell r="AT872" t="str">
            <v>1人</v>
          </cell>
          <cell r="AU872" t="str">
            <v>居宅介護支援</v>
          </cell>
          <cell r="AZ872" t="str">
            <v>確認中</v>
          </cell>
          <cell r="BA872" t="str">
            <v>確認中</v>
          </cell>
          <cell r="BB872" t="str">
            <v>確認中</v>
          </cell>
          <cell r="BC872" t="str">
            <v>確認中</v>
          </cell>
        </row>
        <row r="873">
          <cell r="C873" t="str">
            <v>13190-11860421</v>
          </cell>
          <cell r="D873">
            <v>44914</v>
          </cell>
          <cell r="E873" t="str">
            <v xml:space="preserve">社会福祉法人創和会 </v>
          </cell>
          <cell r="F873" t="str">
            <v xml:space="preserve">しゃかいふくしほうじん　そうわかい </v>
          </cell>
          <cell r="G873">
            <v>0</v>
          </cell>
          <cell r="J873">
            <v>0</v>
          </cell>
          <cell r="K873">
            <v>0</v>
          </cell>
          <cell r="N873" t="str">
            <v xml:space="preserve">http://ccnaruse.com/ </v>
          </cell>
          <cell r="O873" t="str">
            <v>住民活動により設立された社会福祉法人で「共に支え合い、共に生きる」という理念の下、５つの事業を通じ地域の福祉に貢献しています。</v>
          </cell>
          <cell r="P873" t="str">
            <v>小規模特養ホーム介護職員／１月１８日面接会</v>
          </cell>
          <cell r="Q873" t="str">
            <v>確認中</v>
          </cell>
          <cell r="R873" t="str">
            <v>＊ユニット型小規模特養（定員２０名）の介護業務・入居者の生活支援や介護サービス業務全般・サービス担当者会議への参加・各種委員会活動への参加</v>
          </cell>
          <cell r="S873" t="str">
            <v>ケアセンター成瀬</v>
          </cell>
          <cell r="T873" t="str">
            <v>確認中</v>
          </cell>
          <cell r="U873" t="str">
            <v>契約社員</v>
          </cell>
          <cell r="V873" t="str">
            <v>東京都町田市成瀬台３－２４－１</v>
          </cell>
          <cell r="W873" t="str">
            <v>横浜線成瀬駅、町田駅より成瀬台行バス「野村住宅中央」下車  、徒歩３分</v>
          </cell>
          <cell r="X873" t="str">
            <v>210,000円〜220,000円</v>
          </cell>
          <cell r="Y873" t="str">
            <v>確認中</v>
          </cell>
          <cell r="Z873" t="str">
            <v>夜勤手当 １回４０００円</v>
          </cell>
          <cell r="AA873" t="str">
            <v>確認中</v>
          </cell>
          <cell r="AB873" t="str">
            <v>あり</v>
          </cell>
          <cell r="AC873" t="str">
            <v>確認中</v>
          </cell>
          <cell r="AD873" t="str">
            <v>あり</v>
          </cell>
          <cell r="AE873" t="str">
            <v>確認中</v>
          </cell>
          <cell r="AF873" t="str">
            <v>月給（定期手当含む）</v>
          </cell>
          <cell r="AG873" t="str">
            <v>確認中</v>
          </cell>
          <cell r="AH873" t="str">
            <v>確認中</v>
          </cell>
          <cell r="AI873" t="str">
            <v>確認中</v>
          </cell>
          <cell r="AJ873" t="str">
            <v>確認中</v>
          </cell>
          <cell r="AK873" t="str">
            <v>確認中</v>
          </cell>
          <cell r="AL873" t="str">
            <v>確認中</v>
          </cell>
          <cell r="AM873" t="str">
            <v>確認中</v>
          </cell>
          <cell r="AN873" t="str">
            <v>確認中</v>
          </cell>
          <cell r="AO873" t="str">
            <v>確認中</v>
          </cell>
          <cell r="AP873" t="str">
            <v>詳細はハローワークインターネットサービス求人票を確認ください。</v>
          </cell>
          <cell r="AQ873" t="str">
            <v>詳細はハローワークインターネットサービス求人票を確認ください。</v>
          </cell>
          <cell r="AR873" t="str">
            <v>詳細はハローワークインターネットサービス求人票を確認ください。</v>
          </cell>
          <cell r="AS873" t="str">
            <v>雇用保険，労災保険，健康保険，厚生年金</v>
          </cell>
          <cell r="AT873" t="str">
            <v>1人</v>
          </cell>
          <cell r="AU873" t="str">
            <v>特別養護老人ホーム（特養）</v>
          </cell>
          <cell r="AZ873" t="str">
            <v>確認中</v>
          </cell>
          <cell r="BA873" t="str">
            <v>確認中</v>
          </cell>
          <cell r="BB873" t="str">
            <v>確認中</v>
          </cell>
          <cell r="BC873" t="str">
            <v>確認中</v>
          </cell>
        </row>
        <row r="874">
          <cell r="C874" t="str">
            <v>13190-11861321</v>
          </cell>
          <cell r="D874">
            <v>44914</v>
          </cell>
          <cell r="E874" t="str">
            <v>株式会社 高橋居宅介護支援事業所</v>
          </cell>
          <cell r="F874" t="str">
            <v>かぶしきがいしゃ たかはしきょたくかいごしえんじぎょうしょ</v>
          </cell>
          <cell r="G874">
            <v>0</v>
          </cell>
          <cell r="J874">
            <v>0</v>
          </cell>
          <cell r="K874">
            <v>0</v>
          </cell>
          <cell r="N874" t="str">
            <v>詳細はハローワークインターネットサービス求人票を確認ください。</v>
          </cell>
          <cell r="O874" t="str">
            <v>介護保険を使い居宅介護支援事業所、訪問介護、通所介護を通して利用者様に地域で在宅生活が継続して頂けるよう支援しています。特に通所介護では転倒予防をメインに掲げて対応しています。</v>
          </cell>
          <cell r="P874" t="str">
            <v>リハビリ目的のデイサービスです。送迎、バイタルチェック、水分補給、体操、入浴、マシーンによるトレーニング、マッサージ、余暇活動</v>
          </cell>
          <cell r="Q874" t="str">
            <v>確認中</v>
          </cell>
          <cell r="R874" t="str">
            <v>リハビリ目的のデイサービスです。送迎、バイタルチェック、水分補給、体操、入浴、マシーンによるトレーニング、マッサージ、余暇活動</v>
          </cell>
          <cell r="S874" t="str">
            <v>デイサービス高橋</v>
          </cell>
          <cell r="T874" t="str">
            <v>確認中</v>
          </cell>
          <cell r="U874" t="str">
            <v>正社員</v>
          </cell>
          <cell r="V874" t="str">
            <v>東京都町田市下小山田町２９００－１</v>
          </cell>
          <cell r="W874" t="str">
            <v>ＪＲ横浜線淵野辺駅　徒歩　20分</v>
          </cell>
          <cell r="X874" t="str">
            <v>200,000円〜220,000円</v>
          </cell>
          <cell r="Y874" t="str">
            <v>確認中</v>
          </cell>
          <cell r="Z874" t="str">
            <v>詳細はハローワークインターネットサービス求人票を確認ください。</v>
          </cell>
          <cell r="AA874" t="str">
            <v>確認中</v>
          </cell>
          <cell r="AB874" t="str">
            <v>あり</v>
          </cell>
          <cell r="AC874" t="str">
            <v>確認中</v>
          </cell>
          <cell r="AD874" t="str">
            <v>あり</v>
          </cell>
          <cell r="AE874" t="str">
            <v>確認中</v>
          </cell>
          <cell r="AF874" t="str">
            <v>月給（定期手当含む）</v>
          </cell>
          <cell r="AG874" t="str">
            <v>確認中</v>
          </cell>
          <cell r="AH874" t="str">
            <v>確認中</v>
          </cell>
          <cell r="AI874" t="str">
            <v>確認中</v>
          </cell>
          <cell r="AJ874" t="str">
            <v>確認中</v>
          </cell>
          <cell r="AK874" t="str">
            <v>確認中</v>
          </cell>
          <cell r="AL874" t="str">
            <v>確認中</v>
          </cell>
          <cell r="AM874" t="str">
            <v>確認中</v>
          </cell>
          <cell r="AN874" t="str">
            <v>確認中</v>
          </cell>
          <cell r="AO874" t="str">
            <v>確認中</v>
          </cell>
          <cell r="AP874" t="str">
            <v>詳細はハローワークインターネットサービス求人票を確認ください。</v>
          </cell>
          <cell r="AQ874" t="str">
            <v>詳細はハローワークインターネットサービス求人票を確認ください。</v>
          </cell>
          <cell r="AR874" t="str">
            <v>詳細はハローワークインターネットサービス求人票を確認ください。</v>
          </cell>
          <cell r="AS874" t="str">
            <v>雇用保険，労災保険，健康保険，厚生年金</v>
          </cell>
          <cell r="AT874" t="str">
            <v>1人</v>
          </cell>
          <cell r="AU874" t="str">
            <v>地域密着型通所介護</v>
          </cell>
          <cell r="AZ874" t="str">
            <v>確認中</v>
          </cell>
          <cell r="BA874" t="str">
            <v>確認中</v>
          </cell>
          <cell r="BB874" t="str">
            <v>確認中</v>
          </cell>
          <cell r="BC874" t="str">
            <v>確認中</v>
          </cell>
        </row>
        <row r="875">
          <cell r="C875" t="str">
            <v>13190-11863921</v>
          </cell>
          <cell r="D875">
            <v>44914</v>
          </cell>
          <cell r="E875" t="str">
            <v>株式会社 高橋居宅介護支援事業所</v>
          </cell>
          <cell r="F875" t="str">
            <v>かぶしきがいしゃ たかはしきょたくかいごしえんじぎょうしょ</v>
          </cell>
          <cell r="G875">
            <v>0</v>
          </cell>
          <cell r="J875">
            <v>0</v>
          </cell>
          <cell r="K875">
            <v>0</v>
          </cell>
          <cell r="N875" t="str">
            <v>詳細はハローワークインターネットサービス求人票を確認ください。</v>
          </cell>
          <cell r="O875" t="str">
            <v>介護保険を使い居宅介護支援事業所、訪問介護、通所介護を通して利用者様に地域で在宅生活が継続して頂けるよう支援しています。特に通所介護では転倒予防をメインに掲げて対応しています。</v>
          </cell>
          <cell r="P875" t="str">
            <v>介護職（訪問介護）／１月１８日面接会</v>
          </cell>
          <cell r="Q875" t="str">
            <v>確認中</v>
          </cell>
          <cell r="R875" t="str">
            <v>・住宅に訪問し、身体介護、生活介護を行っていただきます。 〇身体介護・利用者と一緒に自立支援を行う 〇生活介護・・介護員が調理、洗濯などの生活介護を行う</v>
          </cell>
          <cell r="S875" t="str">
            <v>高橋さわやかヘルパーステーション</v>
          </cell>
          <cell r="T875" t="str">
            <v>確認中</v>
          </cell>
          <cell r="U875" t="str">
            <v>正社員</v>
          </cell>
          <cell r="V875" t="str">
            <v>東京都町田市下小山田町２９００－１</v>
          </cell>
          <cell r="W875" t="str">
            <v>ＪＲ横浜線淵野辺駅　徒歩20分</v>
          </cell>
          <cell r="X875" t="str">
            <v>200,000円〜250,000円</v>
          </cell>
          <cell r="Y875" t="str">
            <v>確認中</v>
          </cell>
          <cell r="Z875" t="str">
            <v>・介護福祉士免許所有者 月５０００円（サービス提供責任者）・訪問１先につき２００円</v>
          </cell>
          <cell r="AA875" t="str">
            <v>確認中</v>
          </cell>
          <cell r="AB875" t="str">
            <v>あり</v>
          </cell>
          <cell r="AC875" t="str">
            <v>確認中</v>
          </cell>
          <cell r="AD875" t="str">
            <v>あり</v>
          </cell>
          <cell r="AE875" t="str">
            <v>確認中</v>
          </cell>
          <cell r="AF875" t="str">
            <v>月給（定期手当含む）</v>
          </cell>
          <cell r="AG875" t="str">
            <v>確認中</v>
          </cell>
          <cell r="AH875" t="str">
            <v>確認中</v>
          </cell>
          <cell r="AI875" t="str">
            <v>確認中</v>
          </cell>
          <cell r="AJ875" t="str">
            <v>確認中</v>
          </cell>
          <cell r="AK875" t="str">
            <v>確認中</v>
          </cell>
          <cell r="AL875" t="str">
            <v>確認中</v>
          </cell>
          <cell r="AM875" t="str">
            <v>確認中</v>
          </cell>
          <cell r="AN875" t="str">
            <v>確認中</v>
          </cell>
          <cell r="AO875" t="str">
            <v>確認中</v>
          </cell>
          <cell r="AP875" t="str">
            <v>詳細はハローワークインターネットサービス求人票を確認ください。</v>
          </cell>
          <cell r="AQ875" t="str">
            <v>詳細はハローワークインターネットサービス求人票を確認ください。</v>
          </cell>
          <cell r="AR875" t="str">
            <v>詳細はハローワークインターネットサービス求人票を確認ください。</v>
          </cell>
          <cell r="AS875" t="str">
            <v>雇用保険，労災保険，健康保険，厚生年金</v>
          </cell>
          <cell r="AT875" t="str">
            <v>1人</v>
          </cell>
          <cell r="AU875" t="str">
            <v>訪問介護（ホームヘルプサービス）</v>
          </cell>
          <cell r="AZ875" t="str">
            <v>確認中</v>
          </cell>
          <cell r="BA875" t="str">
            <v>確認中</v>
          </cell>
          <cell r="BB875" t="str">
            <v>確認中</v>
          </cell>
          <cell r="BC875" t="str">
            <v>確認中</v>
          </cell>
        </row>
        <row r="876">
          <cell r="C876" t="str">
            <v>13190-11864121</v>
          </cell>
          <cell r="D876">
            <v>44914</v>
          </cell>
          <cell r="E876" t="str">
            <v>株式会社 高橋居宅介護支援事業所</v>
          </cell>
          <cell r="F876" t="str">
            <v>かぶしきがいしゃ たかはしきょたくかいごしえんじぎょうしょ</v>
          </cell>
          <cell r="G876">
            <v>0</v>
          </cell>
          <cell r="J876">
            <v>0</v>
          </cell>
          <cell r="K876">
            <v>0</v>
          </cell>
          <cell r="N876" t="str">
            <v>詳細はハローワークインターネットサービス求人票を確認ください。</v>
          </cell>
          <cell r="O876" t="str">
            <v>介護保険を使い居宅介護支援事業所、訪問介護、通所介護を通して利用者様に地域で在宅生活が継続して頂けるよう支援しています。特に通所介護では転倒予防をメインに掲げて対応しています。</v>
          </cell>
          <cell r="P876" t="str">
            <v>機能訓練指導員（通所介護）／１月１８日面接会</v>
          </cell>
          <cell r="Q876" t="str">
            <v>確認中</v>
          </cell>
          <cell r="R876" t="str">
            <v>リハビリ目的のデイサービスです。・高齢者の日常生活動作・手段的日常生活動作を向上してもらうための機能訓練を指導するお仕事です。</v>
          </cell>
          <cell r="S876" t="str">
            <v>デイサービス高橋</v>
          </cell>
          <cell r="T876" t="str">
            <v>確認中</v>
          </cell>
          <cell r="U876" t="str">
            <v>正社員</v>
          </cell>
          <cell r="V876" t="str">
            <v>東京都町田市下小山田町２９００－１</v>
          </cell>
          <cell r="W876" t="str">
            <v>ＪＲ横浜線淵野辺駅　徒歩20分</v>
          </cell>
          <cell r="X876" t="str">
            <v>200,000円〜250,000円</v>
          </cell>
          <cell r="Y876" t="str">
            <v>確認中</v>
          </cell>
          <cell r="Z876" t="str">
            <v>詳細はハローワークインターネットサービス求人票を確認ください。</v>
          </cell>
          <cell r="AA876" t="str">
            <v>確認中</v>
          </cell>
          <cell r="AB876" t="str">
            <v>あり</v>
          </cell>
          <cell r="AC876" t="str">
            <v>確認中</v>
          </cell>
          <cell r="AD876" t="str">
            <v>あり</v>
          </cell>
          <cell r="AE876" t="str">
            <v>確認中</v>
          </cell>
          <cell r="AF876" t="str">
            <v>月給（定期手当含む）</v>
          </cell>
          <cell r="AG876" t="str">
            <v>確認中</v>
          </cell>
          <cell r="AH876" t="str">
            <v>確認中</v>
          </cell>
          <cell r="AI876" t="str">
            <v>確認中</v>
          </cell>
          <cell r="AJ876" t="str">
            <v>確認中</v>
          </cell>
          <cell r="AK876" t="str">
            <v>確認中</v>
          </cell>
          <cell r="AL876" t="str">
            <v>確認中</v>
          </cell>
          <cell r="AM876" t="str">
            <v>確認中</v>
          </cell>
          <cell r="AN876" t="str">
            <v>確認中</v>
          </cell>
          <cell r="AO876" t="str">
            <v>確認中</v>
          </cell>
          <cell r="AP876" t="str">
            <v>詳細はハローワークインターネットサービス求人票を確認ください。</v>
          </cell>
          <cell r="AQ876" t="str">
            <v>詳細はハローワークインターネットサービス求人票を確認ください。</v>
          </cell>
          <cell r="AR876" t="str">
            <v>詳細はハローワークインターネットサービス求人票を確認ください。</v>
          </cell>
          <cell r="AS876" t="str">
            <v>雇用保険，労災保険，健康保険，厚生年金</v>
          </cell>
          <cell r="AT876" t="str">
            <v>1人</v>
          </cell>
          <cell r="AU876" t="str">
            <v>地域密着型通所介護</v>
          </cell>
          <cell r="AZ876" t="str">
            <v>確認中</v>
          </cell>
          <cell r="BA876" t="str">
            <v>確認中</v>
          </cell>
          <cell r="BB876" t="str">
            <v>確認中</v>
          </cell>
          <cell r="BC876" t="str">
            <v>確認中</v>
          </cell>
        </row>
        <row r="877">
          <cell r="C877" t="str">
            <v>13190-11866721</v>
          </cell>
          <cell r="D877">
            <v>44914</v>
          </cell>
          <cell r="E877" t="str">
            <v>社会福祉法人 町田市福祉サービス協会</v>
          </cell>
          <cell r="F877" t="str">
            <v>しゃかいふくしほうじん まちだしふくしサービスきょうかい</v>
          </cell>
          <cell r="G877">
            <v>0</v>
          </cell>
          <cell r="J877">
            <v>0</v>
          </cell>
          <cell r="K877">
            <v>0</v>
          </cell>
          <cell r="N877" t="str">
            <v xml:space="preserve">http://machida-fukushi.or.jp/ </v>
          </cell>
          <cell r="O877" t="str">
            <v>町田市福祉事業補完のため設立。保育園や在宅介護支援センター等の受託経営と通所介護、居宅介護支援、訪問介護他の介護保険事業を実施。平成１７年４月特別養護老人ホーム「コモンズ」開設</v>
          </cell>
          <cell r="P877" t="str">
            <v>生活相談員（デイサービス）／１月１８日面接会</v>
          </cell>
          <cell r="Q877" t="str">
            <v>確認中</v>
          </cell>
          <cell r="R877" t="str">
            <v>小山田高齢者在宅サービスセンター、地域の高齢者が住み慣れた家で長く暮らせるよう、施設へ通っていただき、元気で楽しく過ごすことをお手伝いするお仕事です。ご利用者様の利用相談、利用契約、通所介護計画書作成、生活支援、送迎など相談業務全般を行っていただきます。</v>
          </cell>
          <cell r="S877" t="str">
            <v>小山田高齢者在宅サービスセンター</v>
          </cell>
          <cell r="T877" t="str">
            <v>確認中</v>
          </cell>
          <cell r="U877" t="str">
            <v>契約社員</v>
          </cell>
          <cell r="V877" t="str">
            <v>東京都町田市下小山田町３５８０ ふれあい桜館１階</v>
          </cell>
          <cell r="W877" t="str">
            <v>神奈中バス「桜美林学園」バス停より徒歩８分、「尾根緑道入口」バス停より徒歩２分</v>
          </cell>
          <cell r="X877" t="str">
            <v>203,600円〜220,380円</v>
          </cell>
          <cell r="Y877" t="str">
            <v>確認中</v>
          </cell>
          <cell r="Z877" t="str">
            <v>詳細はハローワークインターネットサービス求人票を確認ください。</v>
          </cell>
          <cell r="AA877" t="str">
            <v>確認中</v>
          </cell>
          <cell r="AB877" t="str">
            <v>あり</v>
          </cell>
          <cell r="AC877" t="str">
            <v>確認中</v>
          </cell>
          <cell r="AD877" t="str">
            <v>あり</v>
          </cell>
          <cell r="AE877" t="str">
            <v>確認中</v>
          </cell>
          <cell r="AF877" t="str">
            <v>月給（定期手当含む）</v>
          </cell>
          <cell r="AG877" t="str">
            <v>確認中</v>
          </cell>
          <cell r="AH877" t="str">
            <v>確認中</v>
          </cell>
          <cell r="AI877" t="str">
            <v>確認中</v>
          </cell>
          <cell r="AJ877" t="str">
            <v>確認中</v>
          </cell>
          <cell r="AK877" t="str">
            <v>確認中</v>
          </cell>
          <cell r="AL877" t="str">
            <v>確認中</v>
          </cell>
          <cell r="AM877" t="str">
            <v>確認中</v>
          </cell>
          <cell r="AN877" t="str">
            <v>確認中</v>
          </cell>
          <cell r="AO877" t="str">
            <v>確認中</v>
          </cell>
          <cell r="AP877" t="str">
            <v>詳細はハローワークインターネットサービス求人票を確認ください。</v>
          </cell>
          <cell r="AQ877" t="str">
            <v>詳細はハローワークインターネットサービス求人票を確認ください。</v>
          </cell>
          <cell r="AR877" t="str">
            <v>詳細はハローワークインターネットサービス求人票を確認ください。</v>
          </cell>
          <cell r="AS877" t="str">
            <v>雇用保険，労災保険，健康保険，厚生年金</v>
          </cell>
          <cell r="AT877" t="str">
            <v>1人</v>
          </cell>
          <cell r="AU877" t="str">
            <v>認知症対応型デイサービス</v>
          </cell>
          <cell r="AZ877" t="str">
            <v>確認中</v>
          </cell>
          <cell r="BA877" t="str">
            <v>確認中</v>
          </cell>
          <cell r="BB877" t="str">
            <v>確認中</v>
          </cell>
          <cell r="BC877" t="str">
            <v>確認中</v>
          </cell>
        </row>
        <row r="878">
          <cell r="C878" t="str">
            <v>13190-11867821</v>
          </cell>
          <cell r="D878">
            <v>44914</v>
          </cell>
          <cell r="E878" t="str">
            <v>社会福祉法人 町田市福祉サービス協会</v>
          </cell>
          <cell r="F878" t="str">
            <v>しゃかいふくしほうじん まちだしふくしサービスきょうかい</v>
          </cell>
          <cell r="G878">
            <v>0</v>
          </cell>
          <cell r="J878">
            <v>0</v>
          </cell>
          <cell r="K878">
            <v>0</v>
          </cell>
          <cell r="N878" t="str">
            <v xml:space="preserve">http://machida-fukushi.or.jp/ </v>
          </cell>
          <cell r="O878" t="str">
            <v>町田市福祉事業補完のため設立。保育園や在宅介護支援センター等の受託経営と通所介護、居宅介護支援、訪問介護他の介護保険事業を実施。平成１７年４月特別養護老人ホーム「コモンズ」開設</v>
          </cell>
          <cell r="P878" t="str">
            <v>訪問介護ヘルパー（非常勤スタッフ）／１月１８日面接会</v>
          </cell>
          <cell r="Q878" t="str">
            <v>確認中</v>
          </cell>
          <cell r="R878" t="str">
            <v>ご利用者様のお宅へ訪問し、・生活援助（掃除・調理・買い物など）・身体介護（食事・入浴・排泄介助など）を行っていただきます。また活動がない時間は電話対応・事務処理を行っていただきます。</v>
          </cell>
          <cell r="S878" t="str">
            <v>小山田高齢者在宅サービスセンター</v>
          </cell>
          <cell r="T878" t="str">
            <v>確認中</v>
          </cell>
          <cell r="U878" t="str">
            <v>非常勤パート</v>
          </cell>
          <cell r="V878" t="str">
            <v>東京都町田市下小山田町３５８０ ふれあい桜館１階</v>
          </cell>
          <cell r="W878" t="str">
            <v>神奈中バス「桜美林学園」下車徒歩８分　「尾根緑道入口」下車徒歩２分</v>
          </cell>
          <cell r="X878" t="str">
            <v>1,231円〜1,252円</v>
          </cell>
          <cell r="Y878" t="str">
            <v>確認中</v>
          </cell>
          <cell r="Z878" t="str">
            <v>詳細はハローワークインターネットサービス求人票を確認ください。</v>
          </cell>
          <cell r="AA878" t="str">
            <v>確認中</v>
          </cell>
          <cell r="AB878" t="str">
            <v>あり</v>
          </cell>
          <cell r="AC878" t="str">
            <v>確認中</v>
          </cell>
          <cell r="AD878" t="str">
            <v>あり</v>
          </cell>
          <cell r="AE878" t="str">
            <v>確認中</v>
          </cell>
          <cell r="AF878" t="str">
            <v>時給</v>
          </cell>
          <cell r="AG878" t="str">
            <v>確認中</v>
          </cell>
          <cell r="AH878" t="str">
            <v>確認中</v>
          </cell>
          <cell r="AI878" t="str">
            <v>確認中</v>
          </cell>
          <cell r="AJ878" t="str">
            <v>確認中</v>
          </cell>
          <cell r="AK878" t="str">
            <v>確認中</v>
          </cell>
          <cell r="AL878" t="str">
            <v>確認中</v>
          </cell>
          <cell r="AM878" t="str">
            <v>確認中</v>
          </cell>
          <cell r="AN878" t="str">
            <v>確認中</v>
          </cell>
          <cell r="AO878" t="str">
            <v>確認中</v>
          </cell>
          <cell r="AP878" t="str">
            <v>詳細はハローワークインターネットサービス求人票を確認ください。</v>
          </cell>
          <cell r="AQ878" t="str">
            <v>詳細はハローワークインターネットサービス求人票を確認ください。</v>
          </cell>
          <cell r="AR878" t="str">
            <v>詳細はハローワークインターネットサービス求人票を確認ください。</v>
          </cell>
          <cell r="AS878" t="str">
            <v>労災保険</v>
          </cell>
          <cell r="AT878" t="str">
            <v>1人</v>
          </cell>
          <cell r="AU878" t="str">
            <v>訪問介護（ホームヘルプサービス）</v>
          </cell>
          <cell r="AZ878" t="str">
            <v>確認中</v>
          </cell>
          <cell r="BA878" t="str">
            <v>確認中</v>
          </cell>
          <cell r="BB878" t="str">
            <v>確認中</v>
          </cell>
          <cell r="BC878" t="str">
            <v>確認中</v>
          </cell>
        </row>
        <row r="879">
          <cell r="C879" t="str">
            <v>13190-11868221</v>
          </cell>
          <cell r="D879">
            <v>44914</v>
          </cell>
          <cell r="E879" t="str">
            <v>社会福祉法人 町田市福祉サービス協会</v>
          </cell>
          <cell r="F879" t="str">
            <v>しゃかいふくしほうじん まちだしふくしサービスきょうかい</v>
          </cell>
          <cell r="G879">
            <v>0</v>
          </cell>
          <cell r="J879">
            <v>0</v>
          </cell>
          <cell r="K879">
            <v>0</v>
          </cell>
          <cell r="N879" t="str">
            <v xml:space="preserve">http://machida-fukushi.or.jp/ </v>
          </cell>
          <cell r="O879" t="str">
            <v>町田市福祉事業補完のため設立。保育園や在宅介護支援センター等の受託経営と通所介護、居宅介護支援、訪問介護他の介護保険事業を実施。平成１７年４月特別養護老人ホーム「コモンズ」開設</v>
          </cell>
          <cell r="P879" t="str">
            <v>特養介護職員（正職員）／１月１８日面接会</v>
          </cell>
          <cell r="Q879" t="str">
            <v>確認中</v>
          </cell>
          <cell r="R879" t="str">
            <v>＊特養入居者８０名、ショート利用者２０名のユニットケア施設です。＊ご入居者、ご利用者がその人らしく快適に過ごせるお手伝いをお願いします。＊スタッフがフォローし合える職場環境です。＊月４～５回夜勤あり★仕事内容、職場の雰囲気を見学して下さい。</v>
          </cell>
          <cell r="S879" t="str">
            <v>特別養護老人ホーム コモンズ内</v>
          </cell>
          <cell r="T879" t="str">
            <v>確認中</v>
          </cell>
          <cell r="U879" t="str">
            <v>正社員</v>
          </cell>
          <cell r="V879" t="str">
            <v xml:space="preserve">東京都町田市森野 ４－８－３９ </v>
          </cell>
          <cell r="W879" t="str">
            <v>小田急線・ＪＲ横浜線町田駅下車　町田駅より神奈中バス市民病院前下車 徒歩３分</v>
          </cell>
          <cell r="X879" t="str">
            <v>228,900円〜265,100円</v>
          </cell>
          <cell r="Y879" t="str">
            <v>確認中</v>
          </cell>
          <cell r="Z879" t="str">
            <v>夜勤手当は１回 ５，０００円（毎月１～５回あり）処遇改善調整手当 20,000円〜20,000円、住宅手当 9,700円〜15,700円</v>
          </cell>
          <cell r="AA879" t="str">
            <v>確認中</v>
          </cell>
          <cell r="AB879" t="str">
            <v>あり</v>
          </cell>
          <cell r="AC879" t="str">
            <v>確認中</v>
          </cell>
          <cell r="AD879" t="str">
            <v>あり</v>
          </cell>
          <cell r="AE879" t="str">
            <v>確認中</v>
          </cell>
          <cell r="AF879" t="str">
            <v>月給（定期手当含む）</v>
          </cell>
          <cell r="AG879" t="str">
            <v>確認中</v>
          </cell>
          <cell r="AH879" t="str">
            <v>確認中</v>
          </cell>
          <cell r="AI879" t="str">
            <v>確認中</v>
          </cell>
          <cell r="AJ879" t="str">
            <v>確認中</v>
          </cell>
          <cell r="AK879" t="str">
            <v>確認中</v>
          </cell>
          <cell r="AL879" t="str">
            <v>確認中</v>
          </cell>
          <cell r="AM879" t="str">
            <v>確認中</v>
          </cell>
          <cell r="AN879" t="str">
            <v>確認中</v>
          </cell>
          <cell r="AO879" t="str">
            <v>確認中</v>
          </cell>
          <cell r="AP879" t="str">
            <v>詳細はハローワークインターネットサービス求人票を確認ください。</v>
          </cell>
          <cell r="AQ879" t="str">
            <v>詳細はハローワークインターネットサービス求人票を確認ください。</v>
          </cell>
          <cell r="AR879" t="str">
            <v>詳細はハローワークインターネットサービス求人票を確認ください。</v>
          </cell>
          <cell r="AS879" t="str">
            <v>雇用保険，労災保険，健康保険，厚生年金</v>
          </cell>
          <cell r="AT879" t="str">
            <v>3人</v>
          </cell>
          <cell r="AU879" t="str">
            <v>特別養護老人ホーム（特養）</v>
          </cell>
          <cell r="AZ879" t="str">
            <v>確認中</v>
          </cell>
          <cell r="BA879" t="str">
            <v>確認中</v>
          </cell>
          <cell r="BB879" t="str">
            <v>確認中</v>
          </cell>
          <cell r="BC879" t="str">
            <v>確認中</v>
          </cell>
        </row>
        <row r="880">
          <cell r="C880" t="str">
            <v>13190-11869521</v>
          </cell>
          <cell r="D880">
            <v>44914</v>
          </cell>
          <cell r="E880" t="str">
            <v>社会福祉法人 町田市福祉サービス協会</v>
          </cell>
          <cell r="F880" t="str">
            <v>しゃかいふくしほうじん まちだしふくしサービスきょうかい</v>
          </cell>
          <cell r="G880">
            <v>0</v>
          </cell>
          <cell r="J880">
            <v>0</v>
          </cell>
          <cell r="K880">
            <v>0</v>
          </cell>
          <cell r="N880" t="str">
            <v xml:space="preserve">http://machida-fukushi.or.jp/ </v>
          </cell>
          <cell r="O880" t="str">
            <v>町田市福祉事業補完のため設立。保育園や在宅介護支援センター等の受託経営と通所介護、居宅介護支援、訪問介護他の介護保険事業を実施。平成１７年４月特別養護老人ホーム「コモンズ」開設</v>
          </cell>
          <cell r="P880" t="str">
            <v>デイサービス介護スタッフ／１月１８日面接会</v>
          </cell>
          <cell r="Q880" t="str">
            <v>確認中</v>
          </cell>
          <cell r="R880" t="str">
            <v>・体操やリハビリの介助・利用される方々に気持ち良く過ごしていただくため、日常生活上の介護（食事、入浴、排泄、移動等の介助）をしていただきます。・楽しく活動をしていただくための声がけ、誘導、見守り、介助をお願いします。</v>
          </cell>
          <cell r="S880" t="str">
            <v>（リハステーション木曽西）</v>
          </cell>
          <cell r="T880" t="str">
            <v>確認中</v>
          </cell>
          <cell r="U880" t="str">
            <v>非常勤パート</v>
          </cell>
          <cell r="V880" t="str">
            <v>東京都町田市木曽西２－１８－１８ リハステーション木曽西</v>
          </cell>
          <cell r="W880" t="str">
            <v>小田急・ＪＲ町田駅からバス 木曽南団地下車 徒歩５分</v>
          </cell>
          <cell r="X880" t="str">
            <v>1,191円〜1,212円</v>
          </cell>
          <cell r="Y880" t="str">
            <v>確認中</v>
          </cell>
          <cell r="Z880" t="str">
            <v>介護福祉士手当３，０００円／月 ※週１５時間以上勤</v>
          </cell>
          <cell r="AA880" t="str">
            <v>確認中</v>
          </cell>
          <cell r="AB880" t="str">
            <v>あり</v>
          </cell>
          <cell r="AC880" t="str">
            <v>確認中</v>
          </cell>
          <cell r="AD880" t="str">
            <v>なし</v>
          </cell>
          <cell r="AE880" t="str">
            <v>確認中</v>
          </cell>
          <cell r="AF880" t="str">
            <v>時給</v>
          </cell>
          <cell r="AG880" t="str">
            <v>確認中</v>
          </cell>
          <cell r="AH880" t="str">
            <v>確認中</v>
          </cell>
          <cell r="AI880" t="str">
            <v>確認中</v>
          </cell>
          <cell r="AJ880" t="str">
            <v>確認中</v>
          </cell>
          <cell r="AK880" t="str">
            <v>確認中</v>
          </cell>
          <cell r="AL880" t="str">
            <v>確認中</v>
          </cell>
          <cell r="AM880" t="str">
            <v>確認中</v>
          </cell>
          <cell r="AN880" t="str">
            <v>確認中</v>
          </cell>
          <cell r="AO880" t="str">
            <v>確認中</v>
          </cell>
          <cell r="AP880" t="str">
            <v>詳細はハローワークインターネットサービス求人票を確認ください。</v>
          </cell>
          <cell r="AQ880" t="str">
            <v>詳細はハローワークインターネットサービス求人票を確認ください。</v>
          </cell>
          <cell r="AR880" t="str">
            <v>詳細はハローワークインターネットサービス求人票を確認ください。</v>
          </cell>
          <cell r="AS880" t="str">
            <v>労災保険</v>
          </cell>
          <cell r="AT880" t="str">
            <v>1人</v>
          </cell>
          <cell r="AU880" t="str">
            <v>通所介護（デイサービス）</v>
          </cell>
          <cell r="AZ880" t="str">
            <v>確認中</v>
          </cell>
          <cell r="BA880" t="str">
            <v>確認中</v>
          </cell>
          <cell r="BB880" t="str">
            <v>確認中</v>
          </cell>
          <cell r="BC880" t="str">
            <v>確認中</v>
          </cell>
        </row>
        <row r="881">
          <cell r="C881" t="str">
            <v>13190-11870321</v>
          </cell>
          <cell r="D881">
            <v>44914</v>
          </cell>
          <cell r="E881" t="str">
            <v>社会福祉法人 町田市福祉サービス協会</v>
          </cell>
          <cell r="F881" t="str">
            <v>しゃかいふくしほうじん まちだしふくしサービスきょうかい</v>
          </cell>
          <cell r="G881">
            <v>0</v>
          </cell>
          <cell r="J881">
            <v>0</v>
          </cell>
          <cell r="K881">
            <v>0</v>
          </cell>
          <cell r="N881" t="str">
            <v xml:space="preserve">http://machida-fukushi.or.jp/ </v>
          </cell>
          <cell r="O881" t="str">
            <v>の受託経営と通所介護、居宅介護支援、訪問介護他の介護保険事業を実施。平成１７年４月特別養護老人ホーム「コモンズ」開設</v>
          </cell>
          <cell r="P881" t="str">
            <v>デイサービス入浴介助スタッフ／１月１８日面接会</v>
          </cell>
          <cell r="Q881" t="str">
            <v>確認中</v>
          </cell>
          <cell r="R881" t="str">
            <v>（デイサービスコモンズ）※利用者の方々の入浴のお手伝い個浴でゆったりと入浴できるようお手伝いする仕事です。入浴をご利用される方は、１日６名から７名程度です。（利用定員１８名）</v>
          </cell>
          <cell r="S881" t="str">
            <v>デイサービスコモンズ</v>
          </cell>
          <cell r="T881" t="str">
            <v>確認中</v>
          </cell>
          <cell r="U881" t="str">
            <v>非常勤パート</v>
          </cell>
          <cell r="V881" t="str">
            <v>東京都町田市森野４－８－３９ 特別養護老人ホーム コモンズ内</v>
          </cell>
          <cell r="W881" t="str">
            <v>ＪＲ・小田急線 町田駅からバス「市民病院前」下車 徒歩３分</v>
          </cell>
          <cell r="X881" t="str">
            <v>1,191円〜1,212円</v>
          </cell>
          <cell r="Y881" t="str">
            <v>確認中</v>
          </cell>
          <cell r="Z881" t="str">
            <v>詳細はハローワークインターネットサービス求人票を確認ください。</v>
          </cell>
          <cell r="AA881" t="str">
            <v>確認中</v>
          </cell>
          <cell r="AB881" t="str">
            <v>あり</v>
          </cell>
          <cell r="AC881" t="str">
            <v>確認中</v>
          </cell>
          <cell r="AD881" t="str">
            <v>なし</v>
          </cell>
          <cell r="AE881" t="str">
            <v>確認中</v>
          </cell>
          <cell r="AF881" t="str">
            <v>時給</v>
          </cell>
          <cell r="AG881" t="str">
            <v>確認中</v>
          </cell>
          <cell r="AH881" t="str">
            <v>確認中</v>
          </cell>
          <cell r="AI881" t="str">
            <v>確認中</v>
          </cell>
          <cell r="AJ881" t="str">
            <v>確認中</v>
          </cell>
          <cell r="AK881" t="str">
            <v>確認中</v>
          </cell>
          <cell r="AL881" t="str">
            <v>確認中</v>
          </cell>
          <cell r="AM881" t="str">
            <v>確認中</v>
          </cell>
          <cell r="AN881" t="str">
            <v>確認中</v>
          </cell>
          <cell r="AO881" t="str">
            <v>確認中</v>
          </cell>
          <cell r="AP881" t="str">
            <v>詳細はハローワークインターネットサービス求人票を確認ください。</v>
          </cell>
          <cell r="AQ881" t="str">
            <v>詳細はハローワークインターネットサービス求人票を確認ください。</v>
          </cell>
          <cell r="AR881" t="str">
            <v>詳細はハローワークインターネットサービス求人票を確認ください。</v>
          </cell>
          <cell r="AS881" t="str">
            <v>労災保険</v>
          </cell>
          <cell r="AT881" t="str">
            <v>1人</v>
          </cell>
          <cell r="AU881" t="str">
            <v>通所介護（デイサービス）</v>
          </cell>
          <cell r="AZ881" t="str">
            <v>確認中</v>
          </cell>
          <cell r="BA881" t="str">
            <v>確認中</v>
          </cell>
          <cell r="BB881" t="str">
            <v>確認中</v>
          </cell>
          <cell r="BC881" t="str">
            <v>確認中</v>
          </cell>
        </row>
        <row r="882">
          <cell r="C882" t="str">
            <v>13190-11872921</v>
          </cell>
          <cell r="D882">
            <v>44914</v>
          </cell>
          <cell r="E882" t="str">
            <v>株式会社らいふ ホームステーションらいふ町田</v>
          </cell>
          <cell r="F882" t="str">
            <v>かぶしきがいしゃらいふ ホームステーションらいふまちだ</v>
          </cell>
          <cell r="G882">
            <v>0</v>
          </cell>
          <cell r="J882">
            <v>0</v>
          </cell>
          <cell r="K882">
            <v>0</v>
          </cell>
          <cell r="N882" t="str">
            <v xml:space="preserve">http://www.life-silver.com/ </v>
          </cell>
          <cell r="O882" t="str">
            <v>首都圏を中心に５０以上の施設・事業所を運営し、在宅サービスの提供と共に「超高齢社会」を社会問題に事業として取り組んでいます。</v>
          </cell>
          <cell r="P882" t="str">
            <v>ヘルパー（らいふ町田／有料老人ホーム）／１月１８日面接会</v>
          </cell>
          <cell r="Q882" t="str">
            <v>確認中</v>
          </cell>
          <cell r="R882" t="str">
            <v>「介護のプロ」を目指したい方を応援します。未経験・無資格の方も歓迎です。※詳細、特記事項をご確認ください。★介護福祉士をお持ちの方！ ささやかながら入社祝金 ２万円ご用意致します★【仕事内容】・身体介護（排泄、入浴他）・通院介助  ・施設内の巡回、清掃、洗濯他・外出イベントの企画・実行など</v>
          </cell>
          <cell r="S882" t="str">
            <v>ホームステーションらいふ町田</v>
          </cell>
          <cell r="T882" t="str">
            <v>確認中</v>
          </cell>
          <cell r="U882" t="str">
            <v>正社員</v>
          </cell>
          <cell r="V882" t="str">
            <v>東京都町田市南町田１－７－１</v>
          </cell>
          <cell r="W882" t="str">
            <v>バス停「南農協前」より徒歩２分</v>
          </cell>
          <cell r="X882" t="str">
            <v>234,000円〜274,000円</v>
          </cell>
          <cell r="Y882" t="str">
            <v>確認中</v>
          </cell>
          <cell r="Z882" t="str">
            <v>詳細はハローワークインターネットサービス求人票を確認ください。</v>
          </cell>
          <cell r="AA882" t="str">
            <v>確認中</v>
          </cell>
          <cell r="AB882" t="str">
            <v>あり</v>
          </cell>
          <cell r="AC882" t="str">
            <v>確認中</v>
          </cell>
          <cell r="AD882" t="str">
            <v>あり</v>
          </cell>
          <cell r="AE882" t="str">
            <v>確認中</v>
          </cell>
          <cell r="AF882" t="str">
            <v>月給（定期手当含む）</v>
          </cell>
          <cell r="AG882" t="str">
            <v>確認中</v>
          </cell>
          <cell r="AH882" t="str">
            <v>確認中</v>
          </cell>
          <cell r="AI882" t="str">
            <v>確認中</v>
          </cell>
          <cell r="AJ882" t="str">
            <v>確認中</v>
          </cell>
          <cell r="AK882" t="str">
            <v>確認中</v>
          </cell>
          <cell r="AL882" t="str">
            <v>確認中</v>
          </cell>
          <cell r="AM882" t="str">
            <v>確認中</v>
          </cell>
          <cell r="AN882" t="str">
            <v>確認中</v>
          </cell>
          <cell r="AO882" t="str">
            <v>確認中</v>
          </cell>
          <cell r="AP882" t="str">
            <v>詳細はハローワークインターネットサービス求人票を確認ください。</v>
          </cell>
          <cell r="AQ882" t="str">
            <v>詳細はハローワークインターネットサービス求人票を確認ください。</v>
          </cell>
          <cell r="AR882" t="str">
            <v>詳細はハローワークインターネットサービス求人票を確認ください。</v>
          </cell>
          <cell r="AS882" t="str">
            <v>雇用保険，労災保険，健康保険，厚生年金</v>
          </cell>
          <cell r="AT882" t="str">
            <v>1人</v>
          </cell>
          <cell r="AU882" t="str">
            <v>特定施設入居者生活介護（有料老人ホーム）</v>
          </cell>
          <cell r="AZ882" t="str">
            <v>確認中</v>
          </cell>
          <cell r="BA882" t="str">
            <v>確認中</v>
          </cell>
          <cell r="BB882" t="str">
            <v>確認中</v>
          </cell>
          <cell r="BC882" t="str">
            <v>確認中</v>
          </cell>
        </row>
        <row r="883">
          <cell r="C883" t="str">
            <v>13190-11873121</v>
          </cell>
          <cell r="D883">
            <v>44914</v>
          </cell>
          <cell r="E883" t="str">
            <v>株式会社らいふ ホームステーションらいふ町田</v>
          </cell>
          <cell r="F883" t="str">
            <v>かぶしきがいしゃらいふ ホームステーションらいふまちだ</v>
          </cell>
          <cell r="G883">
            <v>0</v>
          </cell>
          <cell r="J883">
            <v>0</v>
          </cell>
          <cell r="K883">
            <v>0</v>
          </cell>
          <cell r="N883" t="str">
            <v xml:space="preserve">http://www.life-silver.com/ </v>
          </cell>
          <cell r="O883" t="str">
            <v>首都圏を中心に５０以上の施設・事業所を運営し、在宅サービスの提供と共に「超高齢社会」を社会問題に事業として取り組んでいます。</v>
          </cell>
          <cell r="P883" t="str">
            <v>夜勤専従ヘルパー／有料老人ホーム／１月１８日面接会</v>
          </cell>
          <cell r="Q883" t="str">
            <v>確認中</v>
          </cell>
          <cell r="R883" t="str">
            <v>◆有料老人ホームでの夜勤専従スタッフ募集！（週１回～勤務ＯＫ！）１６時間勤務であれば週２回勤務でも月収２０１，６００～２４０、０００円が可能です。◆夜勤手当６，０００円／１回（深夜手当含む）◆６０歳以上の方、無資格・未経験の方も歓迎です。【仕事内容】・身体介護（食事、排泄他）・施設内の巡回、清掃、洗濯他</v>
          </cell>
          <cell r="S883" t="str">
            <v>ホームステーションらいふ町田</v>
          </cell>
          <cell r="T883" t="str">
            <v>確認中</v>
          </cell>
          <cell r="U883" t="str">
            <v>非常勤パート</v>
          </cell>
          <cell r="V883" t="str">
            <v>東京都町田市南町田１－７－１</v>
          </cell>
          <cell r="W883" t="str">
            <v>東急田園都市線「つくし野」駅よりバス１０分「南農協前」下車２分</v>
          </cell>
          <cell r="X883" t="str">
            <v>1,300円〜1,550円</v>
          </cell>
          <cell r="Y883" t="str">
            <v>確認中</v>
          </cell>
          <cell r="Z883" t="str">
            <v>介護福祉士 時給１，５５０円、介護福祉士以外の有資格者 時給１，４５０円、資格のない方 時給１，３００円、夜勤手当６，０００円／１回（深夜手当含む）</v>
          </cell>
          <cell r="AA883" t="str">
            <v>確認中</v>
          </cell>
          <cell r="AB883" t="str">
            <v>なし</v>
          </cell>
          <cell r="AC883" t="str">
            <v>確認中</v>
          </cell>
          <cell r="AD883" t="str">
            <v>なし</v>
          </cell>
          <cell r="AE883" t="str">
            <v>確認中</v>
          </cell>
          <cell r="AF883" t="str">
            <v>時給</v>
          </cell>
          <cell r="AG883" t="str">
            <v>確認中</v>
          </cell>
          <cell r="AH883" t="str">
            <v>確認中</v>
          </cell>
          <cell r="AI883" t="str">
            <v>確認中</v>
          </cell>
          <cell r="AJ883" t="str">
            <v>確認中</v>
          </cell>
          <cell r="AK883" t="str">
            <v>確認中</v>
          </cell>
          <cell r="AL883" t="str">
            <v>確認中</v>
          </cell>
          <cell r="AM883" t="str">
            <v>確認中</v>
          </cell>
          <cell r="AN883" t="str">
            <v>確認中</v>
          </cell>
          <cell r="AO883" t="str">
            <v>確認中</v>
          </cell>
          <cell r="AP883" t="str">
            <v>詳細はハローワークインターネットサービス求人票を確認ください。</v>
          </cell>
          <cell r="AQ883" t="str">
            <v>詳細はハローワークインターネットサービス求人票を確認ください。</v>
          </cell>
          <cell r="AR883" t="str">
            <v>詳細はハローワークインターネットサービス求人票を確認ください。</v>
          </cell>
          <cell r="AS883" t="str">
            <v>労災保険</v>
          </cell>
          <cell r="AT883" t="str">
            <v>1人</v>
          </cell>
          <cell r="AU883" t="str">
            <v>特定施設入居者生活介護（有料老人ホーム）</v>
          </cell>
          <cell r="AZ883" t="str">
            <v>確認中</v>
          </cell>
          <cell r="BA883" t="str">
            <v>確認中</v>
          </cell>
          <cell r="BB883" t="str">
            <v>確認中</v>
          </cell>
          <cell r="BC883" t="str">
            <v>確認中</v>
          </cell>
        </row>
        <row r="884">
          <cell r="C884" t="str">
            <v>13190-11874021</v>
          </cell>
          <cell r="D884">
            <v>44914</v>
          </cell>
          <cell r="E884" t="str">
            <v>株式会社らいふ ホームステーションらいふ町田</v>
          </cell>
          <cell r="F884" t="str">
            <v>かぶしきがいしゃらいふ ホームステーションらいふまちだ</v>
          </cell>
          <cell r="G884">
            <v>0</v>
          </cell>
          <cell r="J884">
            <v>0</v>
          </cell>
          <cell r="K884">
            <v>0</v>
          </cell>
          <cell r="N884" t="str">
            <v xml:space="preserve">http://www.life-silver.com/ </v>
          </cell>
          <cell r="O884" t="str">
            <v>首都圏を中心に５０以上の施設・事業所を運営し、在宅サービスの提供と共に「超高齢社会」を社会問題に事業として取り組んでいます。</v>
          </cell>
          <cell r="P884" t="str">
            <v>ヘルパー（らいふ町田／有料老人ホーム）／１月１８日面接会</v>
          </cell>
          <cell r="Q884" t="str">
            <v>確認中</v>
          </cell>
          <cell r="R884" t="str">
            <v>◆６０歳以上の方、無資格・未経験の方も歓迎です。【仕事内容】・身体介護（排泄、入浴他）・通院介助・施設内の巡回、清掃、洗濯他・外出イベントの企画、実行など</v>
          </cell>
          <cell r="S884" t="str">
            <v>ホームステーションらいふ町田</v>
          </cell>
          <cell r="T884" t="str">
            <v>確認中</v>
          </cell>
          <cell r="U884" t="str">
            <v>非常勤パート</v>
          </cell>
          <cell r="V884" t="str">
            <v>東京都町田市南町田１－７－１</v>
          </cell>
          <cell r="W884" t="str">
            <v>「南農協前」バス停より徒歩２分</v>
          </cell>
          <cell r="X884" t="str">
            <v>1,300円〜1,550円</v>
          </cell>
          <cell r="Y884" t="str">
            <v>確認中</v>
          </cell>
          <cell r="Z884" t="str">
            <v>介護福祉士 時給１，５５０円、ヘルパー２級以上 時給１，４５０円、資格のない方 時給１，３００円</v>
          </cell>
          <cell r="AA884" t="str">
            <v>確認中</v>
          </cell>
          <cell r="AB884" t="str">
            <v>なし</v>
          </cell>
          <cell r="AC884" t="str">
            <v>確認中</v>
          </cell>
          <cell r="AD884" t="str">
            <v>なし</v>
          </cell>
          <cell r="AE884" t="str">
            <v>確認中</v>
          </cell>
          <cell r="AF884" t="str">
            <v>時給</v>
          </cell>
          <cell r="AG884" t="str">
            <v>確認中</v>
          </cell>
          <cell r="AH884" t="str">
            <v>確認中</v>
          </cell>
          <cell r="AI884" t="str">
            <v>確認中</v>
          </cell>
          <cell r="AJ884" t="str">
            <v>確認中</v>
          </cell>
          <cell r="AK884" t="str">
            <v>確認中</v>
          </cell>
          <cell r="AL884" t="str">
            <v>確認中</v>
          </cell>
          <cell r="AM884" t="str">
            <v>確認中</v>
          </cell>
          <cell r="AN884" t="str">
            <v>確認中</v>
          </cell>
          <cell r="AO884" t="str">
            <v>確認中</v>
          </cell>
          <cell r="AP884" t="str">
            <v>詳細はハローワークインターネットサービス求人票を確認ください。</v>
          </cell>
          <cell r="AQ884" t="str">
            <v>詳細はハローワークインターネットサービス求人票を確認ください。</v>
          </cell>
          <cell r="AR884" t="str">
            <v>詳細はハローワークインターネットサービス求人票を確認ください。</v>
          </cell>
          <cell r="AS884" t="str">
            <v>労災保険</v>
          </cell>
          <cell r="AT884" t="str">
            <v>1人</v>
          </cell>
          <cell r="AU884" t="str">
            <v>特定施設入居者生活介護（有料老人ホーム）</v>
          </cell>
          <cell r="AZ884" t="str">
            <v>確認中</v>
          </cell>
          <cell r="BA884" t="str">
            <v>確認中</v>
          </cell>
          <cell r="BB884" t="str">
            <v>確認中</v>
          </cell>
          <cell r="BC884" t="str">
            <v>確認中</v>
          </cell>
        </row>
        <row r="885">
          <cell r="C885" t="str">
            <v>13190-11875721</v>
          </cell>
          <cell r="D885">
            <v>44914</v>
          </cell>
          <cell r="E885" t="str">
            <v>株式会社らいふ ホームステーションらいふ町田</v>
          </cell>
          <cell r="F885" t="str">
            <v>かぶしきがいしゃらいふ ホームステーションらいふまちだ</v>
          </cell>
          <cell r="G885">
            <v>0</v>
          </cell>
          <cell r="J885">
            <v>0</v>
          </cell>
          <cell r="K885">
            <v>0</v>
          </cell>
          <cell r="N885" t="str">
            <v xml:space="preserve">http://www.life-silver.com/ </v>
          </cell>
          <cell r="O885" t="str">
            <v>首都圏を中心に５０以上の施設・事業所を運営し、在宅サービスの提供と共に「超高齢社会」を社会問題に事業として取り組んでいます。</v>
          </cell>
          <cell r="P885" t="str">
            <v>サポートスタッフ（有料老人ホーム）／１月１８日面接会</v>
          </cell>
          <cell r="Q885" t="str">
            <v>確認中</v>
          </cell>
          <cell r="R885" t="str">
            <v>★有料老人ホームでのお仕事です★【仕事内容】・清掃・洗濯・シーツ交換・施設内の巡回・身体介助（希望者、研修あり）・レクリエーション、外出の補助、イベントの企画、実行など ＊未経験の方も歓迎します。</v>
          </cell>
          <cell r="S885" t="str">
            <v>ホームステーションらいふ町田</v>
          </cell>
          <cell r="T885" t="str">
            <v>確認中</v>
          </cell>
          <cell r="U885" t="str">
            <v>非常勤パート</v>
          </cell>
          <cell r="V885" t="str">
            <v>東京都町田市南町田１－７－１</v>
          </cell>
          <cell r="W885" t="str">
            <v>町田駅よりバス「南農協前」徒歩２分</v>
          </cell>
          <cell r="X885" t="str">
            <v>1,095円〜1,200円</v>
          </cell>
          <cell r="Y885" t="str">
            <v>確認中</v>
          </cell>
          <cell r="Z885" t="str">
            <v>詳細はハローワークインターネットサービス求人票を確認ください。</v>
          </cell>
          <cell r="AA885" t="str">
            <v>確認中</v>
          </cell>
          <cell r="AB885" t="str">
            <v>なし</v>
          </cell>
          <cell r="AC885" t="str">
            <v>確認中</v>
          </cell>
          <cell r="AD885" t="str">
            <v>なし</v>
          </cell>
          <cell r="AE885" t="str">
            <v>確認中</v>
          </cell>
          <cell r="AF885" t="str">
            <v>時給</v>
          </cell>
          <cell r="AG885" t="str">
            <v>確認中</v>
          </cell>
          <cell r="AH885" t="str">
            <v>確認中</v>
          </cell>
          <cell r="AI885" t="str">
            <v>確認中</v>
          </cell>
          <cell r="AJ885" t="str">
            <v>確認中</v>
          </cell>
          <cell r="AK885" t="str">
            <v>確認中</v>
          </cell>
          <cell r="AL885" t="str">
            <v>確認中</v>
          </cell>
          <cell r="AM885" t="str">
            <v>確認中</v>
          </cell>
          <cell r="AN885" t="str">
            <v>確認中</v>
          </cell>
          <cell r="AO885" t="str">
            <v>確認中</v>
          </cell>
          <cell r="AP885" t="str">
            <v>詳細はハローワークインターネットサービス求人票を確認ください。</v>
          </cell>
          <cell r="AQ885" t="str">
            <v>詳細はハローワークインターネットサービス求人票を確認ください。</v>
          </cell>
          <cell r="AR885" t="str">
            <v>詳細はハローワークインターネットサービス求人票を確認ください。</v>
          </cell>
          <cell r="AS885" t="str">
            <v>労災保険</v>
          </cell>
          <cell r="AT885" t="str">
            <v>1人</v>
          </cell>
          <cell r="AU885" t="str">
            <v>特定施設入居者生活介護（有料老人ホーム）</v>
          </cell>
          <cell r="AZ885" t="str">
            <v>確認中</v>
          </cell>
          <cell r="BA885" t="str">
            <v>確認中</v>
          </cell>
          <cell r="BB885" t="str">
            <v>確認中</v>
          </cell>
          <cell r="BC885" t="str">
            <v>確認中</v>
          </cell>
        </row>
        <row r="886">
          <cell r="C886" t="str">
            <v>13190-11876821</v>
          </cell>
          <cell r="D886">
            <v>44914</v>
          </cell>
          <cell r="E886" t="str">
            <v>社会福祉法人 南町田ちいろば会</v>
          </cell>
          <cell r="F886" t="str">
            <v>しゃかいふくしほうじん みなみまちだちいろばかい</v>
          </cell>
          <cell r="G886">
            <v>0</v>
          </cell>
          <cell r="J886">
            <v>0</v>
          </cell>
          <cell r="K886">
            <v>0</v>
          </cell>
          <cell r="N886" t="str">
            <v xml:space="preserve">http://www.migiwa-home.or.jp </v>
          </cell>
          <cell r="O886" t="str">
            <v>寄り添う思いを大切にした福祉サービスを提供していく経営理念をもとに日々励んでいます。</v>
          </cell>
          <cell r="P886" t="str">
            <v>介護職／１月１８日面接会</v>
          </cell>
          <cell r="Q886" t="str">
            <v>確認中</v>
          </cell>
          <cell r="R886" t="str">
            <v>＊特別養護老人ホーム及びショートスティの入居者、ご利用者への日常生活における食事や入浴などの介護業務全般に従事をお願いします。・特養 定員８８名、ユニット型ショートスティ 定員１１名／日、併設型、多床室＊「新しい生活様式」を踏まえた感染防止策・体温測定・マスク着用・手洗い・消毒</v>
          </cell>
          <cell r="S886" t="str">
            <v>特別養護老人ホーム みぎわホーム</v>
          </cell>
          <cell r="T886" t="str">
            <v>確認中</v>
          </cell>
          <cell r="U886" t="str">
            <v>正社員</v>
          </cell>
          <cell r="V886" t="str">
            <v>東京都町田市南町田４丁目１０－３８</v>
          </cell>
          <cell r="W886" t="str">
            <v>東急田園都市線 南町田グランベリーパーク駅　徒歩12分</v>
          </cell>
          <cell r="X886" t="str">
            <v>194,000円〜277,800円</v>
          </cell>
          <cell r="Y886" t="str">
            <v>確認中</v>
          </cell>
          <cell r="Z886" t="str">
            <v>職能手当 5,000円〜15,000円、処遇改善手当 19,000円〜29,500円、資格手当 5,000円〜15,000円、その他・配偶者手当 １４８００円、扶養手当   ４０００円～、住宅手当 持家２０００円賃貸 １００００円</v>
          </cell>
          <cell r="AA886" t="str">
            <v>確認中</v>
          </cell>
          <cell r="AB886" t="str">
            <v>あり</v>
          </cell>
          <cell r="AC886" t="str">
            <v>確認中</v>
          </cell>
          <cell r="AD886" t="str">
            <v>あり</v>
          </cell>
          <cell r="AE886" t="str">
            <v>確認中</v>
          </cell>
          <cell r="AF886" t="str">
            <v>月給（定期手当含む）</v>
          </cell>
          <cell r="AG886" t="str">
            <v>確認中</v>
          </cell>
          <cell r="AH886" t="str">
            <v>確認中</v>
          </cell>
          <cell r="AI886" t="str">
            <v>確認中</v>
          </cell>
          <cell r="AJ886" t="str">
            <v>可</v>
          </cell>
          <cell r="AK886" t="str">
            <v>確認中</v>
          </cell>
          <cell r="AL886" t="str">
            <v>確認中</v>
          </cell>
          <cell r="AM886" t="str">
            <v>確認中</v>
          </cell>
          <cell r="AN886" t="str">
            <v>確認中</v>
          </cell>
          <cell r="AO886" t="str">
            <v>確認中</v>
          </cell>
          <cell r="AP886" t="str">
            <v>詳細はハローワークインターネットサービス求人票を確認ください。</v>
          </cell>
          <cell r="AQ886" t="str">
            <v>詳細はハローワークインターネットサービス求人票を確認ください。</v>
          </cell>
          <cell r="AR886" t="str">
            <v>詳細はハローワークインターネットサービス求人票を確認ください。</v>
          </cell>
          <cell r="AS886" t="str">
            <v>雇用保険，労災保険，健康保険，厚生年金</v>
          </cell>
          <cell r="AT886" t="str">
            <v>2人</v>
          </cell>
          <cell r="AU886" t="str">
            <v>特別養護老人ホーム（特養）</v>
          </cell>
          <cell r="AZ886" t="str">
            <v>確認中</v>
          </cell>
          <cell r="BA886" t="str">
            <v>確認中</v>
          </cell>
          <cell r="BB886" t="str">
            <v>有（屋内「原則禁煙」）</v>
          </cell>
          <cell r="BC886" t="str">
            <v>屋内禁煙（屋外に喫煙所設置）</v>
          </cell>
        </row>
        <row r="887">
          <cell r="C887" t="str">
            <v>13190-11877221</v>
          </cell>
          <cell r="D887">
            <v>44914</v>
          </cell>
          <cell r="E887" t="str">
            <v>社会福祉法人 南町田ちいろば会</v>
          </cell>
          <cell r="F887" t="str">
            <v>しゃかいふくしほうじん みなみまちだちいろばかい</v>
          </cell>
          <cell r="G887">
            <v>0</v>
          </cell>
          <cell r="J887">
            <v>0</v>
          </cell>
          <cell r="K887">
            <v>0</v>
          </cell>
          <cell r="N887" t="str">
            <v xml:space="preserve">http://www.migiwa-home.or.jp </v>
          </cell>
          <cell r="O887" t="str">
            <v>寄り添う思いを大切にした福祉サービスを提供していく経営理念をもとに日々励んでいます。</v>
          </cell>
          <cell r="P887" t="str">
            <v>特別養護老人ホーム介護職員／１月１８日面接会</v>
          </cell>
          <cell r="Q887" t="str">
            <v>確認中</v>
          </cell>
          <cell r="R887" t="str">
            <v>＊特養 定員８８名、ユニット型＊ ショートスティ 定員１１名／日、併設型、多床室・ユニット入居者１１名の料理の盛り付けや洗い物。・お部屋の掃除やリネン交換など・簡単な介助あり</v>
          </cell>
          <cell r="S887" t="str">
            <v>特別養護老人ホーム みぎわホーム</v>
          </cell>
          <cell r="T887" t="str">
            <v>確認中</v>
          </cell>
          <cell r="U887" t="str">
            <v>非常勤パート</v>
          </cell>
          <cell r="V887" t="str">
            <v>東京都町田市南町田４丁目１０－３８</v>
          </cell>
          <cell r="W887" t="str">
            <v>東急田園都市線 南町田グランベリーパーク駅　徒歩12分</v>
          </cell>
          <cell r="X887" t="str">
            <v>1,151円〜1,226円</v>
          </cell>
          <cell r="Y887" t="str">
            <v>確認中</v>
          </cell>
          <cell r="Z887" t="str">
            <v>詳細はハローワークインターネットサービス求人票を確認ください。</v>
          </cell>
          <cell r="AA887" t="str">
            <v>確認中</v>
          </cell>
          <cell r="AB887" t="str">
            <v>あり</v>
          </cell>
          <cell r="AC887" t="str">
            <v>確認中</v>
          </cell>
          <cell r="AD887" t="str">
            <v>なし</v>
          </cell>
          <cell r="AE887" t="str">
            <v>確認中</v>
          </cell>
          <cell r="AF887" t="str">
            <v>時給</v>
          </cell>
          <cell r="AG887" t="str">
            <v>確認中</v>
          </cell>
          <cell r="AH887" t="str">
            <v>確認中</v>
          </cell>
          <cell r="AI887" t="str">
            <v>確認中</v>
          </cell>
          <cell r="AJ887" t="str">
            <v>可</v>
          </cell>
          <cell r="AK887" t="str">
            <v>確認中</v>
          </cell>
          <cell r="AL887" t="str">
            <v>確認中</v>
          </cell>
          <cell r="AM887" t="str">
            <v>確認中</v>
          </cell>
          <cell r="AN887" t="str">
            <v>確認中</v>
          </cell>
          <cell r="AO887" t="str">
            <v>確認中</v>
          </cell>
          <cell r="AP887" t="str">
            <v>詳細はハローワークインターネットサービス求人票を確認ください。</v>
          </cell>
          <cell r="AQ887" t="str">
            <v>詳細はハローワークインターネットサービス求人票を確認ください。</v>
          </cell>
          <cell r="AR887" t="str">
            <v>詳細はハローワークインターネットサービス求人票を確認ください。</v>
          </cell>
          <cell r="AS887" t="str">
            <v>労災保険</v>
          </cell>
          <cell r="AT887" t="str">
            <v>1人</v>
          </cell>
          <cell r="AU887" t="str">
            <v>特別養護老人ホーム（特養）</v>
          </cell>
          <cell r="AZ887" t="str">
            <v>確認中</v>
          </cell>
          <cell r="BA887" t="str">
            <v>確認中</v>
          </cell>
          <cell r="BB887" t="str">
            <v>有（屋内「原則禁煙」）</v>
          </cell>
          <cell r="BC887" t="str">
            <v>屋内禁煙（屋外に喫煙所設置）</v>
          </cell>
        </row>
        <row r="888">
          <cell r="C888" t="str">
            <v>13190-11878521</v>
          </cell>
          <cell r="D888">
            <v>44914</v>
          </cell>
          <cell r="E888" t="str">
            <v>社会福祉法人 南町田ちいろば会</v>
          </cell>
          <cell r="F888" t="str">
            <v>しゃかいふくしほうじん みなみまちだちいろばかい</v>
          </cell>
          <cell r="G888">
            <v>0</v>
          </cell>
          <cell r="J888">
            <v>0</v>
          </cell>
          <cell r="K888">
            <v>0</v>
          </cell>
          <cell r="N888" t="str">
            <v xml:space="preserve">http://www.migiwa-home.or.jp </v>
          </cell>
          <cell r="O888" t="str">
            <v>1人</v>
          </cell>
          <cell r="P888" t="str">
            <v>訪問介護職員（サービス提供責任者）／１月１８日面接会</v>
          </cell>
          <cell r="Q888" t="str">
            <v>確認中</v>
          </cell>
          <cell r="R888" t="str">
            <v>＊訪問介護事業所でのサービス提供責任者業務＊訪問介護計画の作成、関係機関との連絡調整＊登録ヘルパーの管理、指導＊訪問介護支援</v>
          </cell>
          <cell r="S888" t="str">
            <v>特別養護老人ホームみぎわホーム内の訪問介護事業所</v>
          </cell>
          <cell r="T888" t="str">
            <v>確認中</v>
          </cell>
          <cell r="U888" t="str">
            <v>正社員</v>
          </cell>
          <cell r="V888" t="str">
            <v>東京都町田市南町田４丁目１０－３８</v>
          </cell>
          <cell r="W888" t="str">
            <v>東急田園都市線 南町田グランベリーパーク駅　徒歩12分</v>
          </cell>
          <cell r="X888" t="str">
            <v>255,300円〜277,800円</v>
          </cell>
          <cell r="Y888" t="str">
            <v>確認中</v>
          </cell>
          <cell r="Z888" t="str">
            <v>職能手当 15,000円〜15,000円、資格手当 15,000円〜15,000円、処遇改善手当 29,500円〜29,500円、その他配偶者手当   １４８００円、扶養手当  第１子４０００円第２子３０００円、第３子以下２０００円、住宅手当（持家） ２０００円、（賃貸）１００００円</v>
          </cell>
          <cell r="AA888" t="str">
            <v>確認中</v>
          </cell>
          <cell r="AB888" t="str">
            <v>あり</v>
          </cell>
          <cell r="AC888" t="str">
            <v>確認中</v>
          </cell>
          <cell r="AD888" t="str">
            <v>あり</v>
          </cell>
          <cell r="AE888" t="str">
            <v>確認中</v>
          </cell>
          <cell r="AF888" t="str">
            <v>月給（定期手当含む）</v>
          </cell>
          <cell r="AG888" t="str">
            <v>確認中</v>
          </cell>
          <cell r="AH888" t="str">
            <v>確認中</v>
          </cell>
          <cell r="AI888" t="str">
            <v>確認中</v>
          </cell>
          <cell r="AJ888" t="str">
            <v>可</v>
          </cell>
          <cell r="AK888" t="str">
            <v>確認中</v>
          </cell>
          <cell r="AL888" t="str">
            <v>確認中</v>
          </cell>
          <cell r="AM888" t="str">
            <v>確認中</v>
          </cell>
          <cell r="AN888" t="str">
            <v>確認中</v>
          </cell>
          <cell r="AO888" t="str">
            <v>確認中</v>
          </cell>
          <cell r="AP888" t="str">
            <v>詳細はハローワークインターネットサービス求人票を確認ください。</v>
          </cell>
          <cell r="AQ888" t="str">
            <v>詳細はハローワークインターネットサービス求人票を確認ください。</v>
          </cell>
          <cell r="AR888" t="str">
            <v>詳細はハローワークインターネットサービス求人票を確認ください。</v>
          </cell>
          <cell r="AS888" t="str">
            <v>雇用保険，労災保険，健康保険，厚生年金</v>
          </cell>
          <cell r="AT888" t="str">
            <v>1人</v>
          </cell>
          <cell r="AU888" t="str">
            <v>訪問介護（ホームヘルプサービス）</v>
          </cell>
          <cell r="AZ888" t="str">
            <v>確認中</v>
          </cell>
          <cell r="BA888" t="str">
            <v>確認中</v>
          </cell>
          <cell r="BB888" t="str">
            <v>有（屋内「原則禁煙」）</v>
          </cell>
          <cell r="BC888" t="str">
            <v>屋内禁煙（屋外に喫煙所設置）</v>
          </cell>
        </row>
        <row r="889">
          <cell r="C889" t="str">
            <v>13190-11879421</v>
          </cell>
          <cell r="D889">
            <v>44914</v>
          </cell>
          <cell r="E889" t="str">
            <v>社会福祉法人 南町田ちいろば会</v>
          </cell>
          <cell r="F889" t="str">
            <v>しゃかいふくしほうじん みなみまちだちいろばかい</v>
          </cell>
          <cell r="G889">
            <v>0</v>
          </cell>
          <cell r="J889">
            <v>0</v>
          </cell>
          <cell r="K889">
            <v>0</v>
          </cell>
          <cell r="N889" t="str">
            <v xml:space="preserve">http://www.migiwa-home.or.jp </v>
          </cell>
          <cell r="O889" t="str">
            <v>寄り添う思いを大切にした福祉サービスを提供していく経営理念をもとに日々励んでいます。</v>
          </cell>
          <cell r="P889" t="str">
            <v>訪問ヘルパー（訪問介護事業所）／１月１８日面接会</v>
          </cell>
          <cell r="Q889" t="str">
            <v>確認中</v>
          </cell>
          <cell r="R889" t="str">
            <v>＊お客様の自宅にお伺いして、日常生活に必要な援助を行う訪問ヘ ルパー業務</v>
          </cell>
          <cell r="S889" t="str">
            <v>特別養護老人ホーム みぎわホーム</v>
          </cell>
          <cell r="T889" t="str">
            <v>確認中</v>
          </cell>
          <cell r="U889" t="str">
            <v>非常勤パート</v>
          </cell>
          <cell r="V889" t="str">
            <v>東京都町田市南町田４丁目１０－３８</v>
          </cell>
          <cell r="W889" t="str">
            <v>東急田園都市線 南町田グランベリーパーク駅　徒歩12分</v>
          </cell>
          <cell r="X889" t="str">
            <v>1,232円〜1,282円</v>
          </cell>
          <cell r="Y889" t="str">
            <v>確認中</v>
          </cell>
          <cell r="Z889" t="str">
            <v>処遇改善手当 135円〜135円＊祝日は時給５０円プラスとなります</v>
          </cell>
          <cell r="AA889" t="str">
            <v>確認中</v>
          </cell>
          <cell r="AB889" t="str">
            <v>なし</v>
          </cell>
          <cell r="AC889" t="str">
            <v>確認中</v>
          </cell>
          <cell r="AD889" t="str">
            <v>なし</v>
          </cell>
          <cell r="AE889" t="str">
            <v>確認中</v>
          </cell>
          <cell r="AF889" t="str">
            <v>時給</v>
          </cell>
          <cell r="AG889" t="str">
            <v>確認中</v>
          </cell>
          <cell r="AH889" t="str">
            <v>確認中</v>
          </cell>
          <cell r="AI889" t="str">
            <v>確認中</v>
          </cell>
          <cell r="AJ889" t="str">
            <v>可</v>
          </cell>
          <cell r="AK889" t="str">
            <v>確認中</v>
          </cell>
          <cell r="AL889" t="str">
            <v>確認中</v>
          </cell>
          <cell r="AM889" t="str">
            <v>確認中</v>
          </cell>
          <cell r="AN889" t="str">
            <v>確認中</v>
          </cell>
          <cell r="AO889" t="str">
            <v>確認中</v>
          </cell>
          <cell r="AP889" t="str">
            <v>詳細はハローワークインターネットサービス求人票を確認ください。</v>
          </cell>
          <cell r="AQ889" t="str">
            <v>詳細はハローワークインターネットサービス求人票を確認ください。</v>
          </cell>
          <cell r="AR889" t="str">
            <v>詳細はハローワークインターネットサービス求人票を確認ください。</v>
          </cell>
          <cell r="AS889" t="str">
            <v>雇用保険，労災保険，健康保険，厚生年金</v>
          </cell>
          <cell r="AT889" t="str">
            <v>1人</v>
          </cell>
          <cell r="AU889" t="str">
            <v>訪問介護（ホームヘルプサービス）</v>
          </cell>
          <cell r="AZ889" t="str">
            <v>確認中</v>
          </cell>
          <cell r="BA889" t="str">
            <v>確認中</v>
          </cell>
          <cell r="BB889" t="str">
            <v>有（屋内「原則禁煙」）</v>
          </cell>
          <cell r="BC889" t="str">
            <v>屋内禁煙（屋外に喫煙所設置）</v>
          </cell>
        </row>
        <row r="890">
          <cell r="C890" t="str">
            <v>13190-11880921</v>
          </cell>
          <cell r="D890">
            <v>44914</v>
          </cell>
          <cell r="E890" t="str">
            <v>社会福祉法人 南町田ちいろば会</v>
          </cell>
          <cell r="F890" t="str">
            <v>しゃかいふくしほうじん みなみまちだちいろばかい</v>
          </cell>
          <cell r="G890">
            <v>0</v>
          </cell>
          <cell r="J890">
            <v>0</v>
          </cell>
          <cell r="K890">
            <v>0</v>
          </cell>
          <cell r="N890" t="str">
            <v xml:space="preserve">http://www.migiwa-home.or.jp </v>
          </cell>
          <cell r="O890" t="str">
            <v>寄り添う思いを大切にした福祉サービスを提供していく経営理念をもとに日々励んでいます。</v>
          </cell>
          <cell r="P890" t="str">
            <v>ドライバー（ディサービス）／１月１８日面接会</v>
          </cell>
          <cell r="Q890" t="str">
            <v>確認中</v>
          </cell>
          <cell r="R890" t="str">
            <v>＊ディサービスご利用者の送迎（利用者のご自宅とみぎわホーム間）</v>
          </cell>
          <cell r="S890" t="str">
            <v>高齢者総合福祉施設 みぎわホーム</v>
          </cell>
          <cell r="T890" t="str">
            <v>確認中</v>
          </cell>
          <cell r="U890" t="str">
            <v>非常勤パート</v>
          </cell>
          <cell r="V890" t="str">
            <v>東京都町田市南町田４丁目１０－３８</v>
          </cell>
          <cell r="W890" t="str">
            <v>東急田園都市線 南町田グランベリーパーク駅　徒歩12分</v>
          </cell>
          <cell r="X890" t="str">
            <v>1,072円〜1,072円</v>
          </cell>
          <cell r="Y890" t="str">
            <v>確認中</v>
          </cell>
          <cell r="Z890" t="str">
            <v>＊祝日勤務は時給５０円が加算されます。</v>
          </cell>
          <cell r="AA890" t="str">
            <v>確認中</v>
          </cell>
          <cell r="AB890" t="str">
            <v>なし</v>
          </cell>
          <cell r="AC890" t="str">
            <v>確認中</v>
          </cell>
          <cell r="AD890" t="str">
            <v>なし</v>
          </cell>
          <cell r="AE890" t="str">
            <v>確認中</v>
          </cell>
          <cell r="AF890" t="str">
            <v>時給</v>
          </cell>
          <cell r="AG890" t="str">
            <v>確認中</v>
          </cell>
          <cell r="AH890" t="str">
            <v>確認中</v>
          </cell>
          <cell r="AI890" t="str">
            <v>確認中</v>
          </cell>
          <cell r="AJ890" t="str">
            <v>可</v>
          </cell>
          <cell r="AK890" t="str">
            <v>確認中</v>
          </cell>
          <cell r="AL890" t="str">
            <v>確認中</v>
          </cell>
          <cell r="AM890" t="str">
            <v>確認中</v>
          </cell>
          <cell r="AN890" t="str">
            <v>確認中</v>
          </cell>
          <cell r="AO890" t="str">
            <v>確認中</v>
          </cell>
          <cell r="AP890" t="str">
            <v>詳細はハローワークインターネットサービス求人票を確認ください。</v>
          </cell>
          <cell r="AQ890" t="str">
            <v>詳細はハローワークインターネットサービス求人票を確認ください。</v>
          </cell>
          <cell r="AR890" t="str">
            <v>詳細はハローワークインターネットサービス求人票を確認ください。</v>
          </cell>
          <cell r="AS890" t="str">
            <v>労災保険</v>
          </cell>
          <cell r="AT890" t="str">
            <v>1人</v>
          </cell>
          <cell r="AU890" t="str">
            <v>通所介護（デイサービス）</v>
          </cell>
          <cell r="AZ890" t="str">
            <v>確認中</v>
          </cell>
          <cell r="BA890" t="str">
            <v>確認中</v>
          </cell>
          <cell r="BB890" t="str">
            <v>有（屋内「原則禁煙」）</v>
          </cell>
          <cell r="BC890" t="str">
            <v>屋内禁煙（屋外に喫煙所設置）</v>
          </cell>
        </row>
        <row r="891">
          <cell r="C891" t="str">
            <v>70-0497</v>
          </cell>
          <cell r="D891">
            <v>44918</v>
          </cell>
          <cell r="E891" t="str">
            <v>株式会社　ツクイ</v>
          </cell>
          <cell r="F891" t="str">
            <v>かぶしきがいしゃ　ツクイ</v>
          </cell>
          <cell r="G891" t="str">
            <v>採用課</v>
          </cell>
          <cell r="H891" t="str">
            <v>李</v>
          </cell>
          <cell r="J891" t="str">
            <v>0120-106-311</v>
          </cell>
          <cell r="K891" t="str">
            <v>03-5784-2090</v>
          </cell>
          <cell r="M891" t="str">
            <v>mailto:chinui_ri@apps.tsukui.net</v>
          </cell>
          <cell r="N891" t="str">
            <v>https://www.tsukui.net/</v>
          </cell>
          <cell r="P891" t="str">
            <v>介護職</v>
          </cell>
          <cell r="Q891" t="str">
            <v>確認中</v>
          </cell>
          <cell r="R891" t="str">
            <v>資格：不問　_x000D_
経験：不問</v>
          </cell>
          <cell r="S891" t="str">
            <v>ツクイ町田南成瀬</v>
          </cell>
          <cell r="T891" t="str">
            <v>確認中</v>
          </cell>
          <cell r="U891" t="str">
            <v>非常勤パート</v>
          </cell>
          <cell r="V891" t="str">
            <v>東京都町田市南成瀬5-9-4</v>
          </cell>
          <cell r="W891" t="str">
            <v>JR横浜線「成瀬」駅下車　徒歩7分 ※車通勤可</v>
          </cell>
          <cell r="X891" t="str">
            <v>1,192円～1,277円</v>
          </cell>
          <cell r="Y891" t="str">
            <v>確認中</v>
          </cell>
          <cell r="Z891" t="str">
            <v>※土日祝日は時給100円アップ！_x000D_
※ひとり親手当　10,000円（月間50時間以上勤務の方）_x000D_
※給与は、経験・資格による</v>
          </cell>
          <cell r="AA891" t="str">
            <v>上限5万円迄支給</v>
          </cell>
          <cell r="AB891" t="str">
            <v>有り</v>
          </cell>
          <cell r="AC891" t="str">
            <v>確認中</v>
          </cell>
          <cell r="AD891" t="str">
            <v>無し</v>
          </cell>
          <cell r="AE891" t="str">
            <v>確認中</v>
          </cell>
          <cell r="AF891" t="str">
            <v>時給</v>
          </cell>
          <cell r="AG891" t="str">
            <v>有期</v>
          </cell>
          <cell r="AH891" t="str">
            <v>1年毎の更新</v>
          </cell>
          <cell r="AI891" t="str">
            <v>確認中</v>
          </cell>
          <cell r="AJ891" t="str">
            <v>確認中</v>
          </cell>
          <cell r="AK891" t="str">
            <v>有り</v>
          </cell>
          <cell r="AL891" t="str">
            <v>3ヶ月～4ヶ月</v>
          </cell>
          <cell r="AM891" t="str">
            <v>無し</v>
          </cell>
          <cell r="AN891" t="str">
            <v>無</v>
          </cell>
          <cell r="AO891" t="str">
            <v>日勤</v>
          </cell>
          <cell r="AP891" t="str">
            <v xml:space="preserve">08:30～17:30(休憩60分) </v>
          </cell>
          <cell r="AQ891" t="str">
            <v xml:space="preserve"> 勤務日数：週1～5日以上、勤務曜日：応相談 </v>
          </cell>
          <cell r="AR891" t="str">
            <v>資格：不問　_x000D_
経験：不問</v>
          </cell>
          <cell r="AS891" t="str">
            <v>労働条件による</v>
          </cell>
          <cell r="AT891">
            <v>2</v>
          </cell>
          <cell r="AU891" t="str">
            <v>通所介護（デイサービス）</v>
          </cell>
          <cell r="AZ891" t="str">
            <v>法定通り</v>
          </cell>
          <cell r="BA891" t="str">
            <v>シフト制</v>
          </cell>
          <cell r="BB891" t="str">
            <v>確認中</v>
          </cell>
          <cell r="BC891" t="str">
            <v>確認中</v>
          </cell>
        </row>
        <row r="892">
          <cell r="C892" t="str">
            <v>14010-02181831</v>
          </cell>
          <cell r="D892">
            <v>44936</v>
          </cell>
          <cell r="E892" t="str">
            <v>株式会社 ツクイ</v>
          </cell>
          <cell r="F892" t="str">
            <v>カブシキガイシャ ツクイ</v>
          </cell>
          <cell r="G892">
            <v>0</v>
          </cell>
          <cell r="H892">
            <v>0</v>
          </cell>
          <cell r="I892">
            <v>0</v>
          </cell>
          <cell r="J892">
            <v>0</v>
          </cell>
          <cell r="K892">
            <v>0</v>
          </cell>
          <cell r="L892">
            <v>0</v>
          </cell>
          <cell r="M892">
            <v>0</v>
          </cell>
          <cell r="N892" t="str">
            <v xml:space="preserve">https://www.tsukui.net </v>
          </cell>
          <cell r="O892" t="str">
            <v>「ツクイは、地域に根付いた真心のこもったサービスを提供し、誠意ある行動で責任をもってお客様と社会に貢献する」を理念に、全国４７都道府県で約７０９の事業所を運営する企業</v>
          </cell>
          <cell r="P892" t="str">
            <v>ホームヘルパー（訪問介護）／町田金井／４月１９日面接会</v>
          </cell>
          <cell r="Q892" t="str">
            <v>確認中</v>
          </cell>
          <cell r="R892" t="str">
            <v>ホームヘルパーとしてお客様のご自宅を訪問し、生活援助や身体介護を提供いたします。週１日～ＯＫ♪ 事前相談可！お気軽にお問い合わせください♪＜仕事内容＞・お客様のご自宅へ訪問し、日常生活や自立支援のための各種サポート業務・食事介助、排拙介助、入浴介助等の身体介護・洗濯、お部屋の掃除、食事の用意などの生活援助＊年齢に関係なく幅広い世代の方が活躍されています。＊未経験やブランクのある方で研修体制が充実しているので安心！不安がなくなるまで研修を実施し、何度でも同行研修いたします。＊勤務時間・勤務日数のご相談もお気軽にお申し付けください。</v>
          </cell>
          <cell r="S892" t="str">
            <v>ツクイ町田金井</v>
          </cell>
          <cell r="T892" t="str">
            <v>確認中</v>
          </cell>
          <cell r="U892" t="str">
            <v>非常勤パート</v>
          </cell>
          <cell r="V892" t="str">
            <v>東京都町田市金井８－２５－２８</v>
          </cell>
          <cell r="W892" t="str">
            <v>小田急線「鶴川」駅よりバス「金井」バス停 下車３分</v>
          </cell>
          <cell r="X892" t="str">
            <v>1,350円〜1,880円</v>
          </cell>
          <cell r="Y892" t="str">
            <v>-</v>
          </cell>
          <cell r="Z892" t="str">
            <v>・土日祝日手当 時給１００円増・特別手当（年２回）・育児手当 １０，０００円（母・父子家庭）月５０ｈ以上勤務（対象：１８歳未満）</v>
          </cell>
          <cell r="AA892" t="str">
            <v>実費支給（上限あり）</v>
          </cell>
          <cell r="AB892" t="str">
            <v>あり</v>
          </cell>
          <cell r="AC892" t="str">
            <v>1時間あたり0円〜30円（前年度実績）</v>
          </cell>
          <cell r="AD892" t="str">
            <v>なし</v>
          </cell>
          <cell r="AE892" t="str">
            <v>なし</v>
          </cell>
          <cell r="AF892" t="str">
            <v>時給</v>
          </cell>
          <cell r="AG892" t="str">
            <v>期間の定めあり</v>
          </cell>
          <cell r="AH892" t="str">
            <v>6ヶ月契約更新の可能性</v>
          </cell>
          <cell r="AI892" t="str">
            <v>確認中</v>
          </cell>
          <cell r="AJ892" t="str">
            <v>可</v>
          </cell>
          <cell r="AK892" t="str">
            <v>あり</v>
          </cell>
          <cell r="AL892" t="str">
            <v>３～４ヶ月</v>
          </cell>
          <cell r="AM892" t="str">
            <v>なし</v>
          </cell>
          <cell r="AN892" t="str">
            <v>なし</v>
          </cell>
          <cell r="AO892" t="str">
            <v>交替制（シフト制）</v>
          </cell>
          <cell r="AP892" t="str">
            <v>8時00分〜21時00分の時間の間の1時間以上</v>
          </cell>
          <cell r="AQ892" t="str">
            <v>週1日〜週5日</v>
          </cell>
          <cell r="AR892" t="str">
            <v>ホームヘルパー２級・介護職員初任者研修修了者、いずれかの資格を所持で可</v>
          </cell>
          <cell r="AS892" t="str">
            <v>労災保険</v>
          </cell>
          <cell r="AT892" t="str">
            <v>2人</v>
          </cell>
          <cell r="AU892" t="str">
            <v>訪問介護（ホームヘルプサービス）</v>
          </cell>
          <cell r="AZ892" t="str">
            <v>0分</v>
          </cell>
          <cell r="BA892" t="str">
            <v>週休二日制</v>
          </cell>
          <cell r="BB892" t="str">
            <v>あり（屋内禁煙）</v>
          </cell>
          <cell r="BC892" t="str">
            <v>あり（屋内禁煙）</v>
          </cell>
        </row>
        <row r="893">
          <cell r="C893" t="str">
            <v>70-0498</v>
          </cell>
          <cell r="D893">
            <v>44937</v>
          </cell>
          <cell r="E893" t="str">
            <v>ＡＬＳＯＫ介護株式会社</v>
          </cell>
          <cell r="F893" t="str">
            <v>ＡＬＳＯＫかいごかぶしきがいしゃ</v>
          </cell>
          <cell r="G893" t="str">
            <v>第一在宅本部　業務課</v>
          </cell>
          <cell r="H893" t="str">
            <v>高窪</v>
          </cell>
          <cell r="J893" t="str">
            <v>042-708-0345</v>
          </cell>
          <cell r="K893" t="str">
            <v>042-708-0526</v>
          </cell>
          <cell r="M893" t="str">
            <v>saiyou-zaitaku@kaigo.alsok.co.jp</v>
          </cell>
          <cell r="N893" t="str">
            <v>https://kaigo-alsok-recruit.jp/list/tokyo/ct_209/?jobTypeId=8001212107&amp;empTypeCd=5</v>
          </cell>
          <cell r="O893" t="str">
            <v>未経験OK 主婦･主夫歓迎 長期歓迎 シフト制 昇給あり 交通費支給 PCスキルを活かせる・身に付く 車･バイク通勤ＯＫ　ライフステージの変化により、パートに変更したり正社員に復帰することも可能です。</v>
          </cell>
          <cell r="P893" t="str">
            <v>介護職</v>
          </cell>
          <cell r="Q893" t="str">
            <v>確認中</v>
          </cell>
          <cell r="R893" t="str">
            <v xml:space="preserve">訪問介護業務全般_x000D_
身体介護（食事介助・入浴介助・排泄介助他）生活援助（掃除・洗濯・買い物等）_x000D_
_x000D_
</v>
          </cell>
          <cell r="S893" t="str">
            <v>かたくり鶴川</v>
          </cell>
          <cell r="T893" t="str">
            <v>確認中</v>
          </cell>
          <cell r="U893" t="str">
            <v>正社員</v>
          </cell>
          <cell r="V893" t="str">
            <v>東京都町田市鶴川２丁目１４ー１５</v>
          </cell>
          <cell r="W893" t="str">
            <v>（小田急）小田原線鶴川駅　徒歩22分 ・多摩線栗平駅　徒歩37分・多摩線五月台駅　徒歩41分</v>
          </cell>
          <cell r="X893" t="str">
            <v>基本給：105,000円　職能給：45,000～65,000円（資格に応じて）勤労給：30,000円　</v>
          </cell>
          <cell r="Y893" t="str">
            <v>-</v>
          </cell>
          <cell r="Z893" t="str">
            <v>職務調整手当：10,300円　介護福祉士手当：10,000円　</v>
          </cell>
          <cell r="AA893" t="str">
            <v>上限5万円迄至急</v>
          </cell>
          <cell r="AB893" t="str">
            <v>有り</v>
          </cell>
          <cell r="AC893" t="str">
            <v>-</v>
          </cell>
          <cell r="AD893" t="str">
            <v>有り</v>
          </cell>
          <cell r="AE893" t="str">
            <v>（基本給+職能給）*2.2　</v>
          </cell>
          <cell r="AF893" t="str">
            <v>月給（手当等確認ください）</v>
          </cell>
          <cell r="AG893" t="str">
            <v>無期</v>
          </cell>
          <cell r="AH893" t="str">
            <v>無期</v>
          </cell>
          <cell r="AI893" t="str">
            <v>確認中</v>
          </cell>
          <cell r="AJ893" t="str">
            <v>不可</v>
          </cell>
          <cell r="AK893" t="str">
            <v>有</v>
          </cell>
          <cell r="AL893" t="str">
            <v>6ヶ月</v>
          </cell>
          <cell r="AM893" t="str">
            <v>有り</v>
          </cell>
          <cell r="AN893" t="str">
            <v>10時間</v>
          </cell>
          <cell r="AO893" t="str">
            <v>変形労働時間制有</v>
          </cell>
          <cell r="AP893" t="str">
            <v>8：30～17：30　変形労働時間制有</v>
          </cell>
          <cell r="AQ893" t="str">
            <v>週5日勤務（月9日休日）</v>
          </cell>
          <cell r="AR893" t="str">
            <v>訪問介護に興味がある方。_x000D_
個々の利用者に応じた柔軟な対応ができる方。_x000D_
長期できる方</v>
          </cell>
          <cell r="AS893" t="str">
            <v>雇用保険・健康保険・厚生年金・労災保険</v>
          </cell>
          <cell r="AT893">
            <v>2</v>
          </cell>
          <cell r="AU893" t="str">
            <v>居宅介護支援</v>
          </cell>
          <cell r="AZ893" t="str">
            <v>法廷通り</v>
          </cell>
          <cell r="BA893" t="str">
            <v>月9公休（閏年を除く2月は8公休）・年間公休107日・年次有給休暇、産前産後休暇・育児休業・介護休業取得実績あり</v>
          </cell>
          <cell r="BB893" t="str">
            <v>有（屋内「原則禁煙」）</v>
          </cell>
          <cell r="BC893" t="str">
            <v>屋内禁煙（屋外に喫煙所設置）</v>
          </cell>
        </row>
        <row r="894">
          <cell r="C894" t="str">
            <v>14010-02370631</v>
          </cell>
          <cell r="D894">
            <v>44937</v>
          </cell>
          <cell r="E894" t="str">
            <v>株式会社 ツクイ</v>
          </cell>
          <cell r="F894" t="str">
            <v>カブシキガイシャ ツクイ</v>
          </cell>
          <cell r="G894">
            <v>0</v>
          </cell>
          <cell r="H894">
            <v>0</v>
          </cell>
          <cell r="I894">
            <v>0</v>
          </cell>
          <cell r="J894">
            <v>0</v>
          </cell>
          <cell r="K894">
            <v>0</v>
          </cell>
          <cell r="L894">
            <v>0</v>
          </cell>
          <cell r="M894">
            <v>0</v>
          </cell>
          <cell r="N894" t="str">
            <v xml:space="preserve">https://www.tsukui.net </v>
          </cell>
          <cell r="O894" t="str">
            <v>「ツクイは、地域に根付いた真心のこもったサービスを提供し、誠意ある行動で責任をもってお客様と社会に貢献する」を理念に、全国４７都道府県で約７０９の事業所を運営する企業</v>
          </cell>
          <cell r="P894" t="str">
            <v>看護職員／有料老人ホーム／４月１９日面接会</v>
          </cell>
          <cell r="Q894" t="str">
            <v>確認中</v>
          </cell>
          <cell r="R894" t="str">
            <v>夜勤なし！日勤のみのお仕事です！＜ご入居しているお客様の健康維持をサポート＞１６８床の有料老人ホームでの看護業務です。ご入居しているお客様の健康管理が主な業務になります。・医療的観点からの健康管理業務全般・バイタルチェック、服薬管理・体調の変化に応じた外部医療機関との連携業務 等施設の看護に興味をお持ちの方、見学からでもお越しください。</v>
          </cell>
          <cell r="S894" t="str">
            <v>ツクイ・サンシャイン町田西館</v>
          </cell>
          <cell r="T894" t="str">
            <v>確認中</v>
          </cell>
          <cell r="U894" t="str">
            <v>正社員</v>
          </cell>
          <cell r="V894" t="str">
            <v>東京都町田市小山ヶ丘１－１１－７</v>
          </cell>
          <cell r="W894" t="str">
            <v>ＪＲ横浜線「相模原駅」／京王相模原線「南大沢駅」より無料シャトルバスあり</v>
          </cell>
          <cell r="X894" t="str">
            <v>271,750円〜340,750円</v>
          </cell>
          <cell r="Y894" t="str">
            <v>職務手当 40,000円〜40,000円 資格手当手当 15,000円〜20,000円 級地・ＬＰ手当 6,250円〜6,250円 特別調整手当 20,000円〜60,000円</v>
          </cell>
          <cell r="Z894" t="str">
            <v>※ベースアップ手当 ４，５００円／月 ・オンコール手当：２，０００円／回・給与幅は資格、経験により決定</v>
          </cell>
          <cell r="AA894" t="str">
            <v>実費支給（上限あり）</v>
          </cell>
          <cell r="AB894" t="str">
            <v>あり</v>
          </cell>
          <cell r="AC894" t="str">
            <v>1月あたり0円〜5,000円（前年度実績）</v>
          </cell>
          <cell r="AD894" t="str">
            <v>あり</v>
          </cell>
          <cell r="AE894" t="str">
            <v>400,000円〜520,000円（前年度実績）</v>
          </cell>
          <cell r="AF894" t="str">
            <v>月給（手当等確認ください）</v>
          </cell>
          <cell r="AG894" t="str">
            <v>期間の定めなし</v>
          </cell>
          <cell r="AH894" t="str">
            <v>雇用期間の定めなし</v>
          </cell>
          <cell r="AI894" t="str">
            <v>確認中</v>
          </cell>
          <cell r="AJ894" t="str">
            <v>可</v>
          </cell>
          <cell r="AK894" t="str">
            <v>あり</v>
          </cell>
          <cell r="AL894" t="str">
            <v>３～４ヶ月</v>
          </cell>
          <cell r="AM894" t="str">
            <v>あり</v>
          </cell>
          <cell r="AN894" t="str">
            <v>5時間</v>
          </cell>
          <cell r="AO894" t="str">
            <v>変形労働時間制</v>
          </cell>
          <cell r="AP894" t="str">
            <v>内容・詳細等は最下部ハローワークインターネットサービスにて確認ください。</v>
          </cell>
          <cell r="AQ894" t="str">
            <v>内容・詳細等は最下部ハローワークインターネットサービスにて確認ください。</v>
          </cell>
          <cell r="AR894" t="str">
            <v>看護師・准看護師　いずれかの資格を所持で可　※ 臨床経験または介護施設での実務経験４年以上</v>
          </cell>
          <cell r="AS894" t="str">
            <v>雇用保険，労災保険，健康保険，厚生年金</v>
          </cell>
          <cell r="AT894" t="str">
            <v>2人</v>
          </cell>
          <cell r="AU894" t="str">
            <v>特定施設入居者生活介護（有料老人ホーム）</v>
          </cell>
          <cell r="AZ894" t="str">
            <v>60分</v>
          </cell>
          <cell r="BA894" t="str">
            <v>週休二日制</v>
          </cell>
          <cell r="BB894" t="str">
            <v>あり（屋内禁煙）</v>
          </cell>
          <cell r="BC894" t="str">
            <v>あり（屋内禁煙）</v>
          </cell>
        </row>
        <row r="895">
          <cell r="C895" t="str">
            <v>70-0387</v>
          </cell>
          <cell r="D895">
            <v>44938</v>
          </cell>
          <cell r="E895" t="str">
            <v>東電パートナーズ　株式会社</v>
          </cell>
          <cell r="F895" t="str">
            <v>とうでんパートナーズ　かぶしきがいしゃ</v>
          </cell>
          <cell r="G895" t="str">
            <v>本社　採用グループ</v>
          </cell>
          <cell r="H895" t="str">
            <v>岡田</v>
          </cell>
          <cell r="J895" t="str">
            <v>03-5621-7337</v>
          </cell>
          <cell r="K895" t="str">
            <v>03-5621-7339</v>
          </cell>
          <cell r="M895" t="str">
            <v>recruit@tepco-partners.co.jp</v>
          </cell>
          <cell r="N895" t="str">
            <v>https://www.tepco-partners.co.jp/</v>
          </cell>
          <cell r="O895" t="str">
            <v>・ご自宅からお客さま宅へ直行直帰のお仕事です。_x000D_
・月2回ほど事業所へご出社いただきます。（研修、記録票提出のため）</v>
          </cell>
          <cell r="P895" t="str">
            <v>登録ヘルパー</v>
          </cell>
          <cell r="Q895" t="str">
            <v>確認中</v>
          </cell>
          <cell r="R895" t="str">
            <v>お客さまのご自宅に自転車などを使って訪問し、介護サービス（身体介護/生活援助など）を提供します。_x000D_
◆身体介護とは、お客さまの身体に直接触れて行う介助と、それに伴う準備や_x000D_片づけ、日常生活動作能力ADL）や意欲の向上のためにお客さまと共に行う_x000D_自立支援のためのサービスです。_x000D_
◆生活援助とは、日常生活援助でそのために必要な準備などの一連の行為で、お客さまご本人やご家族が家事を行うことが困難な場合に行われるサービスです。</v>
          </cell>
          <cell r="S895" t="str">
            <v>東電さわやかケア町田</v>
          </cell>
          <cell r="T895" t="str">
            <v>確認中</v>
          </cell>
          <cell r="U895" t="str">
            <v>非常勤パート</v>
          </cell>
          <cell r="V895" t="str">
            <v>東京都町田市森野4-17-23 渋谷ビル 2階-A</v>
          </cell>
          <cell r="W895" t="str">
            <v>バス停「市民病院前」より徒歩1分（JR、小田急町田駅　町田駅バスセンター3,4,6,7,11,12,13乗り場より「市民病院」経由バス乗車）</v>
          </cell>
          <cell r="X895" t="str">
            <v>身体介護：1,850円、生活援助1,350円　※介護福祉士の方は身体介護1,950円、生活援助1,400円</v>
          </cell>
          <cell r="Y895" t="str">
            <v>-</v>
          </cell>
          <cell r="Z895" t="str">
            <v>研修手当、記録表提出手当、キャンセル補償、奨励金（年2回）など</v>
          </cell>
          <cell r="AA895" t="str">
            <v>なし</v>
          </cell>
          <cell r="AB895" t="str">
            <v>条件による：年1回の特別研修を受講し、合格すれば昇給あり。</v>
          </cell>
          <cell r="AC895" t="str">
            <v>条件による：年1回の特別研修を受講し、合格すれば昇給あり。</v>
          </cell>
          <cell r="AD895" t="str">
            <v>実績による：月25時間以上稼働実績のある方が対象。</v>
          </cell>
          <cell r="AE895" t="str">
            <v>1,500円～60,000円/回×年2回</v>
          </cell>
          <cell r="AF895" t="str">
            <v>時給</v>
          </cell>
          <cell r="AG895" t="str">
            <v>有期：4/1～翌3/31の契約を毎年更新</v>
          </cell>
          <cell r="AH895" t="str">
            <v>1年毎の更新</v>
          </cell>
          <cell r="AI895" t="str">
            <v>確認中</v>
          </cell>
          <cell r="AJ895" t="str">
            <v>不可</v>
          </cell>
          <cell r="AK895" t="str">
            <v>無し</v>
          </cell>
          <cell r="AL895" t="str">
            <v>無し</v>
          </cell>
          <cell r="AM895" t="str">
            <v>無し</v>
          </cell>
          <cell r="AN895" t="str">
            <v>無</v>
          </cell>
          <cell r="AO895" t="str">
            <v>日勤</v>
          </cell>
          <cell r="AP895" t="str">
            <v>8：00～19：00の間で1日1～2時間から応相談</v>
          </cell>
          <cell r="AQ895" t="str">
            <v>週1日～OK。希望相談による。</v>
          </cell>
          <cell r="AR895" t="str">
            <v>初任者研修修了_x000D_、実務者研修修了、_x000D_ヘルパー1級、2級_x000D_、介護福祉士_x000D_
上記いずれかお持ちの方。</v>
          </cell>
          <cell r="AS895" t="str">
            <v>雇用保険・労災保険</v>
          </cell>
          <cell r="AT895">
            <v>5</v>
          </cell>
          <cell r="AU895" t="str">
            <v>訪問介護（ホームヘルプサービス）</v>
          </cell>
          <cell r="AZ895" t="str">
            <v>法定通り</v>
          </cell>
          <cell r="BA895" t="str">
            <v>就業日数応相談。就業日以外はお休み。</v>
          </cell>
          <cell r="BB895" t="str">
            <v>有（屋内「原則禁煙」）</v>
          </cell>
          <cell r="BC895" t="str">
            <v>屋内禁煙（屋外に喫煙所設置）</v>
          </cell>
        </row>
        <row r="896">
          <cell r="C896" t="str">
            <v>70-0388</v>
          </cell>
          <cell r="D896">
            <v>44938</v>
          </cell>
          <cell r="E896" t="str">
            <v>東電パートナーズ　株式会社</v>
          </cell>
          <cell r="F896" t="str">
            <v>とうでんパートナーズ　かぶしきがいしゃ</v>
          </cell>
          <cell r="G896" t="str">
            <v>本社　採用グループ</v>
          </cell>
          <cell r="H896" t="str">
            <v>岡田</v>
          </cell>
          <cell r="J896" t="str">
            <v>03-5621-7337</v>
          </cell>
          <cell r="K896" t="str">
            <v>03-5621-7339</v>
          </cell>
          <cell r="M896" t="str">
            <v>recruit@tepco-partners.co.jp</v>
          </cell>
          <cell r="N896" t="str">
            <v>https://www.tepco-partners.co.jp/</v>
          </cell>
          <cell r="O896" t="str">
            <v>・ご自宅からお客さま宅へ直行直帰のお仕事です。
・月2回ほど事業所へご出社いただきます。（研修、記録票提出のため）</v>
          </cell>
          <cell r="P896" t="str">
            <v>登録ヘルパー</v>
          </cell>
          <cell r="Q896" t="str">
            <v>確認中</v>
          </cell>
          <cell r="R896" t="str">
            <v>お客さまのご自宅に自転車などを使って訪問し、介護サービス（身体介護/生活援助など）を提供します。_x000D_
_x000D_◆身体介護とは、お客さまの身体に直接触れて行う介助と、それに伴う準備や_x000D_片づけ、日常生活動作能力ADL）や意欲の向上のためにお客さまと共に行う_x000D_自立支援のためのサービスです。_x000D_
◆生活援助とは、日常生活援助でそのために必要な準備などの一連の行為で、お客さまご本人やご家族が家事を行うことが困難な場合に行われるサービスです。</v>
          </cell>
          <cell r="S896" t="str">
            <v>東電さわやかケア成瀬</v>
          </cell>
          <cell r="T896" t="str">
            <v>確認中</v>
          </cell>
          <cell r="U896" t="str">
            <v>非常勤パート</v>
          </cell>
          <cell r="V896" t="str">
            <v>東京都町田市南成瀬5-1-11 シャトルＭ 101号室</v>
          </cell>
          <cell r="W896" t="str">
            <v>成瀬駅より徒歩5分（JR 横浜線）</v>
          </cell>
          <cell r="X896" t="str">
            <v>身体介護：1,850円、生活援助1,350円　※介護福祉士の方は身体介護1,950円、生活援助1,400円</v>
          </cell>
          <cell r="Y896" t="str">
            <v>-</v>
          </cell>
          <cell r="Z896" t="str">
            <v>研修手当、記録表提出手当、キャンセル時保証、奨励金　など</v>
          </cell>
          <cell r="AA896" t="str">
            <v>なし</v>
          </cell>
          <cell r="AB896" t="str">
            <v>条件による：年1回の特別研修を受講し、合格すれば昇給あり。</v>
          </cell>
          <cell r="AC896" t="str">
            <v>条件による：年1回の特別研修を受講し、合格すれば昇給あり。</v>
          </cell>
          <cell r="AD896" t="str">
            <v>実績による：月25時間以上稼働実績のある方が対象。</v>
          </cell>
          <cell r="AE896" t="str">
            <v>1,500円～60,000円/回×年2回</v>
          </cell>
          <cell r="AF896" t="str">
            <v>時給</v>
          </cell>
          <cell r="AG896" t="str">
            <v>有期：4/1～翌3/31の契約を毎年更新</v>
          </cell>
          <cell r="AH896" t="str">
            <v>1年毎の更新</v>
          </cell>
          <cell r="AI896" t="str">
            <v>確認中</v>
          </cell>
          <cell r="AJ896" t="str">
            <v>不可</v>
          </cell>
          <cell r="AK896" t="str">
            <v>無し</v>
          </cell>
          <cell r="AL896" t="str">
            <v>無し</v>
          </cell>
          <cell r="AM896" t="str">
            <v>無し</v>
          </cell>
          <cell r="AN896" t="str">
            <v>無</v>
          </cell>
          <cell r="AO896" t="str">
            <v>日勤</v>
          </cell>
          <cell r="AP896" t="str">
            <v>8：00～19：00の間で1日1～2時間から応相談</v>
          </cell>
          <cell r="AQ896" t="str">
            <v>週1日～OK。希望相談による。</v>
          </cell>
          <cell r="AR896" t="str">
            <v>初任者研修修了_x000D_、実務者研修修了、_x000D_ヘルパー1級、2級_x000D_、介護福祉士_x000D_
上記いずれかお持ちの方。★介護職未経験の方も大歓迎。</v>
          </cell>
          <cell r="AS896" t="str">
            <v>雇用保険・労災保険</v>
          </cell>
          <cell r="AT896">
            <v>5</v>
          </cell>
          <cell r="AU896" t="str">
            <v>訪問介護（ホームヘルプサービス）</v>
          </cell>
          <cell r="AZ896" t="str">
            <v>法定通り</v>
          </cell>
          <cell r="BA896" t="str">
            <v>就業日数応相談。就業日以外はお休み。</v>
          </cell>
          <cell r="BB896" t="str">
            <v>有（屋内「原則禁煙」）</v>
          </cell>
          <cell r="BC896" t="str">
            <v>屋内禁煙（屋外に喫煙所設置）</v>
          </cell>
        </row>
        <row r="897">
          <cell r="C897" t="str">
            <v>70-0499</v>
          </cell>
          <cell r="D897">
            <v>44938</v>
          </cell>
          <cell r="E897" t="str">
            <v>東電パートナーズ株式会社</v>
          </cell>
          <cell r="F897" t="str">
            <v>とうでんパートナーズかぶしきがいしゃ</v>
          </cell>
          <cell r="G897" t="str">
            <v>労務人事部　採用グループ</v>
          </cell>
          <cell r="H897" t="str">
            <v>岡田　和美</v>
          </cell>
          <cell r="J897" t="str">
            <v>03-5621-7337</v>
          </cell>
          <cell r="K897" t="str">
            <v>03-5621-7339</v>
          </cell>
          <cell r="L897" t="str">
            <v>03-5621-7337</v>
          </cell>
          <cell r="M897" t="str">
            <v>recruit@tepco-partners.co.jp</v>
          </cell>
          <cell r="N897" t="str">
            <v>https://www.tepco-partners.co.jp/</v>
          </cell>
          <cell r="O897" t="str">
            <v>当社は東京・神奈川・埼玉・千葉の一都三県で介護事業所展開する、東京電力グループの介護事業会社です。訪問介護や居宅介護支援、デイサービスなど、在宅で暮らされている方々を対象としたサポートがメイン。入社時の研修や職種別研修、育成プログラムに沿ったOJTなど、育成にも力を入れていますので、職種未経験からのチャレンジも応援しています。</v>
          </cell>
          <cell r="P897" t="str">
            <v>福祉用具専門相談員</v>
          </cell>
          <cell r="Q897" t="str">
            <v>確認中</v>
          </cell>
          <cell r="R897" t="str">
            <v>直接的な介助をするお仕事ではなく、居宅介護支援事業所や施設等を訪問し、車いすや介護用ベッド、杖など福祉用具をご提案するお仕事です。_x000D_状態に合った福祉用具をうまく活用することで、高齢や障害をお持ちのお客さまの暮らしが目に見えて改善されるやりがいあるお仕事です。_x000D_直接お客さまに営業をすることは少なく、高齢や障害をお持ちののお客さまのケアプランを考えているケアマネジャーさんに営業をかけることが多いです。_x000D_お客さまの状態やお住まいの環境などを確認し、適切な福祉用具の提案・フィッティング・搬入も行います。_x000D_商品の在庫は当社では持っておらず、商品については取引先の卸業者に発注をします。お客さま宅で卸業者と待ち合わせ、一緒にベッドを搬入したりなど、力仕事もあります。_x000D_例えば車いす1つ取っても色々な種類がありますので、商品知識を増やしていくことも大切な取り組みです。</v>
          </cell>
          <cell r="S897" t="str">
            <v>東電さわやかケア町田・福祉用具</v>
          </cell>
          <cell r="T897" t="str">
            <v>確認中</v>
          </cell>
          <cell r="U897" t="str">
            <v>正社員</v>
          </cell>
          <cell r="V897" t="str">
            <v>東京都町田市森野4-17-23　渋谷ビル2階-A</v>
          </cell>
          <cell r="W897" t="str">
            <v>バス停「市民病院前」より徒歩1分（JR、小田急町田駅　町田駅バスセンター3,4,6,7,11,12,13乗り場より「市民病院」経由バス乗車）</v>
          </cell>
          <cell r="X897" t="str">
            <v>基本給185,000円</v>
          </cell>
          <cell r="Y897" t="str">
            <v>-</v>
          </cell>
          <cell r="Z897" t="str">
            <v>処遇改善手当25,000円</v>
          </cell>
          <cell r="AA897" t="str">
            <v>全額支給（上限なし）</v>
          </cell>
          <cell r="AB897" t="str">
            <v>実績による：業績行動評価によりありうる。</v>
          </cell>
          <cell r="AC897" t="str">
            <v>実績による：業績行動評価によりありうる。</v>
          </cell>
          <cell r="AD897" t="str">
            <v>有り</v>
          </cell>
          <cell r="AE897" t="str">
            <v>前年度2.8カ月／年（定率）※個人評価および事業所と会社業績により増減あり。</v>
          </cell>
          <cell r="AF897" t="str">
            <v>月給</v>
          </cell>
          <cell r="AG897" t="str">
            <v>無期</v>
          </cell>
          <cell r="AH897" t="str">
            <v>無期</v>
          </cell>
          <cell r="AI897" t="str">
            <v>確認中</v>
          </cell>
          <cell r="AJ897" t="str">
            <v>不可</v>
          </cell>
          <cell r="AK897" t="str">
            <v>有り</v>
          </cell>
          <cell r="AL897" t="str">
            <v>入社6カ月（同条件）</v>
          </cell>
          <cell r="AM897" t="str">
            <v>有り</v>
          </cell>
          <cell r="AN897" t="str">
            <v>5時間</v>
          </cell>
          <cell r="AO897" t="str">
            <v>日勤のみ</v>
          </cell>
          <cell r="AP897" t="str">
            <v>基本9：00～18：00（60分休憩）、フレックスタイム制度あり（コアタイムなし）</v>
          </cell>
          <cell r="AQ897" t="str">
            <v>5日／週</v>
          </cell>
          <cell r="AR897" t="str">
            <v>・普通自動車運転免許必須（AT限定可）に加えて以下のいずれか必須_x000D_　　　　　　　　　　　　　　　　　　　　　　　　　　　　　　　　　　　　　　　　　　　　　　　・福祉用具専門相談員_x000D_・介護福祉士_x000D_、営業経験がある方歓迎　　　　　　　　　　　　　　　　　　　　　　　　　　　　　　　　　　　　※有給休暇（入社日より最大15日付与）、夏期休暇（年3日）、誕生日休暇（年1日）、年末年始休暇</v>
          </cell>
          <cell r="AS897" t="str">
            <v>雇用保険・健康保険・厚生年金・労災保険</v>
          </cell>
          <cell r="AT897" t="str">
            <v>1名</v>
          </cell>
          <cell r="AU897" t="str">
            <v>居宅介護支援</v>
          </cell>
          <cell r="AZ897" t="str">
            <v>法廷通り</v>
          </cell>
          <cell r="BA897" t="str">
            <v>原則：土日祝（ただし、お客さまの都合により休日出勤あり。振替休日や代休制度あり。）</v>
          </cell>
          <cell r="BB897" t="str">
            <v>有（屋内「原則禁煙」）</v>
          </cell>
          <cell r="BC897" t="str">
            <v>屋内禁煙（屋外に喫煙所設置）</v>
          </cell>
        </row>
        <row r="898">
          <cell r="C898" t="str">
            <v>13130-01642531</v>
          </cell>
          <cell r="D898">
            <v>44938</v>
          </cell>
          <cell r="E898" t="str">
            <v>東電パートナーズ株式会社</v>
          </cell>
          <cell r="F898" t="str">
            <v>トウデンパートナーズ カブシキガイシャ</v>
          </cell>
          <cell r="G898">
            <v>0</v>
          </cell>
          <cell r="H898">
            <v>0</v>
          </cell>
          <cell r="I898">
            <v>0</v>
          </cell>
          <cell r="J898">
            <v>0</v>
          </cell>
          <cell r="K898">
            <v>0</v>
          </cell>
          <cell r="L898">
            <v>0</v>
          </cell>
          <cell r="M898">
            <v>0</v>
          </cell>
          <cell r="N898" t="str">
            <v xml:space="preserve">https://www.tepco-partners.co.jp </v>
          </cell>
          <cell r="O898" t="str">
            <v>家庭と両立が図れる環境で多くの女性が活躍中です。充実した研修で確かな知識と技術を身に付けた職員を育成し、良質なサービスとコンプライアンス経営で信頼いただける企業を目指しています。</v>
          </cell>
          <cell r="P898" t="str">
            <v>週１日～未経験ＯＫ／ホームヘルパー／４月１９日面接会</v>
          </cell>
          <cell r="Q898" t="str">
            <v>確認中</v>
          </cell>
          <cell r="R898" t="str">
            <v>◆お客さまのご自宅に自転車などで訪問して介護サービスを提供します。（直行直帰ＯＫです！） 身体に直接触れて行う身体介護と掃除や洗濯、調理、買い物等の身の回りのお世話などを行う生活援助となります。◆週１日１時間～でも始められるので、スキマ時間を使ってお仕事 ができます。家事や育児と両立できるお仕事です。◆研修が充実しており、未経験・ブランクの方でも大丈夫です！ヘルパーさん向けの研修が充実しているので、はじめてお仕事する方でも安心してお仕事がスタートできます。 慣れるまでは先輩スタッフが同行するので安心してください！</v>
          </cell>
          <cell r="S898" t="str">
            <v>当社運営 東電さわやかケア成瀬</v>
          </cell>
          <cell r="T898" t="str">
            <v>確認中</v>
          </cell>
          <cell r="U898" t="str">
            <v>非常勤パート</v>
          </cell>
          <cell r="V898" t="str">
            <v>東京都町田市南成瀬５－１－１１ シャトルＭ１０１号室</v>
          </cell>
          <cell r="W898" t="str">
            <v>ＪＲ横浜線 成瀬駅　徒歩5分</v>
          </cell>
          <cell r="X898" t="str">
            <v>1,350円〜1,900円</v>
          </cell>
          <cell r="Y898" t="str">
            <v>-</v>
          </cell>
          <cell r="Z898" t="str">
            <v>処遇改善加算手当、ケアピア手当 ５００円、研修手当  １，０８０円／時、日曜日は３５％ＵＰ！早朝・夜間・祝日は２５％ＵＰ！介護福祉士は時給５０円ＵＰ！</v>
          </cell>
          <cell r="AA898" t="str">
            <v>なし</v>
          </cell>
          <cell r="AB898" t="str">
            <v>あり</v>
          </cell>
          <cell r="AC898" t="str">
            <v>1時間あたり10円〜30円（前年度実績）</v>
          </cell>
          <cell r="AD898" t="str">
            <v>あり</v>
          </cell>
          <cell r="AE898" t="str">
            <v>〜60,000円（前年度実績）</v>
          </cell>
          <cell r="AF898" t="str">
            <v>時給</v>
          </cell>
          <cell r="AG898" t="str">
            <v>期間の定めあり</v>
          </cell>
          <cell r="AH898" t="str">
            <v>1年　契約更新の可能性あり（原則更新）</v>
          </cell>
          <cell r="AI898" t="str">
            <v>確認中</v>
          </cell>
          <cell r="AJ898" t="str">
            <v>不可</v>
          </cell>
          <cell r="AK898" t="str">
            <v>なし</v>
          </cell>
          <cell r="AL898" t="str">
            <v>なし</v>
          </cell>
          <cell r="AM898" t="str">
            <v>なし</v>
          </cell>
          <cell r="AN898" t="str">
            <v>なし</v>
          </cell>
          <cell r="AO898" t="str">
            <v>8時00分〜18時00分の時間の間の1時間以上</v>
          </cell>
          <cell r="AP898" t="str">
            <v>8時00分〜18時00分の時間の間の1時間以上</v>
          </cell>
          <cell r="AQ898" t="str">
            <v>週1日以上</v>
          </cell>
          <cell r="AR898" t="str">
            <v>ホームヘルパー２級・介護職員初任者研修修了者・介護福祉士いずれかの資格を所持で可</v>
          </cell>
          <cell r="AS898" t="str">
            <v>労災保険</v>
          </cell>
          <cell r="AT898" t="str">
            <v>3人</v>
          </cell>
          <cell r="AU898" t="str">
            <v>訪問介護（ホームヘルプサービス）</v>
          </cell>
          <cell r="AZ898" t="str">
            <v>0分</v>
          </cell>
          <cell r="BA898" t="str">
            <v>週休二日制</v>
          </cell>
          <cell r="BB898" t="str">
            <v>あり（屋内禁煙）</v>
          </cell>
          <cell r="BC898" t="str">
            <v>あり（屋内禁煙）</v>
          </cell>
        </row>
        <row r="899">
          <cell r="C899" t="str">
            <v>13130-01647931</v>
          </cell>
          <cell r="D899">
            <v>44938</v>
          </cell>
          <cell r="E899" t="str">
            <v>東電パートナーズ株式会社</v>
          </cell>
          <cell r="F899" t="str">
            <v>トウデンパートナーズ カブシキガイシャ</v>
          </cell>
          <cell r="G899">
            <v>0</v>
          </cell>
          <cell r="H899">
            <v>0</v>
          </cell>
          <cell r="I899">
            <v>0</v>
          </cell>
          <cell r="J899">
            <v>0</v>
          </cell>
          <cell r="K899">
            <v>0</v>
          </cell>
          <cell r="L899">
            <v>0</v>
          </cell>
          <cell r="M899">
            <v>0</v>
          </cell>
          <cell r="N899" t="str">
            <v xml:space="preserve">https://www.tepco-partners.co.jp </v>
          </cell>
          <cell r="O899" t="str">
            <v>家庭と両立が図れる環境で多くの女性が活躍中です。充実した研修で確かな知識と技術を身に付けた職員を育成し、良質なサービスとコンプライアンス経営で信頼いただける企業を目指しています。</v>
          </cell>
          <cell r="P899" t="str">
            <v>週１日～未経験ＯＫ／ホームヘルパー／４月１９日面接会</v>
          </cell>
          <cell r="Q899" t="str">
            <v>確認中</v>
          </cell>
          <cell r="R899" t="str">
            <v>◆お客さまのご自宅に自転車などで訪問して介護サービスを提供します。（直行直帰ＯＫです！）身体に直接触れて行う身体介護と掃除や洗濯、調理、買い物等の身の回りのお世話などを行う生活援助となります。◆週１日１時間～でも始められるので、スキマ時間を使ってお仕事ができます。家事や育児と両立できるお仕事です。◆研修が充実しており、未経験・ブランクの方でも大丈夫です！ヘルパーさん向けの研修が充実しているので、はじめてお仕事する方でも安心してお仕事がスタートできます。 慣れるまでは先輩スタッフが同行するので安心してください！</v>
          </cell>
          <cell r="S899" t="str">
            <v>当社運営 東電さわやかケア町田</v>
          </cell>
          <cell r="T899" t="str">
            <v>確認中</v>
          </cell>
          <cell r="U899" t="str">
            <v>非常勤パート</v>
          </cell>
          <cell r="V899" t="str">
            <v>東京都町田市森野４丁目１７－２３ 渋谷ビル２階－Ａ</v>
          </cell>
          <cell r="W899" t="str">
            <v>ＪＲ横浜線・小田急小田原線 町田駅　徒歩15分</v>
          </cell>
          <cell r="X899" t="str">
            <v>1,350円〜1,900円</v>
          </cell>
          <cell r="Y899" t="str">
            <v>-</v>
          </cell>
          <cell r="Z899" t="str">
            <v>処遇改善加算手当、ケアピア手当 ５００円／月、研修手当  １，０８０円／時、日曜日は３５％ＵＰ！早朝・夜間・祝日は２５％ＵＰ！介護福祉士は時給５０円ＵＰ！</v>
          </cell>
          <cell r="AA899" t="str">
            <v>なし</v>
          </cell>
          <cell r="AB899" t="str">
            <v>あり</v>
          </cell>
          <cell r="AC899" t="str">
            <v>1時間あたり10円〜30円（前年度実績）</v>
          </cell>
          <cell r="AD899" t="str">
            <v>あり</v>
          </cell>
          <cell r="AE899" t="str">
            <v>〜60,000円（前年度実績）</v>
          </cell>
          <cell r="AF899" t="str">
            <v>時給</v>
          </cell>
          <cell r="AG899" t="str">
            <v>期間の定めあり</v>
          </cell>
          <cell r="AH899" t="str">
            <v>1年　契約更新の可能性あり（原則更新）</v>
          </cell>
          <cell r="AI899" t="str">
            <v>確認中</v>
          </cell>
          <cell r="AJ899" t="str">
            <v>不可</v>
          </cell>
          <cell r="AK899" t="str">
            <v>なし</v>
          </cell>
          <cell r="AL899" t="str">
            <v>なし</v>
          </cell>
          <cell r="AM899" t="str">
            <v>なし</v>
          </cell>
          <cell r="AN899" t="str">
            <v>なし</v>
          </cell>
          <cell r="AO899" t="str">
            <v>8時00分〜18時00分の時間の間の1時間以上</v>
          </cell>
          <cell r="AP899" t="str">
            <v>8時00分〜18時00分の時間の間の1時間以上</v>
          </cell>
          <cell r="AQ899" t="str">
            <v>週1日以上</v>
          </cell>
          <cell r="AR899" t="str">
            <v>ホームヘルパー２級・介護職員初任者研修修了者・介護福祉士　いずれかの資格を所持で可</v>
          </cell>
          <cell r="AS899" t="str">
            <v>労災保険</v>
          </cell>
          <cell r="AT899" t="str">
            <v>3人</v>
          </cell>
          <cell r="AU899" t="str">
            <v>訪問介護（ホームヘルプサービス）</v>
          </cell>
          <cell r="AZ899" t="str">
            <v>0分</v>
          </cell>
          <cell r="BA899" t="str">
            <v>週休二日制</v>
          </cell>
          <cell r="BB899" t="str">
            <v>あり（屋内禁煙）</v>
          </cell>
          <cell r="BC899" t="str">
            <v>あり（屋内禁煙）</v>
          </cell>
        </row>
        <row r="900">
          <cell r="C900" t="str">
            <v>13130-01689931</v>
          </cell>
          <cell r="D900">
            <v>44938</v>
          </cell>
          <cell r="E900" t="str">
            <v>東電パートナーズ株式会社</v>
          </cell>
          <cell r="F900" t="str">
            <v>トウデンパートナーズ カブシキガイシャ</v>
          </cell>
          <cell r="G900">
            <v>0</v>
          </cell>
          <cell r="H900">
            <v>0</v>
          </cell>
          <cell r="I900">
            <v>0</v>
          </cell>
          <cell r="J900">
            <v>0</v>
          </cell>
          <cell r="K900">
            <v>0</v>
          </cell>
          <cell r="L900">
            <v>0</v>
          </cell>
          <cell r="M900">
            <v>0</v>
          </cell>
          <cell r="N900" t="str">
            <v xml:space="preserve">https://www.tepco-partners.co.jp </v>
          </cell>
          <cell r="O900" t="str">
            <v>家庭と両立が図れる環境で多くの女性が活躍中です。充実した研修で確かな知識と技術を身に付けた職員を育成し、良質なサービスとコンプライアンス経営で信頼いただける企業を目指しています。</v>
          </cell>
          <cell r="P900" t="str">
            <v>東電さわやか／福祉用具の営業スタッフ／４月１９日面接会</v>
          </cell>
          <cell r="Q900" t="str">
            <v>確認中</v>
          </cell>
          <cell r="R900" t="str">
            <v>＊ケアプランに基づいてお客さま一人ひとりに必要な介護用品や福祉用具を選定し、レンタル・販売を行います。車椅子や杖、介護ベット等、お客さまの身体の状況や住環境、介護力にあった福祉用具を選定致します。＊搬入した福祉用具のフィッテング作業やお客さまに使用方法の説明も行います。定期的なアフターフォローも行い、お客さまの状況を確認していきます。＊お客さまに安全にご利用頂くためにメンテナンス等を行うこともあるので、工具等を使用することもあります。＊ＰＣでの実績入力等の事務業務も行って頂きます。</v>
          </cell>
          <cell r="S900" t="str">
            <v>当社運営 東電さわやかケア町田</v>
          </cell>
          <cell r="T900" t="str">
            <v>確認中</v>
          </cell>
          <cell r="U900" t="str">
            <v>正社員</v>
          </cell>
          <cell r="V900" t="str">
            <v>東京都町田市森野４丁目１７－２３ 渋谷ビル２階－Ａ</v>
          </cell>
          <cell r="W900" t="str">
            <v>ＪＲ横浜線・小田急線 町田駅からバス「市民病院前」徒歩１分</v>
          </cell>
          <cell r="X900" t="str">
            <v>210,000円〜210,000円</v>
          </cell>
          <cell r="Y900" t="str">
            <v>処遇改善手当 25,000円〜25,000円</v>
          </cell>
          <cell r="Z900" t="str">
            <v>法定管理者手当 １０，０００円／月、職位手当    ２０，０００円／月</v>
          </cell>
          <cell r="AA900" t="str">
            <v>実費支給（上限なし）</v>
          </cell>
          <cell r="AB900" t="str">
            <v>あり</v>
          </cell>
          <cell r="AC900" t="str">
            <v>1月あたり0円〜1,000円（前年度実績）</v>
          </cell>
          <cell r="AD900" t="str">
            <v>あり</v>
          </cell>
          <cell r="AE900" t="str">
            <v>計 2.80ヶ月分（前年度実績）</v>
          </cell>
          <cell r="AF900" t="str">
            <v>月給（手当等確認ください）</v>
          </cell>
          <cell r="AG900" t="str">
            <v>期間の定めなし</v>
          </cell>
          <cell r="AH900" t="str">
            <v>雇用期間の定めなし</v>
          </cell>
          <cell r="AI900" t="str">
            <v>確認中</v>
          </cell>
          <cell r="AJ900" t="str">
            <v>不可</v>
          </cell>
          <cell r="AK900" t="str">
            <v>あり</v>
          </cell>
          <cell r="AL900" t="str">
            <v>６ヶ月</v>
          </cell>
          <cell r="AM900" t="str">
            <v>あり</v>
          </cell>
          <cell r="AN900" t="str">
            <v>5時間</v>
          </cell>
          <cell r="AO900" t="str">
            <v>9時00分〜18時00分</v>
          </cell>
          <cell r="AP900" t="str">
            <v>9時00分〜18時00分</v>
          </cell>
          <cell r="AQ900" t="str">
            <v>内容・詳細等は最下部ハローワークインターネットサービスにて確認ください。</v>
          </cell>
          <cell r="AR900" t="str">
            <v>福祉用具専門相談員・介護福祉士・介護職員初任者研修修了者あれば尚可　運転免許はＡＴ限定可　営業経験としての経験がある方歓迎</v>
          </cell>
          <cell r="AS900" t="str">
            <v>雇用保険，労災保険，健康保険，厚生年金</v>
          </cell>
          <cell r="AT900" t="str">
            <v>1人</v>
          </cell>
          <cell r="AU900" t="str">
            <v>訪問介護（ホームヘルプサービス）</v>
          </cell>
          <cell r="AZ900" t="str">
            <v>60分</v>
          </cell>
          <cell r="BA900" t="str">
            <v>週休二日制</v>
          </cell>
          <cell r="BB900" t="str">
            <v>あり（屋内禁煙）</v>
          </cell>
          <cell r="BC900" t="str">
            <v>あり（屋内禁煙）</v>
          </cell>
        </row>
        <row r="901">
          <cell r="C901" t="str">
            <v>70-0503</v>
          </cell>
          <cell r="D901">
            <v>44939</v>
          </cell>
          <cell r="E901" t="str">
            <v>ALSOK介護株式会社</v>
          </cell>
          <cell r="F901" t="str">
            <v>ALSOKかいごかぶしきがいしゃ</v>
          </cell>
          <cell r="G901" t="str">
            <v>第一在宅本部　業務課</v>
          </cell>
          <cell r="H901" t="str">
            <v>玉田</v>
          </cell>
          <cell r="J901" t="str">
            <v xml:space="preserve">048-631-3690 </v>
          </cell>
          <cell r="K901" t="str">
            <v>048-631-2110</v>
          </cell>
          <cell r="L901" t="str">
            <v>03-5414-5021</v>
          </cell>
          <cell r="M901" t="str">
            <v>saiyou-zaitaku@kaigo.alsok.co.jp</v>
          </cell>
          <cell r="N901" t="str">
            <v>https://kaigo.alsok.co.jp/</v>
          </cell>
          <cell r="O901" t="str">
            <v xml:space="preserve">【ライフステージが変わっても働き続けられる職場です】当社には、育児・介護休業を積極的に取得する文化が根付いており、プライベートを大切にしながら働けます。育休取得者多数。また、働きやすさや居心地の良さを理由に復帰するメンバーが多いことも自慢の一つです。また、引越し等で通勤が難しくなった場合、埼玉・東京・神奈川に190以上の事業所あり、勤務地を変更できる可能性がありますのでご相談ください。【スタッフの末永い活躍を称える制度！】当社では雇用形態に関係なく、「永年勤続表彰制度」を設けています。勤続年数に応じた報酬授与。
【資格取得支援制度】
介護福祉士や介護支援専門員などの試験前には「対策講座」を実施。資格取得へ向けてのバックアップを行っております。規定に応じて、受講割引や合格お祝い金支給対象の資格等もあります。
</v>
          </cell>
          <cell r="P901" t="str">
            <v>介護職</v>
          </cell>
          <cell r="Q901" t="str">
            <v>確認中</v>
          </cell>
          <cell r="R901" t="str">
            <v xml:space="preserve">訪問介護サービス全般
　身体介護（食事介助　入浴介助　排泄介助　通院介助等）
　生活援助（掃除　洗濯　買い物等）
</v>
          </cell>
          <cell r="S901" t="str">
            <v>かたくり鶴川</v>
          </cell>
          <cell r="T901" t="str">
            <v>確認中</v>
          </cell>
          <cell r="U901" t="str">
            <v>正社員</v>
          </cell>
          <cell r="V901" t="str">
            <v>東京都町田市鶴川２丁目１４ー１５</v>
          </cell>
          <cell r="W901" t="str">
            <v>（小田急）小田原線鶴川駅　徒歩22分 ・多摩線栗平駅　徒歩37分・多摩線五月台駅　徒歩41分</v>
          </cell>
          <cell r="X901" t="str">
            <v>月給＝基礎給+職能給+勤労給+勤務地調整手当+職務調整給 （基礎給）105,000円　（職能給）45,000円～（勤労給）30,000円　 （勤務地手当）20,000円（職務調整給）10,300円 　合計：210,300円～（月末締め　翌月25日支払い）</v>
          </cell>
          <cell r="Y901" t="str">
            <v>-</v>
          </cell>
          <cell r="Z901" t="str">
            <v>介護福祉士手当：10,000円/月</v>
          </cell>
          <cell r="AA901" t="str">
            <v>5万円迄</v>
          </cell>
          <cell r="AB901" t="str">
            <v>有り</v>
          </cell>
          <cell r="AC901" t="str">
            <v>-</v>
          </cell>
          <cell r="AD901" t="str">
            <v>有り</v>
          </cell>
          <cell r="AE901" t="str">
            <v>（基本給+職能給）*2.2</v>
          </cell>
          <cell r="AF901" t="str">
            <v>月給（手当等確認ください）</v>
          </cell>
          <cell r="AG901" t="str">
            <v>期間の定めなし</v>
          </cell>
          <cell r="AH901" t="str">
            <v>期間の定めなし</v>
          </cell>
          <cell r="AI901" t="str">
            <v>確認中</v>
          </cell>
          <cell r="AJ901" t="str">
            <v>不可</v>
          </cell>
          <cell r="AK901" t="str">
            <v>有り</v>
          </cell>
          <cell r="AL901" t="str">
            <v>6ヶ月</v>
          </cell>
          <cell r="AM901" t="str">
            <v>有</v>
          </cell>
          <cell r="AN901" t="str">
            <v>６ヵ月</v>
          </cell>
          <cell r="AO901" t="str">
            <v>シフト制</v>
          </cell>
          <cell r="AP901" t="str">
            <v>8：30～17：30　シフト制　変形労働時間制有</v>
          </cell>
          <cell r="AQ901" t="str">
            <v>週5日</v>
          </cell>
          <cell r="AR901" t="str">
            <v>介護福祉士　初任者研修（ヘルパー2級）</v>
          </cell>
          <cell r="AS901" t="str">
            <v>雇用保険　健康保険　厚生年金　労災保険</v>
          </cell>
          <cell r="AT901" t="str">
            <v>1人</v>
          </cell>
          <cell r="AU901" t="str">
            <v>訪問介護（ホームヘルプサービス）</v>
          </cell>
          <cell r="AZ901" t="str">
            <v>法廷通り</v>
          </cell>
          <cell r="BA901" t="str">
            <v>月9公休（閏年を除く2月は8公休）・年間公休107日・年次有給休暇、産前産後休暇・育児休業・介護休業取得実績あり</v>
          </cell>
          <cell r="BB901" t="str">
            <v>有（屋内「原則禁煙」）</v>
          </cell>
          <cell r="BC901" t="str">
            <v>屋内禁煙（屋外に喫煙所設置）</v>
          </cell>
        </row>
        <row r="902">
          <cell r="C902" t="str">
            <v>70-0504</v>
          </cell>
          <cell r="D902">
            <v>44939</v>
          </cell>
          <cell r="E902" t="str">
            <v>ALSOK介護株式会社</v>
          </cell>
          <cell r="F902" t="str">
            <v>ALSOKかいごかぶしきがいしゃ</v>
          </cell>
          <cell r="G902" t="str">
            <v>第一在宅本部　業務課</v>
          </cell>
          <cell r="H902" t="str">
            <v>玉田</v>
          </cell>
          <cell r="J902" t="str">
            <v xml:space="preserve">048-631-3690 </v>
          </cell>
          <cell r="K902" t="str">
            <v>048-631-2110</v>
          </cell>
          <cell r="L902" t="str">
            <v>03-5414-5021</v>
          </cell>
          <cell r="M902" t="str">
            <v>saiyou-zaitaku@kaigo.alsok.co.jp</v>
          </cell>
          <cell r="N902" t="str">
            <v>https://kaigo.alsok.co.jp/</v>
          </cell>
          <cell r="O902" t="str">
            <v xml:space="preserve">【ライフステージが変わっても働き続けられる職場です】当社には、育児・介護休業を積極的に取得する文化が根付いており、プライベートを大切にしながら働けます。育休取得者多数。また、働きやすさや居心地の良さを理由に復帰するメンバーが多いことも自慢の一つです。また、引越し等で通勤が難しくなった場合、埼玉・東京・神奈川に191以上の事業所あり、勤務地を変更できる可能性がありますのでご相談ください。【スタッフの末永い活躍を称える制度！】当社では雇用形態に関係なく、「永年勤続表彰制度」を設けています。勤続年数に応じた報酬授与。
【資格取得支援制度】
介護福祉士や介護支援専門員などの試験前には「対策講座」を実施。資格取得へ向けてのバックアップを行っております。規定に応じて、受講割引や合格お祝い金支給対象の資格等もあります。
</v>
          </cell>
          <cell r="P902" t="str">
            <v>サービス提供責任者</v>
          </cell>
          <cell r="Q902" t="str">
            <v>確認中</v>
          </cell>
          <cell r="R902" t="str">
            <v xml:space="preserve">■訪問介護サービスの計画立案・書類作成
■ヘルパーさんの人員の配置・育成などのデスクワーク
■ご利用者さまのへのサービス業務
ケアプラン通りにサービスが行えるよう、コーディネート業務全般を担当。
</v>
          </cell>
          <cell r="S902" t="str">
            <v>かたくり鶴川</v>
          </cell>
          <cell r="T902" t="str">
            <v>確認中</v>
          </cell>
          <cell r="U902" t="str">
            <v>正社員</v>
          </cell>
          <cell r="V902" t="str">
            <v>東京都町田市鶴川２丁目１４ー１５</v>
          </cell>
          <cell r="W902" t="str">
            <v>（小田急）小田原線鶴川駅　徒歩22分 ・多摩線栗平駅　徒歩37分 ・多摩線五月台駅　徒歩41分</v>
          </cell>
          <cell r="X902" t="str">
            <v>月給＝基礎給+職能給+勤労給+勤務地調整手当+職務調整給（基礎給）105,000円　（職能給）65,000円（勤労給）30,000円（勤務地手当）40,000円（職務調整給）10,300円（その他手当）15,000円  合計：265300円～（月末締め　翌月25日支払い）</v>
          </cell>
          <cell r="Y902" t="str">
            <v>-</v>
          </cell>
          <cell r="Z902" t="str">
            <v>-</v>
          </cell>
          <cell r="AA902" t="str">
            <v>5万円迄</v>
          </cell>
          <cell r="AB902" t="str">
            <v>有り</v>
          </cell>
          <cell r="AC902" t="str">
            <v>-</v>
          </cell>
          <cell r="AD902" t="str">
            <v>有り</v>
          </cell>
          <cell r="AE902" t="str">
            <v>（基本給+職能給）*2.2</v>
          </cell>
          <cell r="AF902" t="str">
            <v>月給（手当等確認ください）</v>
          </cell>
          <cell r="AG902" t="str">
            <v>期間の定めなし</v>
          </cell>
          <cell r="AH902" t="str">
            <v>期間の定めなし</v>
          </cell>
          <cell r="AI902" t="str">
            <v>確認中</v>
          </cell>
          <cell r="AJ902" t="str">
            <v>不可</v>
          </cell>
          <cell r="AK902" t="str">
            <v>有り</v>
          </cell>
          <cell r="AL902" t="str">
            <v>7ヶ月</v>
          </cell>
          <cell r="AM902" t="str">
            <v>有</v>
          </cell>
          <cell r="AN902" t="str">
            <v>６ヵ月</v>
          </cell>
          <cell r="AO902" t="str">
            <v>シフト制</v>
          </cell>
          <cell r="AP902" t="str">
            <v>8：30～17：30　シフト制　変形労働時間制有</v>
          </cell>
          <cell r="AQ902" t="str">
            <v>週5日</v>
          </cell>
          <cell r="AR902" t="str">
            <v>介護福祉士</v>
          </cell>
          <cell r="AS902" t="str">
            <v>雇用保険　健康保険　厚生年金　労災保険</v>
          </cell>
          <cell r="AT902" t="str">
            <v>1人</v>
          </cell>
          <cell r="AU902" t="str">
            <v>訪問介護（ホームヘルプサービス）</v>
          </cell>
          <cell r="AZ902" t="str">
            <v>法廷通り</v>
          </cell>
          <cell r="BA902" t="str">
            <v>月9公休（閏年を除く2月は8公休）・年間公休108日・年次有給休暇、産前産後休暇・育児休業・介護休業取得実績あり</v>
          </cell>
          <cell r="BB902" t="str">
            <v>有（屋内「原則禁煙」）</v>
          </cell>
          <cell r="BC902" t="str">
            <v>屋内禁煙（屋外に喫煙所設置）</v>
          </cell>
        </row>
        <row r="903">
          <cell r="C903" t="str">
            <v>70-0505</v>
          </cell>
          <cell r="D903">
            <v>44939</v>
          </cell>
          <cell r="E903" t="str">
            <v>ALSOK介護株式会社</v>
          </cell>
          <cell r="F903" t="str">
            <v>ALSOKかいごかぶしきがいしゃ</v>
          </cell>
          <cell r="G903" t="str">
            <v>第一在宅本部　業務課</v>
          </cell>
          <cell r="H903" t="str">
            <v>玉田</v>
          </cell>
          <cell r="J903" t="str">
            <v xml:space="preserve">048-631-3690 </v>
          </cell>
          <cell r="K903" t="str">
            <v>048-631-2110</v>
          </cell>
          <cell r="L903" t="str">
            <v>03-5414-5021</v>
          </cell>
          <cell r="M903" t="str">
            <v>saiyou-zaitaku@kaigo.alsok.co.jp</v>
          </cell>
          <cell r="N903" t="str">
            <v>https://kaigo.alsok.co.jp/</v>
          </cell>
          <cell r="O903" t="str">
            <v xml:space="preserve">【ライフステージが変わっても働き続けられる職場です】当社には、育児・介護休業を積極的に取得する文化が根付いており、プライベートを大切にしながら働けます。育休取得者多数。また、働きやすさや居心地の良さを理由に復帰するメンバーが多いことも自慢の一つです。また、引越し等で通勤が難しくなった場合、埼玉・東京・神奈川に192以上の事業所あり、勤務地を変更できる可能性がありますのでご相談ください。【スタッフの末永い活躍を称える制度！】当社では雇用形態に関係なく、「永年勤続表彰制度」を設けています。勤続年数に応じた報酬授与。
【資格取得支援制度】
介護福祉士や介護支援専門員などの試験前には「対策講座」を実施。資格取得へ向けてのバックアップを行っております。規定に応じて、受講割引や合格お祝い金支給対象の資格等もあります。
</v>
          </cell>
          <cell r="P903" t="str">
            <v>介護支援専門員</v>
          </cell>
          <cell r="Q903" t="str">
            <v>確認中</v>
          </cell>
          <cell r="R903" t="str">
            <v xml:space="preserve"> 居宅ケアマネージャー業務全般をお任せします！
 ケアマネジメント業務全般（アセスメント～給付まで）
 各帳票作成
 介護保険の諸手続きや行政機関とのやり取り
 社内外の研修・会議への参加
</v>
          </cell>
          <cell r="S903" t="str">
            <v>かたくり鶴川</v>
          </cell>
          <cell r="T903" t="str">
            <v>確認中</v>
          </cell>
          <cell r="U903" t="str">
            <v>正社員</v>
          </cell>
          <cell r="V903" t="str">
            <v>東京都町田市鶴川２丁目１４ー１５</v>
          </cell>
          <cell r="W903" t="str">
            <v>（小田急）小田原線鶴川駅　徒歩22分 ・多摩線栗平駅　徒歩37分 ・多摩線五月台駅　徒歩41分</v>
          </cell>
          <cell r="X903" t="str">
            <v>月給＝基礎給+勤務地調整手当+固定残業費　年俸制（基礎給）213,460円　（勤務地調整手当）30,000円（固定残業費）46,540円、月額合計：290,000円～（月末締め　翌月25日支払い）</v>
          </cell>
          <cell r="Y903" t="str">
            <v>-</v>
          </cell>
          <cell r="Z903" t="str">
            <v>-</v>
          </cell>
          <cell r="AA903" t="str">
            <v>5万円迄</v>
          </cell>
          <cell r="AB903" t="str">
            <v>有り</v>
          </cell>
          <cell r="AC903" t="str">
            <v>-</v>
          </cell>
          <cell r="AD903" t="str">
            <v>有り</v>
          </cell>
          <cell r="AE903" t="str">
            <v>-</v>
          </cell>
          <cell r="AF903" t="str">
            <v>月給（手当等確認ください）</v>
          </cell>
          <cell r="AG903" t="str">
            <v>期間の定めなし</v>
          </cell>
          <cell r="AH903" t="str">
            <v>期間の定めなし</v>
          </cell>
          <cell r="AI903" t="str">
            <v>確認中</v>
          </cell>
          <cell r="AJ903" t="str">
            <v>不可</v>
          </cell>
          <cell r="AK903" t="str">
            <v>有り</v>
          </cell>
          <cell r="AL903" t="str">
            <v>8ヶ月</v>
          </cell>
          <cell r="AM903" t="str">
            <v>有</v>
          </cell>
          <cell r="AN903" t="str">
            <v>６ヵ月</v>
          </cell>
          <cell r="AO903" t="str">
            <v>シフト制</v>
          </cell>
          <cell r="AP903" t="str">
            <v>8：30～17：30　シフト制　変形労働時間制有</v>
          </cell>
          <cell r="AQ903" t="str">
            <v>週5日</v>
          </cell>
          <cell r="AR903" t="str">
            <v>介護支援専門員</v>
          </cell>
          <cell r="AS903" t="str">
            <v>雇用保険　健康保険　厚生年金　労災保険</v>
          </cell>
          <cell r="AT903" t="str">
            <v>1人</v>
          </cell>
          <cell r="AU903" t="str">
            <v>居宅介護支援</v>
          </cell>
          <cell r="AZ903" t="str">
            <v>法廷通り</v>
          </cell>
          <cell r="BA903" t="str">
            <v>月9公休（閏年を除く2月は8公休）・年間公休109日・年次有給休暇、産前産後休暇・育児休業・介護休業取得実績あり</v>
          </cell>
          <cell r="BB903" t="str">
            <v>有（屋内「原則禁煙」）</v>
          </cell>
          <cell r="BC903" t="str">
            <v>屋内禁煙（屋外に喫煙所設置）</v>
          </cell>
        </row>
        <row r="904">
          <cell r="C904" t="str">
            <v>70-0506</v>
          </cell>
          <cell r="D904">
            <v>44939</v>
          </cell>
          <cell r="E904" t="str">
            <v>ALSOK介護株式会社</v>
          </cell>
          <cell r="F904" t="str">
            <v>ALSOKかいごかぶしきがいしゃ</v>
          </cell>
          <cell r="G904" t="str">
            <v>第一在宅本部　業務課</v>
          </cell>
          <cell r="H904" t="str">
            <v>玉田</v>
          </cell>
          <cell r="J904" t="str">
            <v xml:space="preserve">048-631-3690 </v>
          </cell>
          <cell r="K904" t="str">
            <v>048-631-2110</v>
          </cell>
          <cell r="L904" t="str">
            <v>03-5414-5021</v>
          </cell>
          <cell r="M904" t="str">
            <v>saiyou-zaitaku@kaigo.alsok.co.jp</v>
          </cell>
          <cell r="N904" t="str">
            <v>https://kaigo.alsok.co.jp/</v>
          </cell>
          <cell r="O904" t="str">
            <v xml:space="preserve">【ライフステージが変わっても働き続けられる職場です】当社には、育児・介護休業を積極的に取得する文化が根付いており、プライベートを大切にしながら働けます。育休取得者多数。また、働きやすさや居心地の良さを理由に復帰するメンバーが多いことも自慢の一つです。また、引越し等で通勤が難しくなった場合、埼玉・東京・神奈川に190以上の事業所あり、勤務地を変更できる可能性がありますのでご相談ください。【スタッフの末永い活躍を称える制度！】当社では雇用形態に関係なく、「永年勤続表彰制度」を設けています。勤続年数に応じた報酬授与。
【資格取得支援制度】
介護福祉士や介護支援専門員などの試験前には「対策講座」を実施。資格取得へ向けてのバックアップを行っております。規定に応じて、受講割引や合格お祝い金支給対象の資格等もあります。
</v>
          </cell>
          <cell r="P904" t="str">
            <v>介護職</v>
          </cell>
          <cell r="Q904" t="str">
            <v>確認中</v>
          </cell>
          <cell r="R904" t="str">
            <v xml:space="preserve">訪問介護サービス全般
　身体介護（食事介助　入浴介助　排泄介助　通院介助等）
　生活援助（掃除　洗濯　買い物等）
</v>
          </cell>
          <cell r="S904" t="str">
            <v>かたくり町田木曽</v>
          </cell>
          <cell r="T904" t="str">
            <v>確認中</v>
          </cell>
          <cell r="U904" t="str">
            <v>正社員</v>
          </cell>
          <cell r="V904" t="str">
            <v>東京都町田市木曽西３丁目４ー７</v>
          </cell>
          <cell r="W904" t="str">
            <v>（ＪＲ横浜線）古淵駅　徒歩25分 ・淵野辺駅　徒歩36分 ・矢部駅　徒歩44分</v>
          </cell>
          <cell r="X904" t="str">
            <v>月給＝基礎給+職能給+勤労給+勤務地調整手当+職務調整給 （基礎給）105,000円　（職能給）45,000円～（勤労給）30,000円　 （勤務地手当）20,000円（職務調整給）10,300円 　合計：210,300円～（月末締め　翌月25日支払い）</v>
          </cell>
          <cell r="Y904" t="str">
            <v>-</v>
          </cell>
          <cell r="Z904" t="str">
            <v>介護福祉士手当：10,000円/月</v>
          </cell>
          <cell r="AA904" t="str">
            <v>5万円迄</v>
          </cell>
          <cell r="AB904" t="str">
            <v>有り</v>
          </cell>
          <cell r="AC904" t="str">
            <v>-</v>
          </cell>
          <cell r="AD904" t="str">
            <v>有り</v>
          </cell>
          <cell r="AE904" t="str">
            <v>（基本給+職能給）*2.2</v>
          </cell>
          <cell r="AF904" t="str">
            <v>月給（手当等確認ください）</v>
          </cell>
          <cell r="AG904" t="str">
            <v>期間の定めなし</v>
          </cell>
          <cell r="AH904" t="str">
            <v>期間の定めなし</v>
          </cell>
          <cell r="AI904" t="str">
            <v>確認中</v>
          </cell>
          <cell r="AJ904" t="str">
            <v>不可</v>
          </cell>
          <cell r="AK904" t="str">
            <v>有り</v>
          </cell>
          <cell r="AL904" t="str">
            <v>6ヶ月</v>
          </cell>
          <cell r="AM904" t="str">
            <v>有</v>
          </cell>
          <cell r="AN904" t="str">
            <v>６ヵ月</v>
          </cell>
          <cell r="AO904" t="str">
            <v>シフト制</v>
          </cell>
          <cell r="AP904" t="str">
            <v>8：30～17：30　シフト制　変形労働時間制有</v>
          </cell>
          <cell r="AQ904" t="str">
            <v>週5日</v>
          </cell>
          <cell r="AR904" t="str">
            <v>介護福祉士　初任者研修（ヘルパー2級）</v>
          </cell>
          <cell r="AS904" t="str">
            <v>雇用保険　健康保険　厚生年金　労災保険</v>
          </cell>
          <cell r="AT904" t="str">
            <v>1人</v>
          </cell>
          <cell r="AU904" t="str">
            <v>訪問介護（ホームヘルプサービス）</v>
          </cell>
          <cell r="AZ904" t="str">
            <v>法廷通り</v>
          </cell>
          <cell r="BA904" t="str">
            <v>月9公休（閏年を除く2月は8公休）・年間公休107日・年次有給休暇、産前産後休暇・育児休業・介護休業取得実績あり</v>
          </cell>
          <cell r="BB904" t="str">
            <v>有（屋内「原則禁煙」）</v>
          </cell>
          <cell r="BC904" t="str">
            <v>屋内禁煙（屋外に喫煙所設置）</v>
          </cell>
        </row>
        <row r="905">
          <cell r="C905" t="str">
            <v>70-0507</v>
          </cell>
          <cell r="D905">
            <v>44939</v>
          </cell>
          <cell r="E905" t="str">
            <v>ALSOK介護株式会社</v>
          </cell>
          <cell r="F905" t="str">
            <v>ALSOKかいごかぶしきがいしゃ</v>
          </cell>
          <cell r="G905" t="str">
            <v>第一在宅本部　業務課</v>
          </cell>
          <cell r="H905" t="str">
            <v>玉田</v>
          </cell>
          <cell r="J905" t="str">
            <v xml:space="preserve">048-631-3690 </v>
          </cell>
          <cell r="K905" t="str">
            <v>048-631-2110</v>
          </cell>
          <cell r="L905" t="str">
            <v>03-5414-5021</v>
          </cell>
          <cell r="M905" t="str">
            <v>saiyou-zaitaku@kaigo.alsok.co.jp</v>
          </cell>
          <cell r="N905" t="str">
            <v>https://kaigo.alsok.co.jp/</v>
          </cell>
          <cell r="O905" t="str">
            <v xml:space="preserve">【ライフステージが変わっても働き続けられる職場です】当社には、育児・介護休業を積極的に取得する文化が根付いており、プライベートを大切にしながら働けます。育休取得者多数。また、働きやすさや居心地の良さを理由に復帰するメンバーが多いことも自慢の一つです。また、引越し等で通勤が難しくなった場合、埼玉・東京・神奈川に191以上の事業所あり、勤務地を変更できる可能性がありますのでご相談ください。【スタッフの末永い活躍を称える制度！】当社では雇用形態に関係なく、「永年勤続表彰制度」を設けています。勤続年数に応じた報酬授与。
【資格取得支援制度】
介護福祉士や介護支援専門員などの試験前には「対策講座」を実施。資格取得へ向けてのバックアップを行っております。規定に応じて、受講割引や合格お祝い金支給対象の資格等もあります。
</v>
          </cell>
          <cell r="P905" t="str">
            <v>サービス提供責任者</v>
          </cell>
          <cell r="Q905" t="str">
            <v>確認中</v>
          </cell>
          <cell r="R905" t="str">
            <v xml:space="preserve">■訪問介護サービスの計画立案・書類作成
■ヘルパーさんの人員の配置・育成などのデスクワーク
■ご利用者さまのへのサービス業務
ケアプラン通りにサービスが行えるよう、コーディネート業務全般を担当。
</v>
          </cell>
          <cell r="S905" t="str">
            <v>かたくり町田木曽</v>
          </cell>
          <cell r="T905" t="str">
            <v>確認中</v>
          </cell>
          <cell r="U905" t="str">
            <v>正社員</v>
          </cell>
          <cell r="V905" t="str">
            <v>東京都町田市木曽西３丁目４ー７</v>
          </cell>
          <cell r="W905" t="str">
            <v>（ＪＲ横浜線）古淵駅　徒歩25分 ・淵野辺駅　徒歩36分 ・矢部駅　徒歩44分</v>
          </cell>
          <cell r="X905" t="str">
            <v xml:space="preserve">月給＝基礎給+職能給+勤労給+勤務地調整手当+職務調整給（基礎給）105,000円　（職能給）65,000円（勤労給）30,000円（勤務地手当）40,000円（職務調整給）10,300円（その他手当）15,000円　合計：265300円～（月末締め　翌月25日支払い）
</v>
          </cell>
          <cell r="Y905" t="str">
            <v>-</v>
          </cell>
          <cell r="Z905" t="str">
            <v>-</v>
          </cell>
          <cell r="AA905" t="str">
            <v>5万円迄</v>
          </cell>
          <cell r="AB905" t="str">
            <v>有り</v>
          </cell>
          <cell r="AC905" t="str">
            <v>-</v>
          </cell>
          <cell r="AD905" t="str">
            <v>有り</v>
          </cell>
          <cell r="AE905" t="str">
            <v>（基本給+職能給）*2.2</v>
          </cell>
          <cell r="AF905" t="str">
            <v>月給（手当等確認ください）</v>
          </cell>
          <cell r="AG905" t="str">
            <v>期間の定めなし</v>
          </cell>
          <cell r="AH905" t="str">
            <v>期間の定めなし</v>
          </cell>
          <cell r="AI905" t="str">
            <v>確認中</v>
          </cell>
          <cell r="AJ905" t="str">
            <v>不可</v>
          </cell>
          <cell r="AK905" t="str">
            <v>有り</v>
          </cell>
          <cell r="AL905" t="str">
            <v>7ヶ月</v>
          </cell>
          <cell r="AM905" t="str">
            <v>有</v>
          </cell>
          <cell r="AN905" t="str">
            <v>６ヵ月</v>
          </cell>
          <cell r="AO905" t="str">
            <v>シフト制</v>
          </cell>
          <cell r="AP905" t="str">
            <v>8：30～17：30　シフト制　変形労働時間制有</v>
          </cell>
          <cell r="AQ905" t="str">
            <v>週5日</v>
          </cell>
          <cell r="AR905" t="str">
            <v>介護福祉士</v>
          </cell>
          <cell r="AS905" t="str">
            <v>雇用保険　健康保険　厚生年金　労災保険</v>
          </cell>
          <cell r="AT905" t="str">
            <v>1人</v>
          </cell>
          <cell r="AU905" t="str">
            <v>訪問介護（ホームヘルプサービス）</v>
          </cell>
          <cell r="AZ905" t="str">
            <v>法廷通り</v>
          </cell>
          <cell r="BA905" t="str">
            <v>月9公休（閏年を除く2月は8公休）・年間公休108日・年次有給休暇、産前産後休暇・育児休業・介護休業取得実績あり</v>
          </cell>
          <cell r="BB905" t="str">
            <v>有（屋内「原則禁煙」）</v>
          </cell>
          <cell r="BC905" t="str">
            <v>屋内禁煙（屋外に喫煙所設置）</v>
          </cell>
        </row>
        <row r="906">
          <cell r="C906" t="str">
            <v>70-0508</v>
          </cell>
          <cell r="D906">
            <v>44939</v>
          </cell>
          <cell r="E906" t="str">
            <v>ALSOK介護株式会社</v>
          </cell>
          <cell r="F906" t="str">
            <v>ALSOKかいごかぶしきがいしゃ</v>
          </cell>
          <cell r="G906" t="str">
            <v>第一在宅本部　業務課</v>
          </cell>
          <cell r="H906" t="str">
            <v>玉田</v>
          </cell>
          <cell r="J906" t="str">
            <v xml:space="preserve">048-631-3690 </v>
          </cell>
          <cell r="K906" t="str">
            <v>048-631-2110</v>
          </cell>
          <cell r="L906" t="str">
            <v>03-5414-5021</v>
          </cell>
          <cell r="M906" t="str">
            <v>saiyou-zaitaku@kaigo.alsok.co.jp</v>
          </cell>
          <cell r="N906" t="str">
            <v>https://kaigo.alsok.co.jp/</v>
          </cell>
          <cell r="O906" t="str">
            <v xml:space="preserve">【ライフステージが変わっても働き続けられる職場です】当社には、育児・介護休業を積極的に取得する文化が根付いており、プライベートを大切にしながら働けます。育休取得者多数。また、働きやすさや居心地の良さを理由に復帰するメンバーが多いことも自慢の一つです。また、引越し等で通勤が難しくなった場合、埼玉・東京・神奈川に192以上の事業所あり、勤務地を変更できる可能性がありますのでご相談ください。【スタッフの末永い活躍を称える制度！】当社では雇用形態に関係なく、「永年勤続表彰制度」を設けています。勤続年数に応じた報酬授与。
【資格取得支援制度】
介護福祉士や介護支援専門員などの試験前には「対策講座」を実施。資格取得へ向けてのバックアップを行っております。規定に応じて、受講割引や合格お祝い金支給対象の資格等もあります。
</v>
          </cell>
          <cell r="P906" t="str">
            <v>介護支援専門員</v>
          </cell>
          <cell r="Q906" t="str">
            <v>確認中</v>
          </cell>
          <cell r="R906" t="str">
            <v xml:space="preserve"> 居宅ケアマネージャー業務全般をお任せします！
 ケアマネジメント業務全般（アセスメント～給付まで）
 各帳票作成
 介護保険の諸手続きや行政機関とのやり取り
 社内外の研修・会議への参加
</v>
          </cell>
          <cell r="S906" t="str">
            <v>かたくり町田木曽</v>
          </cell>
          <cell r="T906" t="str">
            <v>確認中</v>
          </cell>
          <cell r="U906" t="str">
            <v>正社員</v>
          </cell>
          <cell r="V906" t="str">
            <v>東京都町田市木曽西３丁目４ー７</v>
          </cell>
          <cell r="W906" t="str">
            <v>（ＪＲ横浜線）古淵駅　徒歩25分 ・淵野辺駅　徒歩36分 ・ 矢部駅　徒歩44分</v>
          </cell>
          <cell r="X906" t="str">
            <v xml:space="preserve">月給＝基礎給+勤務地調整手当+固定残業費　年俸制（基礎給）213,460円　（勤務地調整手当）30,000円（固定残業費）46,540円、月額合計：290,000円～（月末締め　翌月25日支払い）
</v>
          </cell>
          <cell r="Y906" t="str">
            <v>-</v>
          </cell>
          <cell r="Z906" t="str">
            <v>-</v>
          </cell>
          <cell r="AA906" t="str">
            <v>5万円迄</v>
          </cell>
          <cell r="AB906" t="str">
            <v>有り</v>
          </cell>
          <cell r="AC906" t="str">
            <v>-</v>
          </cell>
          <cell r="AD906" t="str">
            <v>有り</v>
          </cell>
          <cell r="AE906" t="str">
            <v>-</v>
          </cell>
          <cell r="AF906" t="str">
            <v>月給（手当等確認ください）</v>
          </cell>
          <cell r="AG906" t="str">
            <v>期間の定めなし</v>
          </cell>
          <cell r="AH906" t="str">
            <v>期間の定めなし</v>
          </cell>
          <cell r="AI906" t="str">
            <v>確認中</v>
          </cell>
          <cell r="AJ906" t="str">
            <v>不可</v>
          </cell>
          <cell r="AK906" t="str">
            <v>有り</v>
          </cell>
          <cell r="AL906" t="str">
            <v>8ヶ月</v>
          </cell>
          <cell r="AM906" t="str">
            <v>有</v>
          </cell>
          <cell r="AN906" t="str">
            <v>６ヵ月</v>
          </cell>
          <cell r="AO906" t="str">
            <v>シフト制</v>
          </cell>
          <cell r="AP906" t="str">
            <v>8：30～17：30　シフト制　変形労働時間制有</v>
          </cell>
          <cell r="AQ906" t="str">
            <v>週5日</v>
          </cell>
          <cell r="AR906" t="str">
            <v>介護支援専門員</v>
          </cell>
          <cell r="AS906" t="str">
            <v>雇用保険　健康保険　厚生年金　労災保険</v>
          </cell>
          <cell r="AT906" t="str">
            <v>1人</v>
          </cell>
          <cell r="AU906" t="str">
            <v>居宅介護支援</v>
          </cell>
          <cell r="AZ906" t="str">
            <v>法廷通り</v>
          </cell>
          <cell r="BA906" t="str">
            <v>月9公休（閏年を除く2月は8公休）・年間公休109日・年次有給休暇、産前産後休暇・育児休業・介護休業取得実績あり</v>
          </cell>
          <cell r="BB906" t="str">
            <v>有（屋内「原則禁煙」）</v>
          </cell>
          <cell r="BC906" t="str">
            <v>屋内禁煙（屋外に喫煙所設置）</v>
          </cell>
        </row>
        <row r="907">
          <cell r="C907" t="str">
            <v>70-0509</v>
          </cell>
          <cell r="D907">
            <v>44939</v>
          </cell>
          <cell r="E907" t="str">
            <v>ALSOK介護株式会社</v>
          </cell>
          <cell r="F907" t="str">
            <v>ALSOKかいごかぶしきがいしゃ</v>
          </cell>
          <cell r="G907" t="str">
            <v>第一在宅本部　業務課</v>
          </cell>
          <cell r="H907" t="str">
            <v>玉田</v>
          </cell>
          <cell r="J907" t="str">
            <v xml:space="preserve">048-631-3690 </v>
          </cell>
          <cell r="K907" t="str">
            <v>048-631-2110</v>
          </cell>
          <cell r="L907" t="str">
            <v>03-5414-5021</v>
          </cell>
          <cell r="M907" t="str">
            <v>saiyou-zaitaku@kaigo.alsok.co.jp</v>
          </cell>
          <cell r="N907" t="str">
            <v>https://kaigo.alsok.co.jp/</v>
          </cell>
          <cell r="O907" t="str">
            <v xml:space="preserve">【ライフステージが変わっても働き続けられる職場です】当社には、育児・介護休業を積極的に取得する文化が根付いており、プライベートを大切にしながら働けます。育休取得者多数。また、働きやすさや居心地の良さを理由に復帰するメンバーが多いことも自慢の一つです。また、引越し等で通勤が難しくなった場合、埼玉・東京・神奈川に190以上の事業所あり、勤務地を変更できる可能性がありますのでご相談ください。【スタッフの末永い活躍を称える制度！】当社では雇用形態に関係なく、「永年勤続表彰制度」を設けています。勤続年数に応じた報酬授与。
【資格取得支援制度】
介護福祉士や介護支援専門員などの試験前には「対策講座」を実施。資格取得へ向けてのバックアップを行っております。規定に応じて、受講割引や合格お祝い金支給対象の資格等もあります。
</v>
          </cell>
          <cell r="P907" t="str">
            <v>介護職</v>
          </cell>
          <cell r="Q907" t="str">
            <v>確認中</v>
          </cell>
          <cell r="R907" t="str">
            <v xml:space="preserve">訪問介護サービス全般
　身体介護（食事介助　入浴介助　排泄介助　通院介助等）
　生活援助（掃除　洗濯　買い物等）
</v>
          </cell>
          <cell r="S907" t="str">
            <v>かたくり町田</v>
          </cell>
          <cell r="T907" t="str">
            <v>確認中</v>
          </cell>
          <cell r="U907" t="str">
            <v>正社員</v>
          </cell>
          <cell r="V907" t="str">
            <v>東京都町田市中町２丁目４ー５へーベルVillageやまだい中町1F</v>
          </cell>
          <cell r="W907" t="str">
            <v>小田急小田原線町田駅　徒歩13分 、 （ＪＲ横浜線）町田駅　徒歩13分 ・古淵駅　徒歩34分</v>
          </cell>
          <cell r="X907" t="str">
            <v>月給＝基礎給+職能給+勤労給+勤務地調整手当+職務調整給 （基礎給）105,000円　（職能給）45,000円～（勤労給）30,000円　 （勤務地手当）20,000円（職務調整給）10,300円 　合計：210,300円～（月末締め　翌月25日支払い）</v>
          </cell>
          <cell r="Y907" t="str">
            <v>-</v>
          </cell>
          <cell r="Z907" t="str">
            <v>介護福祉士手当：10,000円/月</v>
          </cell>
          <cell r="AA907" t="str">
            <v>5万円迄</v>
          </cell>
          <cell r="AB907" t="str">
            <v>有り</v>
          </cell>
          <cell r="AC907" t="str">
            <v>-</v>
          </cell>
          <cell r="AD907" t="str">
            <v>有り</v>
          </cell>
          <cell r="AE907" t="str">
            <v>（基本給+職能給）*2.2</v>
          </cell>
          <cell r="AF907" t="str">
            <v>月給（手当等確認ください）</v>
          </cell>
          <cell r="AG907" t="str">
            <v>期間の定めなし</v>
          </cell>
          <cell r="AH907" t="str">
            <v>期間の定めなし</v>
          </cell>
          <cell r="AI907" t="str">
            <v>確認中</v>
          </cell>
          <cell r="AJ907" t="str">
            <v>不可</v>
          </cell>
          <cell r="AK907" t="str">
            <v>有り</v>
          </cell>
          <cell r="AL907" t="str">
            <v>6ヶ月</v>
          </cell>
          <cell r="AM907" t="str">
            <v>有</v>
          </cell>
          <cell r="AN907" t="str">
            <v>６ヵ月</v>
          </cell>
          <cell r="AO907" t="str">
            <v>シフト制</v>
          </cell>
          <cell r="AP907" t="str">
            <v>8：30～17：30　シフト制　変形労働時間制有</v>
          </cell>
          <cell r="AQ907" t="str">
            <v>週5日</v>
          </cell>
          <cell r="AR907" t="str">
            <v>介護福祉士　初任者研修（ヘルパー2級）</v>
          </cell>
          <cell r="AS907" t="str">
            <v>雇用保険　健康保険　厚生年金　労災保険</v>
          </cell>
          <cell r="AT907" t="str">
            <v>1人</v>
          </cell>
          <cell r="AU907" t="str">
            <v>訪問介護（ホームヘルプサービス）</v>
          </cell>
          <cell r="AZ907" t="str">
            <v>法廷通り</v>
          </cell>
          <cell r="BA907" t="str">
            <v>月9公休（閏年を除く2月は8公休）・年間公休107日・年次有給休暇、産前産後休暇・育児休業・介護休業取得実績あり</v>
          </cell>
          <cell r="BB907" t="str">
            <v>有（屋内「原則禁煙」）</v>
          </cell>
          <cell r="BC907" t="str">
            <v>屋内禁煙（屋外に喫煙所設置）</v>
          </cell>
        </row>
        <row r="908">
          <cell r="C908" t="str">
            <v>70-0510</v>
          </cell>
          <cell r="D908">
            <v>44939</v>
          </cell>
          <cell r="E908" t="str">
            <v>ALSOK介護株式会社</v>
          </cell>
          <cell r="F908" t="str">
            <v>ALSOKかいごかぶしきがいしゃ</v>
          </cell>
          <cell r="G908" t="str">
            <v>第一在宅本部　業務課</v>
          </cell>
          <cell r="H908" t="str">
            <v>玉田</v>
          </cell>
          <cell r="J908" t="str">
            <v xml:space="preserve">048-631-3690 </v>
          </cell>
          <cell r="K908" t="str">
            <v>048-631-2110</v>
          </cell>
          <cell r="L908" t="str">
            <v>03-5414-5021</v>
          </cell>
          <cell r="M908" t="str">
            <v>saiyou-zaitaku@kaigo.alsok.co.jp</v>
          </cell>
          <cell r="N908" t="str">
            <v>https://kaigo.alsok.co.jp/</v>
          </cell>
          <cell r="O908" t="str">
            <v xml:space="preserve">【ライフステージが変わっても働き続けられる職場です】当社には、育児・介護休業を積極的に取得する文化が根付いており、プライベートを大切にしながら働けます。育休取得者多数。また、働きやすさや居心地の良さを理由に復帰するメンバーが多いことも自慢の一つです。また、引越し等で通勤が難しくなった場合、埼玉・東京・神奈川に191以上の事業所あり、勤務地を変更できる可能性がありますのでご相談ください。【スタッフの末永い活躍を称える制度！】当社では雇用形態に関係なく、「永年勤続表彰制度」を設けています。勤続年数に応じた報酬授与。
【資格取得支援制度】
介護福祉士や介護支援専門員などの試験前には「対策講座」を実施。資格取得へ向けてのバックアップを行っております。規定に応じて、受講割引や合格お祝い金支給対象の資格等もあります。
</v>
          </cell>
          <cell r="P908" t="str">
            <v>サービス提供責任者</v>
          </cell>
          <cell r="Q908" t="str">
            <v>確認中</v>
          </cell>
          <cell r="R908" t="str">
            <v xml:space="preserve">■訪問介護サービスの計画立案・書類作成
■ヘルパーさんの人員の配置・育成などのデスクワーク
■ご利用者さまのへのサービス業務
ケアプラン通りにサービスが行えるよう、コーディネート業務全般を担当。
</v>
          </cell>
          <cell r="S908" t="str">
            <v>かたくり町田</v>
          </cell>
          <cell r="T908" t="str">
            <v>確認中</v>
          </cell>
          <cell r="U908" t="str">
            <v>正社員</v>
          </cell>
          <cell r="V908" t="str">
            <v>東京都町田市中町２丁目４ー５へーベルVillageやまだい中町1F</v>
          </cell>
          <cell r="W908" t="str">
            <v>小田急小田原線町田駅　徒歩13分、( ＪＲ横浜線)町田駅　徒歩13分 ・古淵駅　徒歩34分</v>
          </cell>
          <cell r="X908" t="str">
            <v xml:space="preserve">月給＝基礎給+職能給+勤労給+勤務地調整手当+職務調整給（基礎給）105,000円　（職能給）65,000円（勤労給）30,000円（勤務地手当）40,000円（職務調整給）10,300円（その他手当）15,000円　合計：265300円～（月末締め　翌月25日支払い）
</v>
          </cell>
          <cell r="Y908" t="str">
            <v>-</v>
          </cell>
          <cell r="Z908" t="str">
            <v>-</v>
          </cell>
          <cell r="AA908" t="str">
            <v>5万円迄</v>
          </cell>
          <cell r="AB908" t="str">
            <v>有り</v>
          </cell>
          <cell r="AC908" t="str">
            <v>-</v>
          </cell>
          <cell r="AD908" t="str">
            <v>有り</v>
          </cell>
          <cell r="AE908" t="str">
            <v>（基本給+職能給）*2.2</v>
          </cell>
          <cell r="AF908" t="str">
            <v>月給（手当等確認ください）</v>
          </cell>
          <cell r="AG908" t="str">
            <v>期間の定めなし</v>
          </cell>
          <cell r="AH908" t="str">
            <v>期間の定めなし</v>
          </cell>
          <cell r="AI908" t="str">
            <v>確認中</v>
          </cell>
          <cell r="AJ908" t="str">
            <v>不可</v>
          </cell>
          <cell r="AK908" t="str">
            <v>有り</v>
          </cell>
          <cell r="AL908" t="str">
            <v>7ヶ月</v>
          </cell>
          <cell r="AM908" t="str">
            <v>有</v>
          </cell>
          <cell r="AN908" t="str">
            <v>６ヵ月</v>
          </cell>
          <cell r="AO908" t="str">
            <v>シフト制</v>
          </cell>
          <cell r="AP908" t="str">
            <v>8：30～17：30　シフト制　変形労働時間制有</v>
          </cell>
          <cell r="AQ908" t="str">
            <v>週5日</v>
          </cell>
          <cell r="AR908" t="str">
            <v>介護福祉士</v>
          </cell>
          <cell r="AS908" t="str">
            <v>雇用保険　健康保険　厚生年金　労災保険</v>
          </cell>
          <cell r="AT908" t="str">
            <v>1人</v>
          </cell>
          <cell r="AU908" t="str">
            <v>訪問介護（ホームヘルプサービス）</v>
          </cell>
          <cell r="AZ908" t="str">
            <v>法廷通り</v>
          </cell>
          <cell r="BA908" t="str">
            <v>月9公休（閏年を除く2月は8公休）・年間公休108日・年次有給休暇、産前産後休暇・育児休業・介護休業取得実績あり</v>
          </cell>
          <cell r="BB908" t="str">
            <v>有（屋内「原則禁煙」）</v>
          </cell>
          <cell r="BC908" t="str">
            <v>屋内禁煙（屋外に喫煙所設置）</v>
          </cell>
        </row>
        <row r="909">
          <cell r="C909" t="str">
            <v>70-0511</v>
          </cell>
          <cell r="D909">
            <v>44939</v>
          </cell>
          <cell r="E909" t="str">
            <v>ALSOK介護株式会社</v>
          </cell>
          <cell r="F909" t="str">
            <v>ALSOKかいごかぶしきがいしゃ</v>
          </cell>
          <cell r="G909" t="str">
            <v>第一在宅本部　業務課</v>
          </cell>
          <cell r="H909" t="str">
            <v>玉田</v>
          </cell>
          <cell r="J909" t="str">
            <v xml:space="preserve">048-631-3690 </v>
          </cell>
          <cell r="K909" t="str">
            <v>048-631-2110</v>
          </cell>
          <cell r="L909" t="str">
            <v>03-5414-5021</v>
          </cell>
          <cell r="M909" t="str">
            <v>saiyou-zaitaku@kaigo.alsok.co.jp</v>
          </cell>
          <cell r="N909" t="str">
            <v>https://kaigo.alsok.co.jp/</v>
          </cell>
          <cell r="O909" t="str">
            <v xml:space="preserve">【ライフステージが変わっても働き続けられる職場です】当社には、育児・介護休業を積極的に取得する文化が根付いており、プライベートを大切にしながら働けます。育休取得者多数。また、働きやすさや居心地の良さを理由に復帰するメンバーが多いことも自慢の一つです。また、引越し等で通勤が難しくなった場合、埼玉・東京・神奈川に190以上の事業所あり、勤務地を変更できる可能性がありますのでご相談ください。【スタッフの末永い活躍を称える制度！】当社では雇用形態に関係なく、「永年勤続表彰制度」を設けています。勤続年数に応じた報酬授与。
【資格取得支援制度】
介護福祉士や介護支援専門員などの試験前には「対策講座」を実施。資格取得へ向けてのバックアップを行っております。規定に応じて、受講割引や合格お祝い金支給対象の資格等もあります。
</v>
          </cell>
          <cell r="P909" t="str">
            <v>介護職</v>
          </cell>
          <cell r="Q909" t="str">
            <v>確認中</v>
          </cell>
          <cell r="R909" t="str">
            <v>デイサービスでの介護業務です。
デイサービス利用様の日常生活のサポートを中心とした介護業務全般をお願いします。入浴介助・トイレ介助・食事配膳・食事介助・体操やレクリエーション・送迎業務・送迎添乗など。</v>
          </cell>
          <cell r="S909" t="str">
            <v>デイサービスかたくりの里町田</v>
          </cell>
          <cell r="T909" t="str">
            <v>確認中</v>
          </cell>
          <cell r="U909" t="str">
            <v>正社員</v>
          </cell>
          <cell r="V909" t="str">
            <v>東京都町田市中町2-4-5　へーベルVillageやまだい中町1階</v>
          </cell>
          <cell r="W909" t="str">
            <v>小田急線「町田」駅下車 北口より　徒歩15分、北口バス乗り場 野津田車庫行き乗車「保健所入口」下車 徒歩3分</v>
          </cell>
          <cell r="X909" t="str">
            <v>月給＝基礎給+職能給+勤労給+勤務地調整手当+職務調整給 （基礎給）105,000円　（職能給）45,000円～（勤労給）30,000円　 （勤務地手当）20,000円（職務調整給）10,300円 　合計：210,300円～（月末締め　翌月25日支払い）</v>
          </cell>
          <cell r="Y909" t="str">
            <v>-</v>
          </cell>
          <cell r="Z909" t="str">
            <v>介護福祉士手当：10,000円/月</v>
          </cell>
          <cell r="AA909" t="str">
            <v>5万円迄</v>
          </cell>
          <cell r="AB909" t="str">
            <v>有り</v>
          </cell>
          <cell r="AC909" t="str">
            <v>-</v>
          </cell>
          <cell r="AD909" t="str">
            <v>有り</v>
          </cell>
          <cell r="AE909" t="str">
            <v>（基本給+職能給）*2.2</v>
          </cell>
          <cell r="AF909" t="str">
            <v>月給（手当等確認ください）</v>
          </cell>
          <cell r="AG909" t="str">
            <v>期間の定めなし</v>
          </cell>
          <cell r="AH909" t="str">
            <v>期間の定めなし</v>
          </cell>
          <cell r="AI909" t="str">
            <v>確認中</v>
          </cell>
          <cell r="AJ909" t="str">
            <v>不可</v>
          </cell>
          <cell r="AK909" t="str">
            <v>有り</v>
          </cell>
          <cell r="AL909" t="str">
            <v>6ヶ月</v>
          </cell>
          <cell r="AM909" t="str">
            <v>有</v>
          </cell>
          <cell r="AN909" t="str">
            <v>６ヵ月</v>
          </cell>
          <cell r="AO909" t="str">
            <v>シフト制</v>
          </cell>
          <cell r="AP909" t="str">
            <v>8：30～17：30　シフト制　変形労働時間制有</v>
          </cell>
          <cell r="AQ909" t="str">
            <v>週5日</v>
          </cell>
          <cell r="AR909" t="str">
            <v>介護福祉士　初任者研修（ヘルパー2級）</v>
          </cell>
          <cell r="AS909" t="str">
            <v>雇用保険　健康保険　厚生年金　労災保険</v>
          </cell>
          <cell r="AT909" t="str">
            <v>1人</v>
          </cell>
          <cell r="AU909" t="str">
            <v>地域密着型通所介護</v>
          </cell>
          <cell r="AZ909" t="str">
            <v>法廷通り</v>
          </cell>
          <cell r="BA909" t="str">
            <v>月9公休（閏年を除く2月は8公休）・年間公休107日・年次有給休暇、産前産後休暇・育児休業・介護休業取得実績あり</v>
          </cell>
          <cell r="BB909" t="str">
            <v>有（屋内「原則禁煙」）</v>
          </cell>
          <cell r="BC909" t="str">
            <v>屋内禁煙（屋外に喫煙所設置）</v>
          </cell>
        </row>
        <row r="910">
          <cell r="C910" t="str">
            <v>70-0512</v>
          </cell>
          <cell r="D910">
            <v>44939</v>
          </cell>
          <cell r="E910" t="str">
            <v>ALSOK介護株式会社</v>
          </cell>
          <cell r="F910" t="str">
            <v>ALSOKかいごかぶしきがいしゃ</v>
          </cell>
          <cell r="G910" t="str">
            <v>第一在宅本部　業務課</v>
          </cell>
          <cell r="H910" t="str">
            <v>玉田</v>
          </cell>
          <cell r="J910" t="str">
            <v xml:space="preserve">048-631-3690 </v>
          </cell>
          <cell r="K910" t="str">
            <v>048-631-2110</v>
          </cell>
          <cell r="L910" t="str">
            <v>03-5414-5021</v>
          </cell>
          <cell r="M910" t="str">
            <v>saiyou-zaitaku@kaigo.alsok.co.jp</v>
          </cell>
          <cell r="N910" t="str">
            <v>https://kaigo.alsok.co.jp/</v>
          </cell>
          <cell r="O910" t="str">
            <v xml:space="preserve">【ライフステージが変わっても働き続けられる職場です】当社には、育児・介護休業を積極的に取得する文化が根付いており、プライベートを大切にしながら働けます。育休取得者多数。また、働きやすさや居心地の良さを理由に復帰するメンバーが多いことも自慢の一つです。また、引越し等で通勤が難しくなった場合、埼玉・東京・神奈川に191以上の事業所あり、勤務地を変更できる可能性がありますのでご相談ください。【スタッフの末永い活躍を称える制度！】当社では雇用形態に関係なく、「永年勤続表彰制度」を設けています。勤続年数に応じた報酬授与。
【資格取得支援制度】
介護福祉士や介護支援専門員などの試験前には「対策講座」を実施。資格取得へ向けてのバックアップを行っております。規定に応じて、受講割引や合格お祝い金支給対象の資格等もあります。
</v>
          </cell>
          <cell r="P910" t="str">
            <v>生活相談員</v>
          </cell>
          <cell r="Q910" t="str">
            <v>確認中</v>
          </cell>
          <cell r="R910" t="str">
            <v>デイサービスでの介護業務です。
デイサービス利用様の日常生活のサポートを中心とした介護業務全般をお願いします。入浴介助・トイレ介助・食事配膳・食事介助・体操やレクリエーション・送迎業務・送迎添乗など。</v>
          </cell>
          <cell r="S910" t="str">
            <v>デイサービスかたくりの里大蔵</v>
          </cell>
          <cell r="T910" t="str">
            <v>確認中</v>
          </cell>
          <cell r="U910" t="str">
            <v>正社員</v>
          </cell>
          <cell r="V910" t="str">
            <v>東京都町田市大蔵町482-7</v>
          </cell>
          <cell r="W910" t="str">
            <v>小田急線「鶴川」駅下車,バスロータリー０番乗り場より「野津田車庫」行に乗車「大蔵（鶴川郵便局）」下車　徒歩2分</v>
          </cell>
          <cell r="X910" t="str">
            <v>月給＝基礎給+職能給+勤労給+勤務地調整手当+職務調整給 （基礎給）105,000円　（職能給）45,000円～（勤労給）30,000円　 （勤務地手当）20,000円（職務調整給）10,300円 　合計：210,300円～（月末締め　翌月25日支払い）</v>
          </cell>
          <cell r="Y910" t="str">
            <v>-</v>
          </cell>
          <cell r="Z910" t="str">
            <v>介護福祉士手当：10,000円/月</v>
          </cell>
          <cell r="AA910" t="str">
            <v>5万円迄</v>
          </cell>
          <cell r="AB910" t="str">
            <v>有り</v>
          </cell>
          <cell r="AC910" t="str">
            <v>-</v>
          </cell>
          <cell r="AD910" t="str">
            <v>有り</v>
          </cell>
          <cell r="AE910" t="str">
            <v>（基本給+職能給）*2.2</v>
          </cell>
          <cell r="AF910" t="str">
            <v>月給（手当等確認ください）</v>
          </cell>
          <cell r="AG910" t="str">
            <v>期間の定めなし</v>
          </cell>
          <cell r="AH910" t="str">
            <v>期間の定めなし</v>
          </cell>
          <cell r="AI910" t="str">
            <v>確認中</v>
          </cell>
          <cell r="AJ910" t="str">
            <v>不可</v>
          </cell>
          <cell r="AK910" t="str">
            <v>有り</v>
          </cell>
          <cell r="AL910" t="str">
            <v>7ヶ月</v>
          </cell>
          <cell r="AM910" t="str">
            <v>有</v>
          </cell>
          <cell r="AN910" t="str">
            <v>６ヵ月</v>
          </cell>
          <cell r="AO910" t="str">
            <v>シフト制</v>
          </cell>
          <cell r="AP910" t="str">
            <v>8：30～17：30　シフト制　変形労働時間制有</v>
          </cell>
          <cell r="AQ910" t="str">
            <v>週5日</v>
          </cell>
          <cell r="AR910" t="str">
            <v>介護福祉士　初任者研修（ヘルパー2級）</v>
          </cell>
          <cell r="AS910" t="str">
            <v>雇用保険　健康保険　厚生年金　労災保険</v>
          </cell>
          <cell r="AT910" t="str">
            <v>1人</v>
          </cell>
          <cell r="AU910" t="str">
            <v>地域密着型通所介護</v>
          </cell>
          <cell r="AZ910" t="str">
            <v>法廷通り</v>
          </cell>
          <cell r="BA910" t="str">
            <v>月9公休（閏年を除く2月は8公休）・年間公休108日・年次有給休暇、産前産後休暇・育児休業・介護休業取得実績あり</v>
          </cell>
          <cell r="BB910" t="str">
            <v>有（屋内「原則禁煙」）</v>
          </cell>
          <cell r="BC910" t="str">
            <v>屋内禁煙（屋外に喫煙所設置）</v>
          </cell>
        </row>
        <row r="911">
          <cell r="C911" t="str">
            <v>70-0502</v>
          </cell>
          <cell r="D911">
            <v>44942</v>
          </cell>
          <cell r="E911" t="str">
            <v>特定非営利活動法人明るい老後を考える会</v>
          </cell>
          <cell r="F911" t="str">
            <v>とくていひえいりかつどうほうじん　あかるいろうごをかんがえるかい</v>
          </cell>
          <cell r="G911" t="str">
            <v>管理課</v>
          </cell>
          <cell r="H911" t="str">
            <v>持田忠行</v>
          </cell>
          <cell r="J911" t="str">
            <v>042-737-7131</v>
          </cell>
          <cell r="K911" t="str">
            <v>042-737-7141</v>
          </cell>
          <cell r="L911" t="str">
            <v>042-737-7131</v>
          </cell>
          <cell r="M911" t="str">
            <v>kaigo3@harunazaka.or.jp</v>
          </cell>
          <cell r="N911" t="str">
            <v>https://harunazaka.com/</v>
          </cell>
          <cell r="O911" t="str">
            <v>・町田市指定管理者・要介護1～2の自立度の高いご利用者が多く入浴介助はありません・多彩な趣味活動がメインのデイサービス（活動の模様はHPへ）・食べる楽しみを大切に管理栄養士による季節感ある手作りの家庭料理を提供・アセスメントに基づいた機能向上訓練（口腔ケア、日常生活動作）を実施</v>
          </cell>
          <cell r="P911" t="str">
            <v>介護職</v>
          </cell>
          <cell r="Q911" t="str">
            <v>確認中</v>
          </cell>
          <cell r="R911" t="str">
            <v>高齢者の介助全般※入浴介助なし　　趣味活動のサポートや身の回りのお手伝い・機能訓練の補助（ＤＶＤを活用したプログラムで技能の有無は不問）</v>
          </cell>
          <cell r="S911" t="str">
            <v>デイサービス榛名坂</v>
          </cell>
          <cell r="T911" t="str">
            <v>確認中</v>
          </cell>
          <cell r="U911" t="str">
            <v>非常勤パート</v>
          </cell>
          <cell r="V911" t="str">
            <v>東京都町田市金井3-20-1</v>
          </cell>
          <cell r="W911" t="str">
            <v>小田急線鶴川駅よりバス10分徒歩１分　車、バイク、自転車通勤可（駐車場完備）</v>
          </cell>
          <cell r="X911" t="str">
            <v>時給1,113円</v>
          </cell>
          <cell r="Y911" t="str">
            <v>無し</v>
          </cell>
          <cell r="Z911" t="str">
            <v>介護福祉士手当・主務手当・生活相談員手当・処遇改善手当　※該当者</v>
          </cell>
          <cell r="AA911" t="str">
            <v>実費（１日上限1,000円）</v>
          </cell>
          <cell r="AB911" t="str">
            <v>有り：年１回（4月）</v>
          </cell>
          <cell r="AC911" t="str">
            <v>10円～50円（個別査定による）</v>
          </cell>
          <cell r="AD911" t="str">
            <v>有り：7月、12月実施</v>
          </cell>
          <cell r="AE911" t="str">
            <v>業績・個別査定による</v>
          </cell>
          <cell r="AF911" t="str">
            <v>時給</v>
          </cell>
          <cell r="AG911" t="str">
            <v>有期</v>
          </cell>
          <cell r="AH911" t="str">
            <v>１年毎の更新</v>
          </cell>
          <cell r="AI911" t="str">
            <v>確認中</v>
          </cell>
          <cell r="AJ911" t="str">
            <v>可</v>
          </cell>
          <cell r="AK911" t="str">
            <v>有り</v>
          </cell>
          <cell r="AL911" t="str">
            <v>入職３ヶ月間（給与は所定額支給）</v>
          </cell>
          <cell r="AM911" t="str">
            <v>有り</v>
          </cell>
          <cell r="AN911" t="str">
            <v>有り</v>
          </cell>
          <cell r="AO911" t="str">
            <v>8時間／日固定</v>
          </cell>
          <cell r="AP911" t="str">
            <v>8:15～17:15</v>
          </cell>
          <cell r="AQ911" t="str">
            <v>1日～3日／週</v>
          </cell>
          <cell r="AR911" t="str">
            <v>経験・資格不問・学歴不問　有資格者（ヘルパー２級・介護職員初任者研修修了・介護福祉士）歓迎　　　　　　　　　　</v>
          </cell>
          <cell r="AS911" t="str">
            <v>雇用保険・健康保険・厚生年金・労災保険</v>
          </cell>
          <cell r="AT911" t="str">
            <v>1人</v>
          </cell>
          <cell r="AU911" t="str">
            <v>通所介護（デイサービス）</v>
          </cell>
          <cell r="AZ911" t="str">
            <v>60分</v>
          </cell>
          <cell r="BA911" t="str">
            <v>日曜・祝日、年末年始</v>
          </cell>
          <cell r="BB911" t="str">
            <v>有（屋内「原則禁煙」）</v>
          </cell>
          <cell r="BC911" t="str">
            <v>屋内禁煙（屋外に喫煙所設置）</v>
          </cell>
        </row>
        <row r="912">
          <cell r="C912" t="str">
            <v>70-0500</v>
          </cell>
          <cell r="D912">
            <v>44942</v>
          </cell>
          <cell r="E912" t="str">
            <v>社会福祉法人賛育会</v>
          </cell>
          <cell r="F912" t="str">
            <v>しゃかいふくしほうじん　さんいくかい</v>
          </cell>
          <cell r="G912" t="str">
            <v>第二清風園　管理課</v>
          </cell>
          <cell r="H912" t="str">
            <v>嘉藤　義人</v>
          </cell>
          <cell r="J912" t="str">
            <v>042-736-6906</v>
          </cell>
          <cell r="K912" t="str">
            <v>042-736-6903</v>
          </cell>
          <cell r="L912" t="str">
            <v>042-736-6906</v>
          </cell>
          <cell r="M912" t="str">
            <v>kato.ys@san-ikukai.or.jp</v>
          </cell>
          <cell r="N912" t="str">
            <v>https://www.san-ikukai.or.jp/machida/seifu2/</v>
          </cell>
          <cell r="O912" t="str">
            <v>近隣の方のご応募お待ちしています。</v>
          </cell>
          <cell r="P912" t="str">
            <v>清掃</v>
          </cell>
          <cell r="Q912" t="str">
            <v>確認中</v>
          </cell>
          <cell r="R912" t="str">
            <v xml:space="preserve">＊高齢者施設での清掃業務をしていただきます。＊フロアーの掃除機、モップ拭き、洗面台やトイレの清掃、ゴミ処理等を行います。＊勤務時間はシフト制となり、_x000D_　１）８時３０分～１１時３０分の３時間_x000D_　２）１２時３０分～１５時３０分の３時間_x000D_　３）８時３０分～１５時３０分の６時間（内休憩１時間）_x000D_となります。_x000D_＊月曜日～土曜日は３人または２人勤務、日曜日は１人勤務です。＊利用者使用するエリアのモップ拭き、衛生陶器磨き、掃除機、ゴミ処理の勤務です。＊有給休暇付与、加入保険は法定通り＊土・日勤務大歓迎、未経験者も大歓迎です。　　　　　　　　　　　　　　　　　　　　　　　　　　　　　　　　　　　　　　　　　　　　　　　　　　　　　　　　
</v>
          </cell>
          <cell r="S912" t="str">
            <v>特別養護老人ホーム　第二清風園</v>
          </cell>
          <cell r="T912" t="str">
            <v>確認中</v>
          </cell>
          <cell r="U912" t="str">
            <v>非常勤パート</v>
          </cell>
          <cell r="V912" t="str">
            <v>東京都町田市薬師台3丁目270番1</v>
          </cell>
          <cell r="W912" t="str">
            <v>小田急線鶴川駅バス10分（やくし台3丁目下車徒歩5分）</v>
          </cell>
          <cell r="X912" t="str">
            <v>時給：1,080円</v>
          </cell>
          <cell r="Y912" t="str">
            <v>確認中</v>
          </cell>
          <cell r="Z912" t="str">
            <v>週20時間以上勤務の場合社保加入</v>
          </cell>
          <cell r="AA912" t="str">
            <v>実費支給（上限なし）</v>
          </cell>
          <cell r="AB912" t="str">
            <v>無し</v>
          </cell>
          <cell r="AC912" t="str">
            <v>確認中</v>
          </cell>
          <cell r="AD912" t="str">
            <v>無し</v>
          </cell>
          <cell r="AE912" t="str">
            <v>確認中</v>
          </cell>
          <cell r="AF912" t="str">
            <v>時給</v>
          </cell>
          <cell r="AG912" t="str">
            <v>有期</v>
          </cell>
          <cell r="AH912" t="str">
            <v>1年毎の更新</v>
          </cell>
          <cell r="AI912" t="str">
            <v>確認中</v>
          </cell>
          <cell r="AJ912" t="str">
            <v>確認中</v>
          </cell>
          <cell r="AK912" t="str">
            <v>確認中</v>
          </cell>
          <cell r="AL912" t="str">
            <v>確認中</v>
          </cell>
          <cell r="AM912" t="str">
            <v>無し</v>
          </cell>
          <cell r="AN912" t="str">
            <v>無</v>
          </cell>
          <cell r="AO912" t="str">
            <v>確認中</v>
          </cell>
          <cell r="AP912" t="str">
            <v>①8:30～11:30、②12:30～15:30、③8:30～15:30（内休憩1時間）のシフト制</v>
          </cell>
          <cell r="AQ912" t="str">
            <v>2日／週～5日／週、希望相談による</v>
          </cell>
          <cell r="AR912" t="str">
            <v>経験者歓迎_x000D_
未経験の方も是非応募ください。</v>
          </cell>
          <cell r="AS912" t="str">
            <v>労災保険</v>
          </cell>
          <cell r="AT912" t="str">
            <v>4名</v>
          </cell>
          <cell r="AU912" t="str">
            <v>特別養護老人ホーム（特養）</v>
          </cell>
          <cell r="BA912" t="str">
            <v>確認中</v>
          </cell>
          <cell r="BB912" t="str">
            <v>確認中</v>
          </cell>
          <cell r="BC912" t="str">
            <v>確認中</v>
          </cell>
        </row>
        <row r="913">
          <cell r="C913" t="str">
            <v>70-0513</v>
          </cell>
          <cell r="D913">
            <v>44945</v>
          </cell>
          <cell r="E913" t="str">
            <v>社会福祉法人　七五三会</v>
          </cell>
          <cell r="F913" t="str">
            <v>しゃかいふくしほうじん　なごみかい</v>
          </cell>
          <cell r="G913" t="str">
            <v>管理課</v>
          </cell>
          <cell r="H913" t="str">
            <v>深澤</v>
          </cell>
          <cell r="J913" t="str">
            <v>042-726-0753</v>
          </cell>
          <cell r="K913" t="str">
            <v>042-727-0373</v>
          </cell>
          <cell r="M913" t="str">
            <v>kanrika@753kai.or.jp</v>
          </cell>
          <cell r="N913" t="str">
            <v>http://www.753kai.or.jp</v>
          </cell>
          <cell r="O913" t="str">
            <v>子供や高齢者が住み慣れた地域で、家庭同様な生活を継続して行いながら福祉サービスが利用できる「地域生活者としての施設利用者」の視点に立ち、地域に根ざしたサービスを提供します。</v>
          </cell>
          <cell r="P913" t="str">
            <v>調理員</v>
          </cell>
          <cell r="Q913" t="str">
            <v>確認中</v>
          </cell>
          <cell r="R913" t="str">
            <v>高齢者福祉施設における調理業務（盛付・配膳・洗浄等含む）_x000D_＊利用者定員・特別養護老人ホーム　50名_x000D_・ショートステイ　10名_x000D_・デイサービス一般型　50名_x000D_・　〃　認知症対応型　12名_x000D_・ケアハウス　20名_x000D_＊平均食事提供数　朝・夕75食 / 昼平日135食 / 土曜日75食 / 日曜日75食</v>
          </cell>
          <cell r="S913" t="str">
            <v>いづみの里</v>
          </cell>
          <cell r="T913" t="str">
            <v>確認中</v>
          </cell>
          <cell r="U913" t="str">
            <v>正社員</v>
          </cell>
          <cell r="V913" t="str">
            <v>東京都町田市原町田5-1-12</v>
          </cell>
          <cell r="W913" t="str">
            <v>小田急線・JR線町田駅より徒歩7分</v>
          </cell>
          <cell r="X913" t="str">
            <v>月額185,300円～218,000円（資格手当含む）</v>
          </cell>
          <cell r="Y913" t="str">
            <v>資格手当 20,000円〜20,000円, あり, 26,200円〜35,000円, 固定残業代に関する特記事項, 超勤一括手当は時間外労働の有無にかかわらず１６Ｈ固定残業代と, して支給し１６Ｈを超える時間外労働分は追加で支給。</v>
          </cell>
          <cell r="Z913" t="str">
            <v>-</v>
          </cell>
          <cell r="AA913" t="str">
            <v>上限5万円迄</v>
          </cell>
          <cell r="AB913" t="str">
            <v>有り</v>
          </cell>
          <cell r="AC913" t="str">
            <v>-</v>
          </cell>
          <cell r="AD913" t="str">
            <v>有り</v>
          </cell>
          <cell r="AE913" t="str">
            <v>-</v>
          </cell>
          <cell r="AF913" t="str">
            <v>月給</v>
          </cell>
          <cell r="AG913" t="str">
            <v>期間の定めなし</v>
          </cell>
          <cell r="AH913" t="str">
            <v>期間の定めなし</v>
          </cell>
          <cell r="AI913" t="str">
            <v>確認中</v>
          </cell>
          <cell r="AJ913" t="str">
            <v>不可</v>
          </cell>
          <cell r="AK913" t="str">
            <v>有り</v>
          </cell>
          <cell r="AL913" t="str">
            <v>3ヶ月</v>
          </cell>
          <cell r="AM913" t="str">
            <v>有り</v>
          </cell>
          <cell r="AN913" t="str">
            <v>-</v>
          </cell>
          <cell r="AO913" t="str">
            <v>シフト制</v>
          </cell>
          <cell r="AP913" t="str">
            <v>①6：00～15：00　②8：30～17：30　③11：30～20：30のシフト制</v>
          </cell>
          <cell r="AQ913" t="str">
            <v>週5日</v>
          </cell>
          <cell r="AR913" t="str">
            <v>調理師免許</v>
          </cell>
          <cell r="AS913" t="str">
            <v>雇用保険・健康保険・厚生年金・労災保険</v>
          </cell>
          <cell r="AT913" t="str">
            <v>1名</v>
          </cell>
          <cell r="AU913" t="str">
            <v>特別養護老人ホーム（特養）</v>
          </cell>
          <cell r="AZ913" t="str">
            <v>法定通り</v>
          </cell>
          <cell r="BA913" t="str">
            <v>年間休日107日</v>
          </cell>
          <cell r="BB913" t="str">
            <v>あり（屋内禁煙）</v>
          </cell>
          <cell r="BC913" t="str">
            <v>あり（屋内禁煙）</v>
          </cell>
        </row>
        <row r="914">
          <cell r="C914" t="str">
            <v>70-0514</v>
          </cell>
          <cell r="D914">
            <v>44945</v>
          </cell>
          <cell r="E914" t="str">
            <v>社会福祉法人　七五三会</v>
          </cell>
          <cell r="F914" t="str">
            <v>しゃかいふくしほうじん　なごみかい</v>
          </cell>
          <cell r="G914" t="str">
            <v>管理課</v>
          </cell>
          <cell r="H914" t="str">
            <v>深澤</v>
          </cell>
          <cell r="J914" t="str">
            <v>042-726-0753</v>
          </cell>
          <cell r="K914" t="str">
            <v>042-727-0373</v>
          </cell>
          <cell r="M914" t="str">
            <v>kanrika@753kai.or.jp</v>
          </cell>
          <cell r="N914" t="str">
            <v>http://www.753kai.or.jp</v>
          </cell>
          <cell r="O914" t="str">
            <v>子供や高齢者が住み慣れた地域で、家庭同様な生活を継続して行いながら福祉サービスが利用できる「地域生活者としての施設利用者」の視点に立ち、地域に根ざしたサービスを提供します。</v>
          </cell>
          <cell r="P914" t="str">
            <v>調理員</v>
          </cell>
          <cell r="Q914" t="str">
            <v>確認中</v>
          </cell>
          <cell r="R914" t="str">
            <v>高齢者福祉施設における調理業務（盛付・配膳・洗浄等含む）_x000D_＊利用者定員・特別養護老人ホーム　50名_x000D_・ショートステイ　10名_x000D_・デイサービス一般型　50名_x000D_・　〃　認知症対応型　　12名_x000D_・ケアハウス　20名_x000D_・＊平均食事提供数　朝・夕75食 / 昼平日135食 / 土曜日75食 / 日曜日75食</v>
          </cell>
          <cell r="S914" t="str">
            <v>いづみの里</v>
          </cell>
          <cell r="T914" t="str">
            <v>確認中</v>
          </cell>
          <cell r="U914" t="str">
            <v>正社員</v>
          </cell>
          <cell r="V914" t="str">
            <v>東京都町田市原町田5-1-12</v>
          </cell>
          <cell r="W914" t="str">
            <v>小田急線・JR線町田駅より徒歩7分</v>
          </cell>
          <cell r="X914" t="str">
            <v>月額189,300円～219,300円（資格手当含む）</v>
          </cell>
          <cell r="Y914" t="str">
            <v>資格手当 20,000円〜20,000円, あり, 26,200円〜35,000円, 固定残業代に関する特記事項, 超勤一括手当は時間外労働の有無にかかわらず１６Ｈ固定残業代と, して支給し１６Ｈを超える時間外労働分は追加で支給。</v>
          </cell>
          <cell r="Z914" t="str">
            <v>-</v>
          </cell>
          <cell r="AA914" t="str">
            <v>上限5万円迄</v>
          </cell>
          <cell r="AB914" t="str">
            <v>有り</v>
          </cell>
          <cell r="AC914" t="str">
            <v>-</v>
          </cell>
          <cell r="AD914" t="str">
            <v>有り</v>
          </cell>
          <cell r="AE914" t="str">
            <v>-</v>
          </cell>
          <cell r="AF914" t="str">
            <v>月給</v>
          </cell>
          <cell r="AG914" t="str">
            <v>期間の定めなし</v>
          </cell>
          <cell r="AH914" t="str">
            <v>期間の定めなし</v>
          </cell>
          <cell r="AI914" t="str">
            <v>確認中</v>
          </cell>
          <cell r="AJ914" t="str">
            <v>不可</v>
          </cell>
          <cell r="AK914" t="str">
            <v>有り</v>
          </cell>
          <cell r="AL914" t="str">
            <v>3ヶ月</v>
          </cell>
          <cell r="AM914" t="str">
            <v>有り</v>
          </cell>
          <cell r="AN914" t="str">
            <v>-</v>
          </cell>
          <cell r="AO914" t="str">
            <v>シフト制</v>
          </cell>
          <cell r="AP914" t="str">
            <v>①6：00～15：00　②8：30～17：30　③11：30～20：30のシフト制</v>
          </cell>
          <cell r="AQ914" t="str">
            <v>週5日</v>
          </cell>
          <cell r="AR914" t="str">
            <v>栄養士免許</v>
          </cell>
          <cell r="AS914" t="str">
            <v>雇用保険・健康保険・厚生年金・労災保険</v>
          </cell>
          <cell r="AT914" t="str">
            <v>1名</v>
          </cell>
          <cell r="AU914" t="str">
            <v>特別養護老人ホーム（特養）</v>
          </cell>
          <cell r="AZ914" t="str">
            <v>法定通り</v>
          </cell>
          <cell r="BA914" t="str">
            <v>年間休日107日</v>
          </cell>
          <cell r="BB914" t="str">
            <v>あり（屋内禁煙）</v>
          </cell>
          <cell r="BC914" t="str">
            <v>あり（屋内禁煙）</v>
          </cell>
        </row>
        <row r="915">
          <cell r="C915" t="str">
            <v>70-0515</v>
          </cell>
          <cell r="D915">
            <v>44945</v>
          </cell>
          <cell r="E915" t="str">
            <v>社会福祉法人　七五三会</v>
          </cell>
          <cell r="F915" t="str">
            <v>しゃかいふくしほうじん　なごみかい</v>
          </cell>
          <cell r="G915" t="str">
            <v>管理課</v>
          </cell>
          <cell r="H915" t="str">
            <v>深澤</v>
          </cell>
          <cell r="J915" t="str">
            <v>042-726-0753</v>
          </cell>
          <cell r="K915" t="str">
            <v>042-727-0373</v>
          </cell>
          <cell r="M915" t="str">
            <v>kanrika@753kai.or.jp</v>
          </cell>
          <cell r="N915" t="str">
            <v>http://www.753kai.or.jp</v>
          </cell>
          <cell r="O915" t="str">
            <v>子供や高齢者が住み慣れた地域で、家庭同様な生活を継続して行いながら福祉サービスが利用できる「地域生活者としての施設利用者」の視点に立ち、地域に根ざしたサービスを提供します。</v>
          </cell>
          <cell r="P915" t="str">
            <v>調理補助</v>
          </cell>
          <cell r="Q915" t="str">
            <v>確認中</v>
          </cell>
          <cell r="R915" t="str">
            <v>高齢者福祉施設での調理業務（盛付・配膳・洗浄等含む）_x000D_＊利用者定員・特別養護老人ホーム　　50名_x000D_・ショートステイ　　10名_x000D_・デイサービス一般型　　50名_x000D_・　〃　認知症対応型　　12名_x000D_・ケアハウス　　　20名_x000D_＊平均食事提供数　朝・夕75食 / 昼平日135食 / 土曜日75食 / 日曜日75食</v>
          </cell>
          <cell r="S915" t="str">
            <v>いづみの里</v>
          </cell>
          <cell r="T915" t="str">
            <v>確認中</v>
          </cell>
          <cell r="U915" t="str">
            <v>非常勤パート</v>
          </cell>
          <cell r="V915" t="str">
            <v>東京都町田市原町田5-1-12</v>
          </cell>
          <cell r="W915" t="str">
            <v>小田急線・JR線町田駅より徒歩7分</v>
          </cell>
          <cell r="X915" t="str">
            <v>時給1,113円〜1,113円</v>
          </cell>
          <cell r="Y915" t="str">
            <v>処遇改善手当 105円〜185円, 補助手当 40円〜40円</v>
          </cell>
          <cell r="Z915" t="str">
            <v>-</v>
          </cell>
          <cell r="AA915" t="str">
            <v>上限5万円迄</v>
          </cell>
          <cell r="AB915" t="str">
            <v>有り</v>
          </cell>
          <cell r="AC915" t="str">
            <v>-</v>
          </cell>
          <cell r="AD915" t="str">
            <v>無し</v>
          </cell>
          <cell r="AE915" t="str">
            <v>-</v>
          </cell>
          <cell r="AF915" t="str">
            <v>時間給</v>
          </cell>
          <cell r="AG915" t="str">
            <v>有期</v>
          </cell>
          <cell r="AH915" t="str">
            <v>1年毎の更新</v>
          </cell>
          <cell r="AI915" t="str">
            <v>確認中</v>
          </cell>
          <cell r="AJ915" t="str">
            <v>不可</v>
          </cell>
          <cell r="AK915" t="str">
            <v>有り</v>
          </cell>
          <cell r="AL915" t="str">
            <v>3ヶ月</v>
          </cell>
          <cell r="AM915" t="str">
            <v>無し</v>
          </cell>
          <cell r="AN915" t="str">
            <v>無</v>
          </cell>
          <cell r="AO915" t="str">
            <v>シフト制</v>
          </cell>
          <cell r="AP915" t="str">
            <v>①9：00～15：00　②15：00～20：30　※両方の時間帯に入れる方、尚可</v>
          </cell>
          <cell r="AQ915" t="str">
            <v>週3日～週5日</v>
          </cell>
          <cell r="AR915" t="str">
            <v>調理経験あれば尚可</v>
          </cell>
          <cell r="AS915" t="str">
            <v>労災保険・労働条件による</v>
          </cell>
          <cell r="AT915" t="str">
            <v>1名</v>
          </cell>
          <cell r="AU915" t="str">
            <v>特別養護老人ホーム（特養）</v>
          </cell>
          <cell r="AZ915" t="str">
            <v>法定通り</v>
          </cell>
          <cell r="BA915" t="str">
            <v>週休二日制</v>
          </cell>
          <cell r="BB915" t="str">
            <v>あり（屋内禁煙）</v>
          </cell>
          <cell r="BC915" t="str">
            <v>あり（屋内禁煙）</v>
          </cell>
        </row>
        <row r="916">
          <cell r="C916" t="str">
            <v>70-0516</v>
          </cell>
          <cell r="D916">
            <v>44945</v>
          </cell>
          <cell r="E916" t="str">
            <v>社会福祉法人　七五三会</v>
          </cell>
          <cell r="F916" t="str">
            <v>しゃかいふくしほうじん　なごみかい</v>
          </cell>
          <cell r="G916" t="str">
            <v>管理課</v>
          </cell>
          <cell r="H916" t="str">
            <v>深澤</v>
          </cell>
          <cell r="J916" t="str">
            <v>042-726-0753</v>
          </cell>
          <cell r="K916" t="str">
            <v>042-727-0373</v>
          </cell>
          <cell r="M916" t="str">
            <v>kanrika@753kai.or.jp</v>
          </cell>
          <cell r="N916" t="str">
            <v>http://www.753kai.or.jp</v>
          </cell>
          <cell r="O916" t="str">
            <v>子供や高齢者が住み慣れた地域で、家庭同様な生活を継続して行いながら福祉サービスが利用できる「地域生活者としての施設利用者」の視点に立ち、地域に根ざしたサービスを提供します。</v>
          </cell>
          <cell r="P916" t="str">
            <v>看護師</v>
          </cell>
          <cell r="Q916" t="str">
            <v>確認中</v>
          </cell>
          <cell r="R916" t="str">
            <v>特別養護老人ホーム利用者の状態に対応した看護の仕事です。_x000D_投薬・病院付き添いなど利用者の健康管理に従事します。※夜勤なし_x000D_＊特養入居者定員50名 / 短期入所者10名</v>
          </cell>
          <cell r="S916" t="str">
            <v>特別養護老人ホームいづみの里</v>
          </cell>
          <cell r="T916" t="str">
            <v>確認中</v>
          </cell>
          <cell r="U916" t="str">
            <v>正社員</v>
          </cell>
          <cell r="V916" t="str">
            <v>東京都町田市原町田5-1-12</v>
          </cell>
          <cell r="W916" t="str">
            <v>小田急線・JR線町田駅より徒歩7分</v>
          </cell>
          <cell r="X916" t="str">
            <v>月額303,050円～314,300円（資格手当含む）</v>
          </cell>
          <cell r="Y916" t="str">
            <v>資格手当 20,000円〜20,000円, あり, 26,200円〜35,000円, 固定残業代に関する特記事項, 超勤一括手当は時間外労働の有無にかかわらず１６Ｈ固定残業代と, して支給し１６Ｈを超える時間外労働分は追加で支給。</v>
          </cell>
          <cell r="Z916" t="str">
            <v>・夜間待機手当500円/日（月10日～15日程度）_x000D_
・緊急出動4,000円/1回</v>
          </cell>
          <cell r="AA916" t="str">
            <v>上限5万円迄</v>
          </cell>
          <cell r="AB916" t="str">
            <v>有り</v>
          </cell>
          <cell r="AC916" t="str">
            <v>-</v>
          </cell>
          <cell r="AD916" t="str">
            <v>有り</v>
          </cell>
          <cell r="AE916" t="str">
            <v>-</v>
          </cell>
          <cell r="AF916" t="str">
            <v>月給</v>
          </cell>
          <cell r="AG916" t="str">
            <v>期間の定めなし</v>
          </cell>
          <cell r="AH916" t="str">
            <v>期間の定めなし</v>
          </cell>
          <cell r="AI916" t="str">
            <v>確認中</v>
          </cell>
          <cell r="AJ916" t="str">
            <v>不可</v>
          </cell>
          <cell r="AK916" t="str">
            <v>有り</v>
          </cell>
          <cell r="AL916" t="str">
            <v>3ヶ月</v>
          </cell>
          <cell r="AM916" t="str">
            <v>有り</v>
          </cell>
          <cell r="AN916" t="str">
            <v>-</v>
          </cell>
          <cell r="AO916" t="str">
            <v>シフト制</v>
          </cell>
          <cell r="AP916" t="str">
            <v>8：30～17：30</v>
          </cell>
          <cell r="AQ916" t="str">
            <v>週5日</v>
          </cell>
          <cell r="AR916" t="str">
            <v>看護師資格</v>
          </cell>
          <cell r="AS916" t="str">
            <v>雇用保険・健康保険・厚生年金・労災保険</v>
          </cell>
          <cell r="AT916" t="str">
            <v>1名</v>
          </cell>
          <cell r="AU916" t="str">
            <v>特別養護老人ホーム（特養）</v>
          </cell>
          <cell r="AZ916" t="str">
            <v>法定通り</v>
          </cell>
          <cell r="BA916" t="str">
            <v>年間休日107日</v>
          </cell>
          <cell r="BB916" t="str">
            <v>あり（屋内禁煙）</v>
          </cell>
          <cell r="BC916" t="str">
            <v>あり（屋内禁煙）</v>
          </cell>
        </row>
        <row r="917">
          <cell r="C917" t="str">
            <v>70-0348</v>
          </cell>
          <cell r="D917">
            <v>44949</v>
          </cell>
          <cell r="E917" t="str">
            <v>株式会社高橋居宅介護支援事業所</v>
          </cell>
          <cell r="F917" t="str">
            <v>かぶしきがいしゃたかはしきょたくかいごしえんじぎょうしょ</v>
          </cell>
          <cell r="G917" t="str">
            <v>代表取締役</v>
          </cell>
          <cell r="H917" t="str">
            <v>高橋ミドリ</v>
          </cell>
          <cell r="J917" t="str">
            <v>042-797-5441</v>
          </cell>
          <cell r="K917" t="str">
            <v>042-797-5414</v>
          </cell>
          <cell r="L917" t="str">
            <v>080-500-5383</v>
          </cell>
          <cell r="M917" t="str">
            <v>takahashikyotaku@yahoo.co.jp</v>
          </cell>
          <cell r="N917" t="str">
            <v>確認中</v>
          </cell>
          <cell r="O917" t="str">
            <v>健康で永く一緒に仕事をしたい</v>
          </cell>
          <cell r="P917" t="str">
            <v>訪問介護員</v>
          </cell>
          <cell r="Q917" t="str">
            <v>確認中</v>
          </cell>
          <cell r="R917" t="str">
            <v>訪問介護（身体・生活）</v>
          </cell>
          <cell r="S917" t="str">
            <v>高橋さわやかヘルパーステーション</v>
          </cell>
          <cell r="T917" t="str">
            <v>確認中</v>
          </cell>
          <cell r="U917" t="str">
            <v>正社員</v>
          </cell>
          <cell r="V917" t="str">
            <v>東京都町田市下小山田町2900-1</v>
          </cell>
          <cell r="W917" t="str">
            <v>桜台1丁目バス停より５分</v>
          </cell>
          <cell r="X917" t="str">
            <v>180,000円</v>
          </cell>
          <cell r="Y917" t="str">
            <v>-</v>
          </cell>
          <cell r="Z917" t="str">
            <v>-</v>
          </cell>
          <cell r="AA917" t="str">
            <v>駐車場代10,000円会社負担
１件につき200円</v>
          </cell>
          <cell r="AB917" t="str">
            <v>有り</v>
          </cell>
          <cell r="AC917" t="str">
            <v>条件による</v>
          </cell>
          <cell r="AD917" t="str">
            <v>有り</v>
          </cell>
          <cell r="AE917" t="str">
            <v>年2回</v>
          </cell>
          <cell r="AF917" t="str">
            <v>月給（手当等確認ください）</v>
          </cell>
          <cell r="AG917" t="str">
            <v>無期</v>
          </cell>
          <cell r="AH917" t="str">
            <v>無期</v>
          </cell>
          <cell r="AI917" t="str">
            <v>確認中</v>
          </cell>
          <cell r="AJ917" t="str">
            <v>可</v>
          </cell>
          <cell r="AK917" t="str">
            <v>有</v>
          </cell>
          <cell r="AL917" t="str">
            <v>3ヵ月</v>
          </cell>
          <cell r="AM917" t="str">
            <v>無</v>
          </cell>
          <cell r="AN917" t="str">
            <v>無</v>
          </cell>
          <cell r="AO917" t="str">
            <v>シフト制</v>
          </cell>
          <cell r="AP917" t="str">
            <v>9:00～18:00</v>
          </cell>
          <cell r="AQ917" t="str">
            <v>1月に22日</v>
          </cell>
          <cell r="AR917" t="str">
            <v>無資格でも可
体力・努力・協調性のある方希望
資格取得サポートあり</v>
          </cell>
          <cell r="AS917" t="str">
            <v>雇用保険・健康保険・厚生年金・労災保険</v>
          </cell>
          <cell r="AT917">
            <v>2</v>
          </cell>
          <cell r="AU917" t="str">
            <v>訪問介護（ホームヘルプサービス）</v>
          </cell>
          <cell r="AZ917" t="str">
            <v>法定通り</v>
          </cell>
          <cell r="BA917" t="str">
            <v>週休2日制</v>
          </cell>
          <cell r="BB917" t="str">
            <v>有（屋内「原則禁煙」）</v>
          </cell>
          <cell r="BC917" t="str">
            <v>屋内禁煙（屋外に喫煙所設置）</v>
          </cell>
        </row>
        <row r="918">
          <cell r="C918" t="str">
            <v>70-0370</v>
          </cell>
          <cell r="D918">
            <v>44949</v>
          </cell>
          <cell r="E918" t="str">
            <v>社会福祉法人 七五三会</v>
          </cell>
          <cell r="F918" t="str">
            <v>しゃかいふくしほうじん　なごみかい</v>
          </cell>
          <cell r="G918" t="str">
            <v>管理課</v>
          </cell>
          <cell r="H918" t="str">
            <v>採用担当</v>
          </cell>
          <cell r="J918" t="str">
            <v>042-726-0753</v>
          </cell>
          <cell r="K918" t="str">
            <v>042-726-0373</v>
          </cell>
          <cell r="L918" t="str">
            <v>042-797-6474</v>
          </cell>
          <cell r="M918" t="str">
            <v>kanrika@753kai.or.jp</v>
          </cell>
          <cell r="N918" t="str">
            <v>http://www.753kai.or.jp</v>
          </cell>
          <cell r="O918" t="str">
            <v>子供や高齢者が住み慣れた地域で、家庭同様な生活を継続して行いながら福祉サービスが利用できる「地域生活者としての施設利用者」の視点に立ち、地域に根ざしたサービスを提供します。</v>
          </cell>
          <cell r="P918" t="str">
            <v>介護職</v>
          </cell>
          <cell r="Q918" t="str">
            <v>確認中</v>
          </cell>
          <cell r="R918" t="str">
            <v>デイサービスの仕事です。_x000D_
送迎・入浴・食事・機能訓練・レクリエーションなど利用者が1日楽しく過ごせるよう対応します。</v>
          </cell>
          <cell r="S918" t="str">
            <v>デイサービス木曽</v>
          </cell>
          <cell r="T918" t="str">
            <v>確認中</v>
          </cell>
          <cell r="U918" t="str">
            <v>非常勤パート</v>
          </cell>
          <cell r="V918" t="str">
            <v>東京都町田市木曽西3-23-7</v>
          </cell>
          <cell r="W918" t="str">
            <v>小田急線町田駅から神奈中バス利用「忠生公園入口」下車徒歩５分</v>
          </cell>
          <cell r="X918" t="str">
            <v>1,145円～1,325円</v>
          </cell>
          <cell r="Y918" t="str">
            <v>処遇改善手当 105円〜185円, 補助手当 40円〜40円</v>
          </cell>
          <cell r="Z918" t="str">
            <v>なし</v>
          </cell>
          <cell r="AA918" t="str">
            <v>月額50,000円</v>
          </cell>
          <cell r="AB918" t="str">
            <v>有り</v>
          </cell>
          <cell r="AC918" t="str">
            <v>-</v>
          </cell>
          <cell r="AD918" t="str">
            <v>無し</v>
          </cell>
          <cell r="AE918" t="str">
            <v>無し</v>
          </cell>
          <cell r="AF918" t="str">
            <v>時給</v>
          </cell>
          <cell r="AG918" t="str">
            <v>有期</v>
          </cell>
          <cell r="AH918" t="str">
            <v>1年毎の更新</v>
          </cell>
          <cell r="AI918" t="str">
            <v>確認中</v>
          </cell>
          <cell r="AJ918" t="str">
            <v>不可</v>
          </cell>
          <cell r="AK918" t="str">
            <v>有り</v>
          </cell>
          <cell r="AL918" t="str">
            <v>3ヶ月</v>
          </cell>
          <cell r="AM918" t="str">
            <v>無</v>
          </cell>
          <cell r="AN918" t="str">
            <v>無</v>
          </cell>
          <cell r="AO918" t="str">
            <v>シフト制</v>
          </cell>
          <cell r="AP918" t="str">
            <v>①8：00～17：00　②9：00～18：00のシフト制</v>
          </cell>
          <cell r="AQ918" t="str">
            <v>週3～
水・日定休日</v>
          </cell>
          <cell r="AR918" t="str">
            <v>初任者研修以上</v>
          </cell>
          <cell r="AS918" t="str">
            <v>雇用保険・労災保険</v>
          </cell>
          <cell r="AT918">
            <v>1</v>
          </cell>
          <cell r="AU918" t="str">
            <v>通所介護（デイサービス）</v>
          </cell>
          <cell r="AZ918" t="str">
            <v>法定通り</v>
          </cell>
          <cell r="BA918" t="str">
            <v>水・日定休日　シフト以外</v>
          </cell>
          <cell r="BB918" t="str">
            <v>あり（屋内禁煙）</v>
          </cell>
          <cell r="BC918" t="str">
            <v>あり（屋内禁煙）</v>
          </cell>
        </row>
        <row r="919">
          <cell r="C919" t="str">
            <v>70-0371</v>
          </cell>
          <cell r="D919">
            <v>44949</v>
          </cell>
          <cell r="E919" t="str">
            <v>社会福祉法人 七五三会</v>
          </cell>
          <cell r="F919" t="str">
            <v>しゃかいふくしほうじん　なごみかい</v>
          </cell>
          <cell r="G919" t="str">
            <v>管理課</v>
          </cell>
          <cell r="H919" t="str">
            <v>採用担当</v>
          </cell>
          <cell r="J919" t="str">
            <v>042-726-0753</v>
          </cell>
          <cell r="K919" t="str">
            <v>042-726-0373</v>
          </cell>
          <cell r="L919" t="str">
            <v>042-797-6474</v>
          </cell>
          <cell r="M919" t="str">
            <v>kanrika@753kai.or.jp</v>
          </cell>
          <cell r="N919" t="str">
            <v>http://www.753kai.or.jp</v>
          </cell>
          <cell r="O919" t="str">
            <v>子供や高齢者が住み慣れた地域で、家庭同様な生活を継続して行いながら福祉サービスが利用できる「地域生活者としての施設利用者」の視点に立ち、地域に根ざしたサービスを提供します。</v>
          </cell>
          <cell r="P919" t="str">
            <v>介護職</v>
          </cell>
          <cell r="Q919" t="str">
            <v>確認中</v>
          </cell>
          <cell r="R919" t="str">
            <v>特別養護老人ホームでの介護の仕事です。_x000D_
日常生活における、食事・排泄・入浴などのケアを行います。</v>
          </cell>
          <cell r="S919" t="str">
            <v>特別養護老人ホームいづみの里</v>
          </cell>
          <cell r="T919" t="str">
            <v>確認中</v>
          </cell>
          <cell r="U919" t="str">
            <v>非常勤パート</v>
          </cell>
          <cell r="V919" t="str">
            <v>東京都町田市原町田5-1-12</v>
          </cell>
          <cell r="W919" t="str">
            <v>小田急線・JR線町田駅より徒歩7分</v>
          </cell>
          <cell r="X919" t="str">
            <v>1,145円～1,325円</v>
          </cell>
          <cell r="Y919" t="str">
            <v>処遇改善手当 105円〜185円, 補助手当 40円〜40円</v>
          </cell>
          <cell r="Z919" t="str">
            <v xml:space="preserve">なし
</v>
          </cell>
          <cell r="AA919" t="str">
            <v>月額50,000円</v>
          </cell>
          <cell r="AB919" t="str">
            <v>有り</v>
          </cell>
          <cell r="AC919" t="str">
            <v>-</v>
          </cell>
          <cell r="AD919" t="str">
            <v>無し</v>
          </cell>
          <cell r="AE919" t="str">
            <v>無し</v>
          </cell>
          <cell r="AF919" t="str">
            <v>時給</v>
          </cell>
          <cell r="AG919" t="str">
            <v>有期</v>
          </cell>
          <cell r="AH919" t="str">
            <v>1年毎の更新</v>
          </cell>
          <cell r="AI919" t="str">
            <v>確認中</v>
          </cell>
          <cell r="AJ919" t="str">
            <v>不可</v>
          </cell>
          <cell r="AK919" t="str">
            <v>有り</v>
          </cell>
          <cell r="AL919" t="str">
            <v>3ヶ月</v>
          </cell>
          <cell r="AM919" t="str">
            <v>無</v>
          </cell>
          <cell r="AN919" t="str">
            <v>無</v>
          </cell>
          <cell r="AO919" t="str">
            <v>シフト制</v>
          </cell>
          <cell r="AP919" t="str">
            <v>①7：30～16：30　②9：00～18：00　③11：00～20：00のシフト制</v>
          </cell>
          <cell r="AQ919" t="str">
            <v>週3日程度</v>
          </cell>
          <cell r="AR919" t="str">
            <v>初任者研修以上</v>
          </cell>
          <cell r="AS919" t="str">
            <v>雇用保険・労災保険</v>
          </cell>
          <cell r="AT919">
            <v>1</v>
          </cell>
          <cell r="AU919" t="str">
            <v>特別養護老人ホーム（特養）</v>
          </cell>
          <cell r="AZ919" t="str">
            <v>法定通り</v>
          </cell>
          <cell r="BA919" t="str">
            <v>シフト以外</v>
          </cell>
          <cell r="BB919" t="str">
            <v>あり（屋内禁煙）</v>
          </cell>
          <cell r="BC919" t="str">
            <v>あり（屋内禁煙）</v>
          </cell>
        </row>
        <row r="920">
          <cell r="C920" t="str">
            <v>70-0374</v>
          </cell>
          <cell r="D920">
            <v>44949</v>
          </cell>
          <cell r="E920" t="str">
            <v>社会福祉法人 七五三会</v>
          </cell>
          <cell r="F920" t="str">
            <v>しゃかいふくしほうじん　なごみかい</v>
          </cell>
          <cell r="G920" t="str">
            <v>管理課</v>
          </cell>
          <cell r="H920" t="str">
            <v>採用担当</v>
          </cell>
          <cell r="J920" t="str">
            <v>042-726-0753</v>
          </cell>
          <cell r="K920" t="str">
            <v>042-726-0373</v>
          </cell>
          <cell r="L920" t="str">
            <v>042-797-6474</v>
          </cell>
          <cell r="M920" t="str">
            <v>kanrika@753kai.or.jp</v>
          </cell>
          <cell r="N920" t="str">
            <v>http://www.753kai.or.jp</v>
          </cell>
          <cell r="O920" t="str">
            <v>子供や高齢者が住み慣れた地域で、家庭同様な生活を継続して行いながら福祉サービスが利用できる「地域生活者としての施設利用者」の視点に立ち、地域に根ざしたサービスを提供します。</v>
          </cell>
          <cell r="P920" t="str">
            <v>送迎ドライバー</v>
          </cell>
          <cell r="Q920" t="str">
            <v>確認中</v>
          </cell>
          <cell r="R920" t="str">
            <v xml:space="preserve">在宅利用者の送迎です。_x000D_
おもにハイエースで町田市内を運転します。_x000D_
</v>
          </cell>
          <cell r="S920" t="str">
            <v>デイサービスいづみの里</v>
          </cell>
          <cell r="T920" t="str">
            <v>確認中</v>
          </cell>
          <cell r="U920" t="str">
            <v>非常勤パート</v>
          </cell>
          <cell r="V920" t="str">
            <v>東京都町田市原町田5-1-12</v>
          </cell>
          <cell r="W920" t="str">
            <v>小田急線・JR線町田駅より徒歩7分</v>
          </cell>
          <cell r="X920" t="str">
            <v>1,220円（単独乗務が出来るまで1,113円）</v>
          </cell>
          <cell r="Y920" t="str">
            <v>処遇改善手当 105円〜185円, 補助手当 40円〜40円</v>
          </cell>
          <cell r="Z920" t="str">
            <v>なし</v>
          </cell>
          <cell r="AA920" t="str">
            <v>月額50,000円</v>
          </cell>
          <cell r="AB920" t="str">
            <v>有り</v>
          </cell>
          <cell r="AC920" t="str">
            <v>-</v>
          </cell>
          <cell r="AD920" t="str">
            <v>無し</v>
          </cell>
          <cell r="AE920" t="str">
            <v>無し</v>
          </cell>
          <cell r="AF920" t="str">
            <v>時給</v>
          </cell>
          <cell r="AG920" t="str">
            <v>有期</v>
          </cell>
          <cell r="AH920" t="str">
            <v>1年毎の更新</v>
          </cell>
          <cell r="AI920" t="str">
            <v>確認中</v>
          </cell>
          <cell r="AJ920" t="str">
            <v>不可</v>
          </cell>
          <cell r="AK920" t="str">
            <v>有り</v>
          </cell>
          <cell r="AL920" t="str">
            <v>3ヶ月</v>
          </cell>
          <cell r="AM920" t="str">
            <v>無</v>
          </cell>
          <cell r="AN920" t="str">
            <v>無</v>
          </cell>
          <cell r="AO920" t="str">
            <v>シフト制</v>
          </cell>
          <cell r="AP920" t="str">
            <v>①8：00～10：00　②16：00～18：00（両方の時間帯シフトに入れる方）</v>
          </cell>
          <cell r="AQ920" t="str">
            <v>週3日以上</v>
          </cell>
          <cell r="AR920" t="str">
            <v>普通自動車運転免許必須（AT限定可）</v>
          </cell>
          <cell r="AS920" t="str">
            <v>労災保険</v>
          </cell>
          <cell r="AT920">
            <v>1</v>
          </cell>
          <cell r="AU920" t="str">
            <v>通所介護（デイサービス）</v>
          </cell>
          <cell r="AZ920" t="str">
            <v>法定通り</v>
          </cell>
          <cell r="BA920" t="str">
            <v>シフト以外</v>
          </cell>
          <cell r="BB920" t="str">
            <v>あり（屋内禁煙）</v>
          </cell>
          <cell r="BC920" t="str">
            <v>あり（屋内禁煙）</v>
          </cell>
        </row>
        <row r="921">
          <cell r="C921" t="str">
            <v>70-0466</v>
          </cell>
          <cell r="D921">
            <v>44949</v>
          </cell>
          <cell r="E921" t="str">
            <v>社会福祉法人 七五三会</v>
          </cell>
          <cell r="F921" t="str">
            <v>しゃかいふくしほうじん　なごみかい</v>
          </cell>
          <cell r="G921" t="str">
            <v>管理課</v>
          </cell>
          <cell r="H921" t="str">
            <v>深澤</v>
          </cell>
          <cell r="J921" t="str">
            <v>042-726-0753</v>
          </cell>
          <cell r="K921" t="str">
            <v>042-726-0373</v>
          </cell>
          <cell r="L921" t="str">
            <v>042-797-6474</v>
          </cell>
          <cell r="M921" t="str">
            <v>kanrika@753kai.or.jp</v>
          </cell>
          <cell r="N921" t="str">
            <v>http://www.753kai.or.jp</v>
          </cell>
          <cell r="O921" t="str">
            <v>子供や高齢者が住み慣れた地域で、家庭同様な生活を継続して行いながら福祉サービスが利用できる「地域生活者としての施設利用者」の視点に立ち、地域に根ざしたサービスを提供します。</v>
          </cell>
          <cell r="P921" t="str">
            <v>介護職</v>
          </cell>
          <cell r="Q921" t="str">
            <v>確認中</v>
          </cell>
          <cell r="R921" t="str">
            <v>特別養護老人ホームでの介護の仕事です。日常生活における、食事・排泄・入浴などのケアを行います。</v>
          </cell>
          <cell r="S921" t="str">
            <v>特別養護老人ホームいづみの里</v>
          </cell>
          <cell r="T921" t="str">
            <v>確認中</v>
          </cell>
          <cell r="U921" t="str">
            <v>正社員</v>
          </cell>
          <cell r="V921" t="str">
            <v>東京都町田市原町田5-1-12</v>
          </cell>
          <cell r="W921" t="str">
            <v>小田急線・JR線町田駅より徒歩7分</v>
          </cell>
          <cell r="X921" t="str">
            <v>月額203,300円～299,100円（その他手当含む）</v>
          </cell>
          <cell r="Y921" t="str">
            <v>資格手当 20,000円〜20,000円, あり, 26,200円〜35,000円, 固定残業代に関する特記事項, 超勤一括手当は時間外労働の有無にかかわらず１６Ｈ固定残業代と, して支給し１６Ｈを超える時間外労働分は追加で支給。</v>
          </cell>
          <cell r="Z921" t="str">
            <v xml:space="preserve">
介護福祉士10,000円/月
夜勤手当5,000円/1回、準夜勤手当2,500円/1回</v>
          </cell>
          <cell r="AA921" t="str">
            <v>上限5万円迄</v>
          </cell>
          <cell r="AB921" t="str">
            <v>有り</v>
          </cell>
          <cell r="AC921" t="str">
            <v>-</v>
          </cell>
          <cell r="AD921" t="str">
            <v>有り</v>
          </cell>
          <cell r="AE921" t="str">
            <v>前年3.5ヵ月</v>
          </cell>
          <cell r="AF921" t="str">
            <v>月給（手当等確認ください）</v>
          </cell>
          <cell r="AG921" t="str">
            <v>無期</v>
          </cell>
          <cell r="AH921" t="str">
            <v>無期</v>
          </cell>
          <cell r="AI921" t="str">
            <v>確認中</v>
          </cell>
          <cell r="AJ921" t="str">
            <v>不可</v>
          </cell>
          <cell r="AK921" t="str">
            <v>有り</v>
          </cell>
          <cell r="AL921" t="str">
            <v>3ヶ月</v>
          </cell>
          <cell r="AM921" t="str">
            <v>有り</v>
          </cell>
          <cell r="AN921" t="str">
            <v>-</v>
          </cell>
          <cell r="AO921" t="str">
            <v>シフト制</v>
          </cell>
          <cell r="AP921" t="str">
            <v>①7:30～16:30　②9:00～18:00　③11:00～20:00　④17:00～翌10:00　⑤22:30～翌7:30のシフト制</v>
          </cell>
          <cell r="AQ921" t="str">
            <v>週5日</v>
          </cell>
          <cell r="AR921" t="str">
            <v>初任者研修以上</v>
          </cell>
          <cell r="AS921" t="str">
            <v>雇用保険・健康保険・厚生年金・労災保険</v>
          </cell>
          <cell r="AT921" t="str">
            <v>1名</v>
          </cell>
          <cell r="AU921" t="str">
            <v>特別養護老人ホーム（特養）</v>
          </cell>
          <cell r="AZ921" t="str">
            <v>法定通り</v>
          </cell>
          <cell r="BA921" t="str">
            <v>年間休日107日</v>
          </cell>
          <cell r="BB921" t="str">
            <v>あり（屋内禁煙）</v>
          </cell>
          <cell r="BC921" t="str">
            <v>あり（屋内禁煙）</v>
          </cell>
        </row>
        <row r="922">
          <cell r="C922" t="str">
            <v>70-0469</v>
          </cell>
          <cell r="D922">
            <v>44949</v>
          </cell>
          <cell r="E922" t="str">
            <v>社会福祉法人 七五三会</v>
          </cell>
          <cell r="F922" t="str">
            <v>しゃかいふくしほうじん　なごみかい</v>
          </cell>
          <cell r="G922" t="str">
            <v>管理課</v>
          </cell>
          <cell r="H922" t="str">
            <v>深澤</v>
          </cell>
          <cell r="J922" t="str">
            <v>042-726-0753</v>
          </cell>
          <cell r="K922" t="str">
            <v>042-726-0373</v>
          </cell>
          <cell r="L922" t="str">
            <v>042-797-6474</v>
          </cell>
          <cell r="M922" t="str">
            <v>kanrika@753kai.or.jp</v>
          </cell>
          <cell r="N922" t="str">
            <v>http://www.753kai.or.jp</v>
          </cell>
          <cell r="O922" t="str">
            <v>子供や高齢者が住み慣れた地域で、家庭同様な生活を継続して行いながら福祉サービスが利用できる「地域生活者としての施設利用者」の視点に立ち、地域に根ざしたサービスを提供します。</v>
          </cell>
          <cell r="P922" t="str">
            <v>介護職</v>
          </cell>
          <cell r="Q922" t="str">
            <v>確認中</v>
          </cell>
          <cell r="R922" t="str">
            <v>デイサービスの仕事です。送迎・入浴・食事・機能訓練・レクレーションなど、利用者が1日楽しく過ごせるよう対応します。</v>
          </cell>
          <cell r="S922" t="str">
            <v>デイサービス木曽</v>
          </cell>
          <cell r="T922" t="str">
            <v>確認中</v>
          </cell>
          <cell r="U922" t="str">
            <v>正社員</v>
          </cell>
          <cell r="V922" t="str">
            <v>東京都町田市木曽西3-23-7</v>
          </cell>
          <cell r="W922" t="str">
            <v>小田急線町田駅から神奈中バス利用「忠生公園入口」下車徒歩５分</v>
          </cell>
          <cell r="X922" t="str">
            <v>月額203,300円～299,100円（その他手当含む）</v>
          </cell>
          <cell r="Y922" t="str">
            <v>-</v>
          </cell>
          <cell r="Z922" t="str">
            <v>介護福祉士10,000円/月</v>
          </cell>
          <cell r="AA922" t="str">
            <v>上限5万円迄</v>
          </cell>
          <cell r="AB922" t="str">
            <v>有り</v>
          </cell>
          <cell r="AC922" t="str">
            <v>-</v>
          </cell>
          <cell r="AD922" t="str">
            <v>有り</v>
          </cell>
          <cell r="AE922" t="str">
            <v>前年3.5ヵ月</v>
          </cell>
          <cell r="AF922" t="str">
            <v>月給（手当等確認ください）</v>
          </cell>
          <cell r="AG922" t="str">
            <v>無期</v>
          </cell>
          <cell r="AH922" t="str">
            <v>無期</v>
          </cell>
          <cell r="AI922" t="str">
            <v>確認中</v>
          </cell>
          <cell r="AJ922" t="str">
            <v>不可</v>
          </cell>
          <cell r="AK922" t="str">
            <v>有り</v>
          </cell>
          <cell r="AL922" t="str">
            <v>3ヶ月</v>
          </cell>
          <cell r="AM922" t="str">
            <v>有り</v>
          </cell>
          <cell r="AN922" t="str">
            <v>-</v>
          </cell>
          <cell r="AO922" t="str">
            <v>シフト制</v>
          </cell>
          <cell r="AP922" t="str">
            <v>①8:00～17:00　②9:00～18:00のシフト制</v>
          </cell>
          <cell r="AQ922" t="str">
            <v>週5日
水・日定休日</v>
          </cell>
          <cell r="AR922" t="str">
            <v>初任者研修以上</v>
          </cell>
          <cell r="AS922" t="str">
            <v>雇用保険・健康保険・厚生年金・労災保険</v>
          </cell>
          <cell r="AT922" t="str">
            <v>1名</v>
          </cell>
          <cell r="AU922" t="str">
            <v>通所介護（デイサービス）</v>
          </cell>
          <cell r="AZ922" t="str">
            <v>法定通り</v>
          </cell>
          <cell r="BA922" t="str">
            <v>水・日定休日　年間休日107日</v>
          </cell>
          <cell r="BB922" t="str">
            <v>あり（屋内禁煙）</v>
          </cell>
          <cell r="BC922" t="str">
            <v>あり（屋内禁煙）</v>
          </cell>
        </row>
        <row r="923">
          <cell r="C923" t="str">
            <v>70-0518</v>
          </cell>
          <cell r="D923">
            <v>44949</v>
          </cell>
          <cell r="E923" t="str">
            <v>株式会社 高橋居宅介護支援事業所</v>
          </cell>
          <cell r="F923" t="str">
            <v>かぶしきがいしゃ たかはしきょたくかいごしえんじぎょうしょ</v>
          </cell>
          <cell r="G923" t="str">
            <v>代表取締役</v>
          </cell>
          <cell r="H923" t="str">
            <v>高橋ミドリ</v>
          </cell>
          <cell r="J923" t="str">
            <v>042-797-5441</v>
          </cell>
          <cell r="K923" t="str">
            <v>042-797-5414</v>
          </cell>
          <cell r="L923" t="str">
            <v>080-500-5383</v>
          </cell>
          <cell r="M923" t="str">
            <v>takahashikyotaku@yahoo.co.jp</v>
          </cell>
          <cell r="N923" t="str">
            <v>確認中</v>
          </cell>
          <cell r="O923" t="str">
            <v>介護保険を使い居宅介護支援事業所、訪問介護、通所介護を通して利用者様に地域で在宅生活が継続して頂けるよう支援しています。特に通所介護では転倒予防をメインに掲げて対応しています。</v>
          </cell>
          <cell r="P923" t="str">
            <v>介護職</v>
          </cell>
          <cell r="Q923" t="str">
            <v>確認中</v>
          </cell>
          <cell r="R923" t="str">
            <v>リハビリ目的のデイサービスです。送迎、バイタルチェック、水分補給、体操、入浴、マシーンによるトレーニング、マッサージ、余暇活動</v>
          </cell>
          <cell r="S923" t="str">
            <v>デイサービス高橋</v>
          </cell>
          <cell r="T923" t="str">
            <v>確認中</v>
          </cell>
          <cell r="U923" t="str">
            <v>正社員</v>
          </cell>
          <cell r="V923" t="str">
            <v>東京都町田市下小山田町２９００－１</v>
          </cell>
          <cell r="W923" t="str">
            <v>ＪＲ横浜線淵野辺駅　徒歩　20分</v>
          </cell>
          <cell r="X923" t="str">
            <v>200,000円〜220,000円</v>
          </cell>
          <cell r="Y923" t="str">
            <v>-</v>
          </cell>
          <cell r="Z923" t="str">
            <v>-</v>
          </cell>
          <cell r="AA923" t="str">
            <v>あり</v>
          </cell>
          <cell r="AB923" t="str">
            <v>有り</v>
          </cell>
          <cell r="AC923" t="str">
            <v>条件による</v>
          </cell>
          <cell r="AD923" t="str">
            <v>有り</v>
          </cell>
          <cell r="AE923" t="str">
            <v>年2回</v>
          </cell>
          <cell r="AF923" t="str">
            <v>月給（定期手当含む）</v>
          </cell>
          <cell r="AG923" t="str">
            <v>期間の定めなし</v>
          </cell>
          <cell r="AH923" t="str">
            <v>期間の定めなし</v>
          </cell>
          <cell r="AI923" t="str">
            <v>確認中</v>
          </cell>
          <cell r="AJ923" t="str">
            <v>可</v>
          </cell>
          <cell r="AK923" t="str">
            <v>有</v>
          </cell>
          <cell r="AL923" t="str">
            <v>3ヵ月</v>
          </cell>
          <cell r="AM923" t="str">
            <v>無</v>
          </cell>
          <cell r="AN923" t="str">
            <v>無</v>
          </cell>
          <cell r="AO923" t="str">
            <v>シフト制</v>
          </cell>
          <cell r="AP923" t="str">
            <v>8:00～17:00　シフト制</v>
          </cell>
          <cell r="AQ923" t="str">
            <v>1月に22日</v>
          </cell>
          <cell r="AR923" t="str">
            <v>介護経験1年以上</v>
          </cell>
          <cell r="AS923" t="str">
            <v>雇用保険，労災保険，健康保険，厚生年金</v>
          </cell>
          <cell r="AT923" t="str">
            <v>1人</v>
          </cell>
          <cell r="AU923" t="str">
            <v>地域密着型通所介護</v>
          </cell>
          <cell r="AZ923" t="str">
            <v>法定通り</v>
          </cell>
          <cell r="BA923" t="str">
            <v>週休2日制</v>
          </cell>
          <cell r="BB923" t="str">
            <v>有（屋内「原則禁煙」）</v>
          </cell>
          <cell r="BC923" t="str">
            <v>屋内禁煙（屋外に喫煙所設置）</v>
          </cell>
        </row>
        <row r="924">
          <cell r="C924" t="str">
            <v>70-0519</v>
          </cell>
          <cell r="D924">
            <v>44949</v>
          </cell>
          <cell r="E924" t="str">
            <v>株式会社 高橋居宅介護支援事業所</v>
          </cell>
          <cell r="F924" t="str">
            <v>かぶしきがいしゃ たかはしきょたくかいごしえんじぎょうしょ</v>
          </cell>
          <cell r="G924" t="str">
            <v>代表取締役</v>
          </cell>
          <cell r="H924" t="str">
            <v>高橋ミドリ</v>
          </cell>
          <cell r="J924" t="str">
            <v>042-797-5441</v>
          </cell>
          <cell r="K924" t="str">
            <v>042-797-5414</v>
          </cell>
          <cell r="L924" t="str">
            <v>080-500-5383</v>
          </cell>
          <cell r="M924" t="str">
            <v>takahashikyotaku@yahoo.co.jp</v>
          </cell>
          <cell r="N924" t="str">
            <v>確認中</v>
          </cell>
          <cell r="O924" t="str">
            <v>介護保険を使い居宅介護支援事業所、訪問介護、通所介護を通して利用者様に地域で在宅生活が継続して頂けるよう支援しています。特に通所介護では転倒予防をメインに掲げて対応しています。</v>
          </cell>
          <cell r="P924" t="str">
            <v>機能訓練指導員（通所介護）</v>
          </cell>
          <cell r="Q924" t="str">
            <v>確認中</v>
          </cell>
          <cell r="R924" t="str">
            <v>リハビリ目的のデイサービスです。・高齢者の日常生活動作・手段的日常生活動作を向上してもらうための機能訓練を指導するお仕事です。</v>
          </cell>
          <cell r="S924" t="str">
            <v>デイサービス高橋</v>
          </cell>
          <cell r="T924" t="str">
            <v>確認中</v>
          </cell>
          <cell r="U924" t="str">
            <v>正社員</v>
          </cell>
          <cell r="V924" t="str">
            <v>東京都町田市下小山田町２９００－１</v>
          </cell>
          <cell r="W924" t="str">
            <v>ＪＲ横浜線淵野辺駅　徒歩20分</v>
          </cell>
          <cell r="X924" t="str">
            <v>200,000円〜250,000円</v>
          </cell>
          <cell r="Y924" t="str">
            <v>-</v>
          </cell>
          <cell r="Z924" t="str">
            <v>-</v>
          </cell>
          <cell r="AA924" t="str">
            <v>あり</v>
          </cell>
          <cell r="AB924" t="str">
            <v>有り</v>
          </cell>
          <cell r="AC924" t="str">
            <v>条件による</v>
          </cell>
          <cell r="AD924" t="str">
            <v>有り</v>
          </cell>
          <cell r="AE924" t="str">
            <v>年2回</v>
          </cell>
          <cell r="AF924" t="str">
            <v>月給（定期手当含む）</v>
          </cell>
          <cell r="AG924" t="str">
            <v>期間の定めなし</v>
          </cell>
          <cell r="AH924" t="str">
            <v>期間の定めなし</v>
          </cell>
          <cell r="AI924" t="str">
            <v>確認中</v>
          </cell>
          <cell r="AJ924" t="str">
            <v>可</v>
          </cell>
          <cell r="AK924" t="str">
            <v>有</v>
          </cell>
          <cell r="AL924" t="str">
            <v>3ヵ月</v>
          </cell>
          <cell r="AM924" t="str">
            <v>無</v>
          </cell>
          <cell r="AN924" t="str">
            <v>無</v>
          </cell>
          <cell r="AO924" t="str">
            <v>シフト制</v>
          </cell>
          <cell r="AP924" t="str">
            <v>8:00～17:00　シフト制</v>
          </cell>
          <cell r="AQ924" t="str">
            <v>1月に22日</v>
          </cell>
          <cell r="AR924" t="str">
            <v>柔道整復師</v>
          </cell>
          <cell r="AS924" t="str">
            <v>雇用保険，労災保険，健康保険，厚生年金</v>
          </cell>
          <cell r="AT924" t="str">
            <v>1人</v>
          </cell>
          <cell r="AU924" t="str">
            <v>地域密着型通所介護</v>
          </cell>
          <cell r="AZ924" t="str">
            <v>法定通り</v>
          </cell>
          <cell r="BA924" t="str">
            <v>週休2日制</v>
          </cell>
          <cell r="BB924" t="str">
            <v>有（屋内「原則禁煙」）</v>
          </cell>
          <cell r="BC924" t="str">
            <v>屋内禁煙（屋外に喫煙所設置）</v>
          </cell>
        </row>
        <row r="925">
          <cell r="C925" t="str">
            <v>70-0475</v>
          </cell>
          <cell r="D925">
            <v>44949</v>
          </cell>
          <cell r="E925" t="str">
            <v>社会福祉法人 南町田ちいろば会</v>
          </cell>
          <cell r="F925" t="str">
            <v>しゃかいふくしほうじん みなみまちだちいろばかい</v>
          </cell>
          <cell r="G925" t="str">
            <v>総務課採用担当</v>
          </cell>
          <cell r="J925" t="str">
            <v>042-796-1521</v>
          </cell>
          <cell r="K925" t="str">
            <v>042-796-1522</v>
          </cell>
          <cell r="N925" t="str">
            <v xml:space="preserve">http://www.migiwa-home.or.jp </v>
          </cell>
          <cell r="O925" t="str">
            <v>介護保険制度による老人福祉施設   １特別養護老人ホーム ２短期入所事業所 ３通所介護事業所 ４訪問介護事業所 ５居宅介護支援センター ６地域連携推進課・寄り添う思いを大切にした福祉サービスを提供していく経営理念をもとに日々励んでいます。</v>
          </cell>
          <cell r="P925" t="str">
            <v>看護師（特養）</v>
          </cell>
          <cell r="Q925" t="str">
            <v>確認中</v>
          </cell>
          <cell r="R925" t="str">
            <v>看護師（特養）</v>
          </cell>
          <cell r="S925" t="str">
            <v>社会福祉法人 南町田ちいろば会</v>
          </cell>
          <cell r="T925" t="str">
            <v>確認中</v>
          </cell>
          <cell r="U925" t="str">
            <v>正社員</v>
          </cell>
          <cell r="V925" t="str">
            <v>東京都町田市南町田4-10-38</v>
          </cell>
          <cell r="W925" t="str">
            <v>東急田園都市線 南町田グランベリーパーク駅、徒歩12分</v>
          </cell>
          <cell r="X925" t="str">
            <v>248,300円〜290,000円</v>
          </cell>
          <cell r="Y925" t="str">
            <v>確認中</v>
          </cell>
          <cell r="Z925" t="str">
            <v>配偶者手当１４８００円、扶養手当２０００～ ４０００円、住宅手当２０００～１００００円、オンコール手当４０００円／日</v>
          </cell>
          <cell r="AA925" t="str">
            <v>実費支給（上限あり）</v>
          </cell>
          <cell r="AB925" t="str">
            <v>確認中</v>
          </cell>
          <cell r="AC925" t="str">
            <v>1月あたり500円〜2,000円（前年度実績）</v>
          </cell>
          <cell r="AD925" t="str">
            <v>あり</v>
          </cell>
          <cell r="AE925" t="str">
            <v>660,000円〜（前年度実績）</v>
          </cell>
          <cell r="AF925" t="str">
            <v>月給（手当等確認ください）</v>
          </cell>
          <cell r="AG925" t="str">
            <v>雇用期間の定めなし</v>
          </cell>
          <cell r="AH925" t="str">
            <v>確認中</v>
          </cell>
          <cell r="AI925" t="str">
            <v>確認中</v>
          </cell>
          <cell r="AJ925" t="str">
            <v>確認中</v>
          </cell>
          <cell r="AK925" t="str">
            <v>あり</v>
          </cell>
          <cell r="AL925" t="str">
            <v>３ヶ月</v>
          </cell>
          <cell r="AM925" t="str">
            <v>あり</v>
          </cell>
          <cell r="AN925" t="str">
            <v>5時間</v>
          </cell>
          <cell r="AO925" t="str">
            <v>変形労働時間制</v>
          </cell>
          <cell r="AP925" t="str">
            <v>就業時間１、9時00分〜18時00分　就業時間２、8時30分〜17時30分　就業時間３、9時30分〜18時30分</v>
          </cell>
          <cell r="AQ925" t="str">
            <v>21.4日</v>
          </cell>
          <cell r="AR925" t="str">
            <v>看護師必須、准看護師必須、いずれかの資格を所持で可</v>
          </cell>
          <cell r="AS925" t="str">
            <v>雇用保険，労災保険，健康保険，厚生年金</v>
          </cell>
          <cell r="AT925" t="str">
            <v>1人</v>
          </cell>
          <cell r="AU925" t="str">
            <v>特別養護老人ホーム（特養）</v>
          </cell>
          <cell r="AZ925" t="str">
            <v>60分</v>
          </cell>
          <cell r="BA925" t="str">
            <v>週休二日制</v>
          </cell>
          <cell r="BB925" t="str">
            <v>有（屋内「原則禁煙」）</v>
          </cell>
          <cell r="BC925" t="str">
            <v>屋内禁煙（屋外に喫煙所設置）</v>
          </cell>
        </row>
        <row r="926">
          <cell r="C926" t="str">
            <v>70-0259</v>
          </cell>
          <cell r="D926">
            <v>44949</v>
          </cell>
          <cell r="E926" t="str">
            <v>社会福祉法人合掌苑</v>
          </cell>
          <cell r="F926" t="str">
            <v>しゃかいふくしほうじん　がっしょうえん</v>
          </cell>
          <cell r="G926" t="str">
            <v>総務就労支援課</v>
          </cell>
          <cell r="H926" t="str">
            <v>植田史郎</v>
          </cell>
          <cell r="J926" t="str">
            <v>042-799-1130</v>
          </cell>
          <cell r="K926" t="str">
            <v>042-788-0456</v>
          </cell>
          <cell r="M926" t="str">
            <v>saiyou@gsen.or.jp</v>
          </cell>
          <cell r="N926" t="str">
            <v>https://www.gsen.or.jp/</v>
          </cell>
          <cell r="O926" t="str">
            <v>「ここで働く人が幸せでないとよい介護はできない」という理事長方針の下、時短勤務や長期休暇、産休支援、夜勤専従化等、働きやすさをとことん追求しているので、離職率が低いことが特徴です。</v>
          </cell>
          <cell r="P926" t="str">
            <v>ドライバー</v>
          </cell>
          <cell r="Q926" t="str">
            <v>確認中</v>
          </cell>
          <cell r="R926" t="str">
            <v>デイサービスでの送迎業務/リフト付ハイエースの運転①乗車人数：3人×3回（最大乗車時）②運行エリア：町田市（鶴間）・瀬谷区、大和市（一部地域除く）③メイン業務：高齢者の送迎業務、社内の清掃、車両管理、業務日報④サブ業務：車いすでの移動もあり</v>
          </cell>
          <cell r="S926" t="str">
            <v>デイサービス輝の杜</v>
          </cell>
          <cell r="T926" t="str">
            <v>確認中</v>
          </cell>
          <cell r="U926" t="str">
            <v>非常勤パート</v>
          </cell>
          <cell r="V926" t="str">
            <v>神奈川県横浜市瀬谷区五貫目町10-38</v>
          </cell>
          <cell r="W926" t="str">
            <v>南町田ｸﾞﾗﾝﾍﾞﾘｰﾊﾟｰｸ駅徒歩17分</v>
          </cell>
          <cell r="X926" t="str">
            <v>1,072円</v>
          </cell>
          <cell r="Y926" t="str">
            <v>確認中</v>
          </cell>
          <cell r="Z926" t="str">
            <v>なし</v>
          </cell>
          <cell r="AA926" t="str">
            <v>実費（上限あり 毎月30,000円まで）
マイカー通勤可</v>
          </cell>
          <cell r="AB926" t="str">
            <v>確認中</v>
          </cell>
          <cell r="AC926" t="str">
            <v>確認中</v>
          </cell>
          <cell r="AD926" t="str">
            <v>無し</v>
          </cell>
          <cell r="AE926" t="str">
            <v>確認中</v>
          </cell>
          <cell r="AF926" t="str">
            <v>時給</v>
          </cell>
          <cell r="AG926" t="str">
            <v>有期</v>
          </cell>
          <cell r="AH926" t="str">
            <v>年度末</v>
          </cell>
          <cell r="AI926" t="str">
            <v>確認中</v>
          </cell>
          <cell r="AJ926" t="str">
            <v>確認中</v>
          </cell>
          <cell r="AK926" t="str">
            <v>有</v>
          </cell>
          <cell r="AL926" t="str">
            <v>3ヵ月</v>
          </cell>
          <cell r="AM926" t="str">
            <v>無</v>
          </cell>
          <cell r="AN926" t="str">
            <v>無</v>
          </cell>
          <cell r="AO926" t="str">
            <v>シフト制</v>
          </cell>
          <cell r="AP926" t="str">
            <v>①  8:00～10:00　②  16:00～18:00
③  8:00～18:00　④  8:00～10:00・16:00～18:00   シフト制</v>
          </cell>
          <cell r="AQ926" t="str">
            <v>週2日以上</v>
          </cell>
          <cell r="AR926" t="str">
            <v>経験不問
普通自動車運転免許
60歳以上希望</v>
          </cell>
          <cell r="AS926" t="str">
            <v>雇用保険・健康保険・厚生年金・労災保険</v>
          </cell>
          <cell r="AT926">
            <v>1</v>
          </cell>
          <cell r="AU926" t="str">
            <v>通所介護（デイサービス）</v>
          </cell>
          <cell r="AZ926" t="str">
            <v>60分</v>
          </cell>
          <cell r="BA926" t="str">
            <v>週休2日制
シフト以外</v>
          </cell>
          <cell r="BB926" t="str">
            <v>確認中</v>
          </cell>
          <cell r="BC926" t="str">
            <v>確認中</v>
          </cell>
        </row>
        <row r="927">
          <cell r="C927" t="str">
            <v>13190-00901331</v>
          </cell>
          <cell r="D927">
            <v>44950</v>
          </cell>
          <cell r="E927" t="str">
            <v>社会福祉法人 福音会</v>
          </cell>
          <cell r="F927" t="str">
            <v>しゃかいふくしほうじん ふくいんかい</v>
          </cell>
          <cell r="N927" t="str">
            <v xml:space="preserve">https://www.fukuinkai.or.jp/ </v>
          </cell>
          <cell r="O927" t="str">
            <v>高齢者の豊かで幸福な生活を願って支援しています。施設部門と在宅部門を有する総合福祉法人です。</v>
          </cell>
          <cell r="P927" t="str">
            <v>厨房（調理補助）職員／２月１５日面接会</v>
          </cell>
          <cell r="Q927" t="str">
            <v>確認中</v>
          </cell>
          <cell r="R927" t="str">
            <v>調理済み（クックチル）食品を使った簡単なお食事の準備。野津田事業所内にある特別養護老人ホーム、経費老人ホーム、デイサービスのご利用者及び職員への食事提供。朝・夜 約１８０食、昼が約２６０食程度となります。</v>
          </cell>
          <cell r="S927" t="str">
            <v>特養　福音の家</v>
          </cell>
          <cell r="T927" t="str">
            <v>確認中</v>
          </cell>
          <cell r="U927" t="str">
            <v>非常勤パート</v>
          </cell>
          <cell r="V927" t="str">
            <v>東京都町田市野津田町 １９３２番地</v>
          </cell>
          <cell r="W927" t="str">
            <v>町田駅より神奈中バス 並木下車 徒歩８分</v>
          </cell>
          <cell r="X927" t="str">
            <v>1,072円～1,101円</v>
          </cell>
          <cell r="Y927" t="str">
            <v>-</v>
          </cell>
          <cell r="Z927" t="str">
            <v>早朝帯（５：３０～８：３０）２００円増、夜間帯  （１８：３０～２０：３０）１５０円増</v>
          </cell>
          <cell r="AA927" t="str">
            <v>実費支給（上限あり）</v>
          </cell>
          <cell r="AB927" t="str">
            <v>あり</v>
          </cell>
          <cell r="AC927" t="str">
            <v>1月あたり0.00％?5.00％（前年度実績）</v>
          </cell>
          <cell r="AD927" t="str">
            <v>なし</v>
          </cell>
          <cell r="AE927" t="str">
            <v>なし</v>
          </cell>
          <cell r="AF927" t="str">
            <v>時給</v>
          </cell>
          <cell r="AG927" t="str">
            <v>雇用期間の定めあり（4ヶ月未満）</v>
          </cell>
          <cell r="AH927" t="str">
            <v>?2023年3月31日契約更新の可能性あり（原則更新）</v>
          </cell>
          <cell r="AI927" t="str">
            <v>確認中</v>
          </cell>
          <cell r="AJ927" t="str">
            <v>可</v>
          </cell>
          <cell r="AK927" t="str">
            <v>あり</v>
          </cell>
          <cell r="AL927" t="str">
            <v>４ヶ月</v>
          </cell>
          <cell r="AM927" t="str">
            <v>あり</v>
          </cell>
          <cell r="AN927" t="str">
            <v>10時間</v>
          </cell>
          <cell r="AO927" t="str">
            <v>シフト制（固定勤務）</v>
          </cell>
          <cell r="AP927" t="str">
            <v>就業時間１）5時30分?14時30分、就業時間２）10時30分?19時30分、就業時間３11時30分?20時30分</v>
          </cell>
          <cell r="AQ927" t="str">
            <v>週3日以上</v>
          </cell>
          <cell r="AR927" t="str">
            <v>免許・資格不問</v>
          </cell>
          <cell r="AS927" t="str">
            <v>雇用保険，労災保険，健康保険，厚生年金</v>
          </cell>
          <cell r="AT927" t="str">
            <v>2人</v>
          </cell>
          <cell r="AU927" t="str">
            <v>特別養護老人ホーム（特養）</v>
          </cell>
          <cell r="AZ927" t="str">
            <v>60分</v>
          </cell>
          <cell r="BA927" t="str">
            <v>週休二日制</v>
          </cell>
          <cell r="BB927" t="str">
            <v>あり（屋内禁煙）</v>
          </cell>
          <cell r="BC927" t="str">
            <v>あり（屋内禁煙）</v>
          </cell>
        </row>
        <row r="928">
          <cell r="C928" t="str">
            <v>13190-00902631</v>
          </cell>
          <cell r="D928">
            <v>44950</v>
          </cell>
          <cell r="E928" t="str">
            <v>社会福祉法人 福音会</v>
          </cell>
          <cell r="F928" t="str">
            <v>しゃかいふくしほうじん ふくいんかい</v>
          </cell>
          <cell r="N928" t="str">
            <v xml:space="preserve">https://www.fukuinkai.or.jp/ </v>
          </cell>
          <cell r="O928" t="str">
            <v>高齢者の豊かで幸福な生活を願って支援しています。施設部門と在宅部門を有する総合福祉法人です。</v>
          </cell>
          <cell r="P928" t="str">
            <v>介護支援専門員／２月１５日面接会</v>
          </cell>
          <cell r="Q928" t="str">
            <v>確認中</v>
          </cell>
          <cell r="R928" t="str">
            <v>居宅介護支援事業所ふくいん・介護保険に準ずるケアマネジメント業務等・認定調査・お人柄重視ですので、未経験、再チャレンジの方も 歓迎です。・ホームページ是非ご覧ください。</v>
          </cell>
          <cell r="S928" t="str">
            <v>居宅介護支援事業所ふくいん</v>
          </cell>
          <cell r="T928" t="str">
            <v>確認中</v>
          </cell>
          <cell r="U928" t="str">
            <v>正社員</v>
          </cell>
          <cell r="V928" t="str">
            <v>東京都町田市野津田町 １９３２番地</v>
          </cell>
          <cell r="W928" t="str">
            <v>町田駅より神奈中バス 並木バス停下車 徒歩１０分</v>
          </cell>
          <cell r="X928" t="str">
            <v>230,000円～275,000円</v>
          </cell>
          <cell r="Y928" t="str">
            <v>資格手当 10,000円?15,000円</v>
          </cell>
          <cell r="Z928" t="str">
            <v>拘束手当</v>
          </cell>
          <cell r="AA928" t="str">
            <v>実費支給（上限なし）</v>
          </cell>
          <cell r="AB928" t="str">
            <v>あり</v>
          </cell>
          <cell r="AC928" t="str">
            <v>1月あたり0.00％?5.00％（前年度実績）</v>
          </cell>
          <cell r="AD928" t="str">
            <v>あり</v>
          </cell>
          <cell r="AE928" t="str">
            <v>計 3.50ヶ月分（前年度実績）</v>
          </cell>
          <cell r="AF928" t="str">
            <v>月給（手当等確認ください）</v>
          </cell>
          <cell r="AG928" t="str">
            <v>雇用期間の定めなし</v>
          </cell>
          <cell r="AH928" t="str">
            <v>雇用期間の定めなし</v>
          </cell>
          <cell r="AI928" t="str">
            <v>確認中</v>
          </cell>
          <cell r="AJ928" t="str">
            <v>可</v>
          </cell>
          <cell r="AK928" t="str">
            <v>あり</v>
          </cell>
          <cell r="AL928" t="str">
            <v>４ヶ月</v>
          </cell>
          <cell r="AM928" t="str">
            <v>あり</v>
          </cell>
          <cell r="AN928" t="str">
            <v>5時間</v>
          </cell>
          <cell r="AO928" t="str">
            <v>日勤</v>
          </cell>
          <cell r="AP928" t="str">
            <v>8時30分?17時30分</v>
          </cell>
          <cell r="AQ928" t="str">
            <v>４週８休制</v>
          </cell>
          <cell r="AR928" t="str">
            <v>介護支援専門員（ケアマネージャー）必須、普通自動車運転免許（ＡＴ可）</v>
          </cell>
          <cell r="AS928" t="str">
            <v>雇用保険，労災保険，健康保険，厚生年金</v>
          </cell>
          <cell r="AT928" t="str">
            <v>1人</v>
          </cell>
          <cell r="AU928" t="str">
            <v>居宅介護支援</v>
          </cell>
          <cell r="AZ928" t="str">
            <v>60分</v>
          </cell>
          <cell r="BA928" t="str">
            <v>週休二日制</v>
          </cell>
          <cell r="BB928" t="str">
            <v>あり（屋内禁煙）</v>
          </cell>
          <cell r="BC928" t="str">
            <v>あり（屋内禁煙）</v>
          </cell>
        </row>
        <row r="929">
          <cell r="C929" t="str">
            <v>13190-00903931</v>
          </cell>
          <cell r="D929">
            <v>44950</v>
          </cell>
          <cell r="E929" t="str">
            <v>社会福祉法人 福音会</v>
          </cell>
          <cell r="F929" t="str">
            <v>しゃかいふくしほうじん ふくいんかい</v>
          </cell>
          <cell r="N929" t="str">
            <v xml:space="preserve">https://www.fukuinkai.or.jp/ </v>
          </cell>
          <cell r="O929" t="str">
            <v>高齢者福祉事業として、町田・文京・練馬地区で特養ホーム２ケ所、デイサービス７ヶ所、ヘルパー事業２ヶ所、居宅支援事業所２ヶ所、包括支援３ヶ所などの事業を展開しております。</v>
          </cell>
          <cell r="P929" t="str">
            <v>相談員（保健師・看護師）／２月１５日面接会</v>
          </cell>
          <cell r="Q929" t="str">
            <v>確認中</v>
          </cell>
          <cell r="R929" t="str">
            <v>相談員（地域包括支援センター）（保健師・看護師）高齢者が住み慣れた地域で安心して暮らしていただけるよう、総合的な相談や支援、必要なサービスの調整を行っていく業務です。保健師（または看護師）・主任ケアマネージャー、社会福祉士の専門職員が高齢者や家族のご相談に応じています。地域を元気にする取り組みを一緒に行いましょう</v>
          </cell>
          <cell r="S929" t="str">
            <v>特養　福音の家</v>
          </cell>
          <cell r="T929" t="str">
            <v>確認中</v>
          </cell>
          <cell r="U929" t="str">
            <v>正社員</v>
          </cell>
          <cell r="V929" t="str">
            <v>東京都町田市野津田町 １９３２番地</v>
          </cell>
          <cell r="W929" t="str">
            <v>ー</v>
          </cell>
          <cell r="X929" t="str">
            <v>240,000円?295,000円</v>
          </cell>
          <cell r="Y929" t="str">
            <v>資格手当 20,000円?25,000円</v>
          </cell>
          <cell r="Z929" t="str">
            <v>※資格手当は所持している資格により異なります。夜間電話手当：１０００円（１回 １０００円）日曜電話手当２０００円 （２ヶ月に１回程度）</v>
          </cell>
          <cell r="AA929" t="str">
            <v>実費支給（上限なし）</v>
          </cell>
          <cell r="AB929" t="str">
            <v>あり</v>
          </cell>
          <cell r="AC929" t="str">
            <v>1月あたり1,050円?5,820円（前年度実績）</v>
          </cell>
          <cell r="AD929" t="str">
            <v>あり</v>
          </cell>
          <cell r="AE929" t="str">
            <v>計 3.50ヶ月分（前年度実績）</v>
          </cell>
          <cell r="AF929" t="str">
            <v>月給（手当等確認ください）</v>
          </cell>
          <cell r="AG929" t="str">
            <v>雇用期間の定めなし</v>
          </cell>
          <cell r="AH929" t="str">
            <v>雇用期間の定めなし</v>
          </cell>
          <cell r="AI929" t="str">
            <v>確認中</v>
          </cell>
          <cell r="AJ929" t="str">
            <v>可</v>
          </cell>
          <cell r="AK929" t="str">
            <v>あり</v>
          </cell>
          <cell r="AL929" t="str">
            <v>４ヶ月</v>
          </cell>
          <cell r="AM929" t="str">
            <v>あり</v>
          </cell>
          <cell r="AN929" t="str">
            <v>15時間</v>
          </cell>
          <cell r="AO929" t="str">
            <v>日勤</v>
          </cell>
          <cell r="AP929" t="str">
            <v>8時30分?17時30分</v>
          </cell>
          <cell r="AQ929" t="str">
            <v>-</v>
          </cell>
          <cell r="AR929" t="str">
            <v>保健師必須、看護師必須、※保健師または正看護師いずれかの資格を所持で可</v>
          </cell>
          <cell r="AS929" t="str">
            <v>雇用保険，労災保険，健康保険，厚生年金</v>
          </cell>
          <cell r="AT929" t="str">
            <v>1人</v>
          </cell>
          <cell r="AU929" t="str">
            <v>特別養護老人ホーム（特養）</v>
          </cell>
          <cell r="AZ929" t="str">
            <v>60分</v>
          </cell>
          <cell r="BA929" t="str">
            <v>週休二日制</v>
          </cell>
          <cell r="BB929" t="str">
            <v>ー</v>
          </cell>
          <cell r="BC929" t="str">
            <v>ー</v>
          </cell>
        </row>
        <row r="930">
          <cell r="C930" t="str">
            <v>13190-00875831</v>
          </cell>
          <cell r="D930">
            <v>44950</v>
          </cell>
          <cell r="E930" t="str">
            <v>社会福祉法人 竹清会</v>
          </cell>
          <cell r="F930" t="str">
            <v>しゃかいふくしほうじん　ちくせいかい</v>
          </cell>
          <cell r="N930" t="str">
            <v xml:space="preserve">https://chikuseikai.com/ </v>
          </cell>
          <cell r="O930" t="str">
            <v>１．職場環境への取組が評価され、東京都女性活躍推進大賞を受賞。２．ＩＣＴ（介護ロボット）の導入・ＩｏＴ化、アウトソーシング化による労働環境改善、生産性向上のための積極的な投資。</v>
          </cell>
          <cell r="P930" t="str">
            <v>介護職（ユニット型特養 花美郷）／２月１５日面接会</v>
          </cell>
          <cell r="Q930" t="str">
            <v>確認中</v>
          </cell>
          <cell r="R930" t="str">
            <v>○ユニット型個室（定員９４名）の特別養護老人ホームでの介護職員として介護業務全般（入浴・排泄・食事等）に従事○夜勤あり（２２：００～７：００） 夜勤手当６，５００円／回○ＯＪＴ制度あり 最初の３ヶ月は、担当指導職員が同じ勤務につき、介護の基本技術や業務、マナー、社内制度についてマンツーマンで指導。期間毎に習得する内容を定めて、段階的に業務を習得。進捗状況次第では担当指導職員による教育期間を延長し、個々に合わせた指導・教育を行える体制。○ご本人の適正、希望を確認しながら、年２回の人事考課を元に異動可能（同一建物内、近隣に他サービス事業所あり）</v>
          </cell>
          <cell r="S930" t="str">
            <v>ユニット型特養 花美郷</v>
          </cell>
          <cell r="T930" t="str">
            <v>確認中</v>
          </cell>
          <cell r="U930" t="str">
            <v>正社員</v>
          </cell>
          <cell r="V930" t="str">
            <v>東京都町田市小山ヶ丘１丁目２番地９</v>
          </cell>
          <cell r="W930" t="str">
            <v>京王相模原線 多摩境駅　徒歩20分</v>
          </cell>
          <cell r="X930" t="str">
            <v>217,000円～299,000円</v>
          </cell>
          <cell r="Y930" t="str">
            <v>処遇改善手当 42,000円?42,000円</v>
          </cell>
          <cell r="Z930" t="str">
            <v>○夜勤手当 ６，５００円／回（月平均４回程度）○住宅手当 ２，５００～２０，０００円○通勤手当 バイク、マイカー通勤は給与規定による（無料駐車場完備）○期末賞与（年１回）※今年度実績：１８万～３６万円○想定年収（賞与・夜勤含む）約３８０万円～</v>
          </cell>
          <cell r="AA930" t="str">
            <v>実費支給（上限あり）</v>
          </cell>
          <cell r="AB930" t="str">
            <v>○夜勤手当 ６，５００円／回（月平均４回程度）○住宅手当 ２，５００～２０，０００円○通勤手当 バイク、マイカー通勤は給与規定による（無料駐車場完備）○期末賞与（年１回）※今年度実績：１８万～３６万円○想定年収（賞与・夜勤含む）約３８０万円～</v>
          </cell>
          <cell r="AC930" t="str">
            <v>1月あたり1.00％?4.00％（前年度実績）</v>
          </cell>
          <cell r="AD930" t="str">
            <v>あり</v>
          </cell>
          <cell r="AE930" t="str">
            <v>計 4.00ヶ月分（前年度実績）</v>
          </cell>
          <cell r="AF930" t="str">
            <v>月給（手当等確認ください）</v>
          </cell>
          <cell r="AG930" t="str">
            <v>雇用期間の定めなし</v>
          </cell>
          <cell r="AH930" t="str">
            <v>雇用期間の定めなし</v>
          </cell>
          <cell r="AI930" t="str">
            <v>確認中</v>
          </cell>
          <cell r="AJ930" t="str">
            <v>可</v>
          </cell>
          <cell r="AK930" t="str">
            <v>あり</v>
          </cell>
          <cell r="AL930" t="str">
            <v>３ヶ月</v>
          </cell>
          <cell r="AM930" t="str">
            <v>あり</v>
          </cell>
          <cell r="AN930" t="str">
            <v>3時間</v>
          </cell>
          <cell r="AO930" t="str">
            <v>変形労働時間制</v>
          </cell>
          <cell r="AP930" t="str">
            <v>詳細はハローワークインターネットサービスにて確認ください※最下部にURLあり</v>
          </cell>
          <cell r="AQ930" t="str">
            <v>詳細はハローワークインターネットサービスにて確認ください※最下部にURLあり</v>
          </cell>
          <cell r="AR930" t="str">
            <v>詳細はハローワークインターネットサービスにて確認ください※最下部にURLあり</v>
          </cell>
          <cell r="AS930" t="str">
            <v>雇用保険，労災保険，健康保険，厚生年金，財形</v>
          </cell>
          <cell r="AT930" t="str">
            <v>1人</v>
          </cell>
          <cell r="AU930" t="str">
            <v>特別養護老人ホーム（特養）</v>
          </cell>
          <cell r="AZ930" t="str">
            <v>60分</v>
          </cell>
          <cell r="BA930" t="str">
            <v>週休二日制</v>
          </cell>
          <cell r="BB930" t="str">
            <v>あり（屋内禁煙）館内禁煙 外部に喫煙コーナーあり</v>
          </cell>
          <cell r="BC930" t="str">
            <v>あり（屋内禁煙）館内禁煙 外部に喫煙コーナーあり</v>
          </cell>
        </row>
        <row r="931">
          <cell r="C931" t="str">
            <v>13190-00876231</v>
          </cell>
          <cell r="D931">
            <v>44950</v>
          </cell>
          <cell r="E931" t="str">
            <v>社会福祉法人 竹清会</v>
          </cell>
          <cell r="F931" t="str">
            <v>しゃかいふくしほうじん　ちくせいかい</v>
          </cell>
          <cell r="N931" t="str">
            <v xml:space="preserve">https://chikuseikai.com/ </v>
          </cell>
          <cell r="O931" t="str">
            <v>１．職場環境への取組が評価され、東京都女性活躍推進大賞を受賞　２．ＩＣＴ（介護ロボット）の導入・ＩｏＴ化、アウトソーシング化による労働環境改善、生産性向上のための積極的な投資</v>
          </cell>
          <cell r="P931" t="str">
            <v>介護職（従来型特養 美郷）／２月１５日面接会</v>
          </cell>
          <cell r="Q931" t="str">
            <v>確認中</v>
          </cell>
          <cell r="R931" t="str">
            <v>○従来型多床室（定員９０名）の特別養護老人ホームでの介護職員として介護業務全般（入浴・排泄・食事等）に従事○夜勤あり（１６：３０～９：３０）夜勤手当６，５００円／回○ＯＪＴ制度あり 最初の３ヶ月は、担当指導職員が同じ勤務につき、介護の基本技術や業務、マナー、社内制度についてマンツーマンで指導。期間毎に習得する内容を定めて、段階的に業務を習得。進捗状況次第では担当指導職員による教育期間を延長し、個々に合わせた指導・教育を行える体制。○ご本人の適正、希望を確認しながら、年２回の人事考課を元に異動可能（同一建物内、近隣に他サービス事業所あり）</v>
          </cell>
          <cell r="S931" t="str">
            <v>（従来型特養 美郷）</v>
          </cell>
          <cell r="T931" t="str">
            <v>確認中</v>
          </cell>
          <cell r="U931" t="str">
            <v>正社員</v>
          </cell>
          <cell r="V931" t="str">
            <v>東京都町田市小山ヶ丘１丁目２番地９</v>
          </cell>
          <cell r="W931" t="str">
            <v>京王相模原線 多摩境駅徒歩20分</v>
          </cell>
          <cell r="X931" t="str">
            <v>217,000円～299,000円</v>
          </cell>
          <cell r="Y931" t="str">
            <v>処遇改善手当 42,000円?42,000円</v>
          </cell>
          <cell r="Z931" t="str">
            <v>○夜勤手当 ６，５００円／回（月平均４回程度）○住宅手当 ２，５００～２０，０００円○通勤手当 バイク、マイカー通勤は給与規定による（無料駐車場完備）○期末賞与（年１回）※今年度実績：１８万～３６万円○想定年収（賞与・夜勤含む）約３８０万円～</v>
          </cell>
          <cell r="AA931" t="str">
            <v>実費支給（上限あり）</v>
          </cell>
          <cell r="AB931" t="str">
            <v>あり</v>
          </cell>
          <cell r="AC931" t="str">
            <v>1月あたり1.00％?4.00％（前年度実績）</v>
          </cell>
          <cell r="AD931" t="str">
            <v>あり</v>
          </cell>
          <cell r="AE931" t="str">
            <v>計 4.00ヶ月分（前年度実績）</v>
          </cell>
          <cell r="AF931" t="str">
            <v>月給（手当等確認ください）</v>
          </cell>
          <cell r="AG931" t="str">
            <v>雇用期間の定めなし</v>
          </cell>
          <cell r="AH931" t="str">
            <v>雇用期間の定めなし</v>
          </cell>
          <cell r="AI931" t="str">
            <v>確認中</v>
          </cell>
          <cell r="AJ931" t="str">
            <v>可</v>
          </cell>
          <cell r="AK931" t="str">
            <v>あり</v>
          </cell>
          <cell r="AL931" t="str">
            <v>３ヶ月</v>
          </cell>
          <cell r="AM931" t="str">
            <v>あり</v>
          </cell>
          <cell r="AN931" t="str">
            <v>3時間</v>
          </cell>
          <cell r="AO931" t="str">
            <v>変形労働時間制</v>
          </cell>
          <cell r="AP931" t="str">
            <v>詳細はハローワークインターネットサービスにて確認ください※最下部にURLあり</v>
          </cell>
          <cell r="AQ931" t="str">
            <v>詳細はハローワークインターネットサービスにて確認ください※最下部にURLあり</v>
          </cell>
          <cell r="AR931" t="str">
            <v>詳細はハローワークインターネットサービスにて確認ください※最下部にURLあり</v>
          </cell>
          <cell r="AS931" t="str">
            <v>雇用保険，労災保険，健康保険，厚生年金，財形</v>
          </cell>
          <cell r="AT931" t="str">
            <v>1人</v>
          </cell>
          <cell r="AU931" t="str">
            <v>特別養護老人ホーム（特養）</v>
          </cell>
          <cell r="AZ931" t="str">
            <v>60分</v>
          </cell>
          <cell r="BA931" t="str">
            <v>週休二日制</v>
          </cell>
          <cell r="BB931" t="str">
            <v>あり（屋内禁煙）館内禁煙 外部に喫煙コーナーあり</v>
          </cell>
          <cell r="BC931" t="str">
            <v>あり（屋内禁煙）館内禁煙 外部に喫煙コーナーあり</v>
          </cell>
        </row>
        <row r="932">
          <cell r="C932" t="str">
            <v>13190-00878431</v>
          </cell>
          <cell r="D932">
            <v>44950</v>
          </cell>
          <cell r="E932" t="str">
            <v>社会福祉法人 竹清会</v>
          </cell>
          <cell r="F932" t="str">
            <v>しゃかいふくしほうじん　ちくせいかい</v>
          </cell>
          <cell r="N932" t="str">
            <v xml:space="preserve">https://chikuseikai.com/ </v>
          </cell>
          <cell r="O932" t="str">
            <v>１．職場環境への取組が評価され、東京都女性活躍推進大賞を受賞　２．ＩＣＴ（介護ロボット）の導入・ＩｏＴ化、アウトソーシング化による労働環境改善、生産性向上のための積極的な投資</v>
          </cell>
          <cell r="P932" t="str">
            <v>介護職（通所介護事業所）／２月１５日面接会</v>
          </cell>
          <cell r="Q932" t="str">
            <v>確認中</v>
          </cell>
          <cell r="R932" t="str">
            <v>○通所介護事業所（一般型・リハビリ・認知症対応型）での介護職員として介護業務全般（入浴・排泄・食事等）に従事○送迎業務あり（要普通自動車免許ＡＴ限定可）○ＯＪＴ制度あり 最初の３ヶ月は、担当指導職員が同じ勤務につき、介護の基本技術や業務、マナー、社内制度についてマンツーマンで指導。期間毎に習得する内容を定めて、段階的に業務を習得。進捗状況次第では担当指導職員による教育期間を延長し、個々に合わせた指導・教育を行える体制。○ご本人の適正、希望を確認しながら、年２回の人事考課を元に異動可能（同一建物内、近隣に他サービス事業所あり）</v>
          </cell>
          <cell r="S932" t="str">
            <v>社会福祉法人 竹清会</v>
          </cell>
          <cell r="T932" t="str">
            <v>確認中</v>
          </cell>
          <cell r="U932" t="str">
            <v>正社員</v>
          </cell>
          <cell r="V932" t="str">
            <v>東京都町田市小山ヶ丘１－２－９</v>
          </cell>
          <cell r="W932" t="str">
            <v>京王相模原線 多摩境駅徒歩</v>
          </cell>
          <cell r="X932" t="str">
            <v>219,000円～301,000円</v>
          </cell>
          <cell r="Y932" t="str">
            <v>処遇改善手当 42,000円?42,000円、通信手当 2,000円?2,000円</v>
          </cell>
          <cell r="Z932" t="str">
            <v>○住宅手当：２，５００円～２０，０００円○通勤手当：バイク、マイカー通勤は給与規定による（無料駐車場完備）○期末賞与：年１回（２１年実績 １８～３６万円）○想定年収：約３５０万円～（賞与含む）</v>
          </cell>
          <cell r="AA932" t="str">
            <v>実費支給（上限あり）</v>
          </cell>
          <cell r="AB932" t="str">
            <v>あり</v>
          </cell>
          <cell r="AC932" t="str">
            <v>1月あたり1.00％?4.00％（前年度実績）</v>
          </cell>
          <cell r="AD932" t="str">
            <v>あり</v>
          </cell>
          <cell r="AE932" t="str">
            <v>計 4.00ヶ月分（前年度実績）</v>
          </cell>
          <cell r="AF932" t="str">
            <v>月給（手当等確認ください）</v>
          </cell>
          <cell r="AG932" t="str">
            <v>雇用期間の定めなし</v>
          </cell>
          <cell r="AH932" t="str">
            <v>雇用期間の定めなし</v>
          </cell>
          <cell r="AI932" t="str">
            <v>確認中</v>
          </cell>
          <cell r="AJ932" t="str">
            <v>可</v>
          </cell>
          <cell r="AK932" t="str">
            <v>あり</v>
          </cell>
          <cell r="AL932" t="str">
            <v>３ヶ月</v>
          </cell>
          <cell r="AM932" t="str">
            <v>あり</v>
          </cell>
          <cell r="AN932" t="str">
            <v>3時間</v>
          </cell>
          <cell r="AO932" t="str">
            <v>変形労働時間制</v>
          </cell>
          <cell r="AP932" t="str">
            <v>詳細はハローワークインターネットサービスにて確認ください※最下部にURLあり</v>
          </cell>
          <cell r="AQ932" t="str">
            <v>詳細はハローワークインターネットサービスにて確認ください※最下部にURLあり</v>
          </cell>
          <cell r="AR932" t="str">
            <v>ホームヘルパー２級あれば尚可、介護職員初任者研修修了者あれば尚可、普通自動車運転免許必須（ＡＴ限定可）</v>
          </cell>
          <cell r="AS932" t="str">
            <v>雇用保険，労災保険，健康保険，厚生年金，財形</v>
          </cell>
          <cell r="AT932" t="str">
            <v>1人</v>
          </cell>
          <cell r="AU932" t="str">
            <v>通所介護（デイサービス）</v>
          </cell>
          <cell r="AZ932" t="str">
            <v>60分</v>
          </cell>
          <cell r="BA932" t="str">
            <v>週休二日制</v>
          </cell>
          <cell r="BB932" t="str">
            <v>あり（屋内禁煙）館内禁煙 外部に喫煙コーナーあり</v>
          </cell>
          <cell r="BC932" t="str">
            <v>あり（屋内禁煙）館内禁煙 外部に喫煙コーナーあり</v>
          </cell>
        </row>
        <row r="933">
          <cell r="C933" t="str">
            <v>13190-00879731</v>
          </cell>
          <cell r="D933">
            <v>44950</v>
          </cell>
          <cell r="E933" t="str">
            <v>社会福祉法人 竹清会</v>
          </cell>
          <cell r="F933" t="str">
            <v>しゃかいふくしほうじん　ちくせいかい</v>
          </cell>
          <cell r="N933" t="str">
            <v xml:space="preserve">https://chikuseikai.com/ </v>
          </cell>
          <cell r="O933" t="str">
            <v>１．職場環境への取組が評価され、東京都女性活躍推進大賞を受賞。２．ＩＣＴ（介護ロボット）の導入・ＩｏＴ化、アウトソーシング化による労働環境改善、生産性向上のための積極的な投資。</v>
          </cell>
          <cell r="P933" t="str">
            <v>介護職員（パート）／２月１５日面接会</v>
          </cell>
          <cell r="Q933" t="str">
            <v>確認中</v>
          </cell>
          <cell r="R933" t="str">
            <v>○特養もしくはデイの介護職員として介護業務全般（入浴・排泄・食事・レク等）に従事。ただし、業務内容は、経験、希望によって相談のうえ決定○一人ひとりのライフスタイルに合わせて勤務条件、配慮先を決定○ＯＪＴ制度あり 介護の基本技術や業務、マナー、社内制度についてマンツーマンで指導。期間毎に習得する内容を定めて、段階的に業務を習得。進捗状況次第では担当指導職員による教育期間を延長し、個々に合わせた指導・教育を行える体制○平成２９年度東京都女性活躍推進大賞受賞 女性の働きやすい職場環境が評価されています。</v>
          </cell>
          <cell r="S933" t="str">
            <v>詳細はハローワークインターネットサービスにて確認ください※最下部にURLあり</v>
          </cell>
          <cell r="T933" t="str">
            <v>確認中</v>
          </cell>
          <cell r="U933" t="str">
            <v>非常勤パート</v>
          </cell>
          <cell r="V933" t="str">
            <v>東京都町田市小山ケ丘１丁目２番地９</v>
          </cell>
          <cell r="W933" t="str">
            <v>京王線 多摩境駅徒歩20分、ＪＲ町田駅からバス（橋本駅行）「小山郵便局前」下車、徒歩１０分</v>
          </cell>
          <cell r="X933" t="str">
            <v>1,300円～1,350円</v>
          </cell>
          <cell r="Y933" t="str">
            <v>処遇改善手当 250円?250円</v>
          </cell>
          <cell r="Z933" t="str">
            <v>通勤手当：バイク、マイカー通勤は給与規定による（無料駐車場完備）期末賞与：勤務時間に応じて支給あり</v>
          </cell>
          <cell r="AA933" t="str">
            <v>実費支給（上限あり）</v>
          </cell>
          <cell r="AB933" t="str">
            <v>あり</v>
          </cell>
          <cell r="AC933" t="str">
            <v>1時間あたり28円?（前年度実績）</v>
          </cell>
          <cell r="AD933" t="str">
            <v>なし</v>
          </cell>
          <cell r="AE933" t="str">
            <v>なし</v>
          </cell>
          <cell r="AF933" t="str">
            <v>時給</v>
          </cell>
          <cell r="AG933" t="str">
            <v>雇用期間の定めなし</v>
          </cell>
          <cell r="AH933" t="str">
            <v>雇用期間の定めなし</v>
          </cell>
          <cell r="AI933" t="str">
            <v>確認中</v>
          </cell>
          <cell r="AJ933" t="str">
            <v>可</v>
          </cell>
          <cell r="AK933" t="str">
            <v>あり</v>
          </cell>
          <cell r="AL933" t="str">
            <v>３ヶ月</v>
          </cell>
          <cell r="AM933" t="str">
            <v>なし</v>
          </cell>
          <cell r="AN933" t="str">
            <v>あり</v>
          </cell>
          <cell r="AO933" t="str">
            <v>変形労働時間制</v>
          </cell>
          <cell r="AP933" t="str">
            <v>詳細はハローワークインターネットサービスにて確認ください※最下部にURLあり</v>
          </cell>
          <cell r="AQ933" t="str">
            <v>詳細はハローワークインターネットサービスにて確認ください※最下部にURLあり</v>
          </cell>
          <cell r="AR933" t="str">
            <v>詳細はハローワークインターネットサービスにて確認ください※最下部にURLあり</v>
          </cell>
          <cell r="AS933" t="str">
            <v>労災保険</v>
          </cell>
          <cell r="AT933" t="str">
            <v>1人</v>
          </cell>
          <cell r="AU933" t="str">
            <v>特別養護老人ホーム（特養）</v>
          </cell>
          <cell r="AZ933" t="str">
            <v>詳細はハローワークインターネットサービスにて確認ください※最下部にURLあり</v>
          </cell>
          <cell r="BA933" t="str">
            <v>週休二日制</v>
          </cell>
          <cell r="BB933" t="str">
            <v>あり（屋内禁煙）、外部に喫煙コーナーあり</v>
          </cell>
          <cell r="BC933" t="str">
            <v>あり（屋内禁煙）、外部に喫煙コーナーあり</v>
          </cell>
        </row>
        <row r="934">
          <cell r="C934" t="str">
            <v>13190-00880931</v>
          </cell>
          <cell r="D934">
            <v>44950</v>
          </cell>
          <cell r="E934" t="str">
            <v>社会福祉法人 竹清会</v>
          </cell>
          <cell r="F934" t="str">
            <v>しゃかいふくしほうじん　ちくせいかい</v>
          </cell>
          <cell r="N934" t="str">
            <v xml:space="preserve">https://chikuseikai.com/ </v>
          </cell>
          <cell r="O934" t="str">
            <v>１．職場環境への取組が評価され、東京都女性活躍推進大賞を受賞、２．ＩＣＴ（介護ロボット）の導入・ＩｏＴ化、アウトソーシング化による労働環境改善、生産性向上のための積極的な投資</v>
          </cell>
          <cell r="P934" t="str">
            <v>ヘルパー（訪問介護員） ／２月１５日面接会</v>
          </cell>
          <cell r="Q934" t="str">
            <v>確認中</v>
          </cell>
          <cell r="R934" t="str">
            <v>＊ヘルパーステーションにおけるホームヘルパー活動全般※お客様のご自宅へ訪問し、生活援助（掃除・調理他）、身体援助 （排泄介助・入浴介助他）を行います。＊ＩＣタグとスマホで援助管理なので、直行直帰型の勤務※介護ソフトＣａｒｅ－ｗｉｎｇ導入により、直行直帰型の勤務体 制へ。（必要なスマホ端末は貸与します。）＊活動エリアは町田市を中心に町田市、相模原市、八王子市☆お好きな時間で仕事ができますのでスキマ時間を活用できます。</v>
          </cell>
          <cell r="S934" t="str">
            <v>社会福祉法人 竹清会</v>
          </cell>
          <cell r="T934" t="str">
            <v>確認中</v>
          </cell>
          <cell r="U934" t="str">
            <v>非常勤パート</v>
          </cell>
          <cell r="V934" t="str">
            <v>東京都町田市小山ヶ丘１－２－９ 特別養護老人ホーム美郷内</v>
          </cell>
          <cell r="W934" t="str">
            <v>京王相模原線 多摩境駅徒歩20分、町田駅からバス（橋本駅行）「小山郵便局前」下車、徒歩１０分</v>
          </cell>
          <cell r="X934" t="str">
            <v>1,450円～1,750円</v>
          </cell>
          <cell r="Y934" t="str">
            <v>-</v>
          </cell>
          <cell r="Z934" t="str">
            <v>・身体介護（１時間）１７５０円・生活援助（１時間）１４５０円・移動手当（１時間）１１００円（連続する援助で移動 に要する時間が１時間以下の場合：分単位）・土日祝、年末年始は時給２０％増し</v>
          </cell>
          <cell r="AA934" t="str">
            <v>なし</v>
          </cell>
          <cell r="AB934" t="str">
            <v>なし</v>
          </cell>
          <cell r="AC934" t="str">
            <v>なし</v>
          </cell>
          <cell r="AD934" t="str">
            <v>なし</v>
          </cell>
          <cell r="AE934" t="str">
            <v>なし</v>
          </cell>
          <cell r="AF934" t="str">
            <v>時給</v>
          </cell>
          <cell r="AG934" t="str">
            <v>雇用期間の定めなし</v>
          </cell>
          <cell r="AH934" t="str">
            <v>雇用期間の定めなし</v>
          </cell>
          <cell r="AI934" t="str">
            <v>確認中</v>
          </cell>
          <cell r="AJ934" t="str">
            <v>可</v>
          </cell>
          <cell r="AK934" t="str">
            <v>あり</v>
          </cell>
          <cell r="AL934" t="str">
            <v>３ヶ月</v>
          </cell>
          <cell r="AM934" t="str">
            <v>なし</v>
          </cell>
          <cell r="AN934" t="str">
            <v>あり</v>
          </cell>
          <cell r="AO934" t="str">
            <v>変形労働時間制</v>
          </cell>
          <cell r="AP934" t="str">
            <v>8時00分?18時00分の時間の間の1時間以上</v>
          </cell>
          <cell r="AQ934" t="str">
            <v>週1日以上</v>
          </cell>
          <cell r="AR934" t="str">
            <v>介護職員初任者研修修了者・ホームヘルパー２級、いずれかの資格を所持で可。普通自動車運転免許あれば尚可（ＡＴ限定可）</v>
          </cell>
          <cell r="AS934" t="str">
            <v>労災保険</v>
          </cell>
          <cell r="AT934" t="str">
            <v>1人</v>
          </cell>
          <cell r="AU934" t="str">
            <v>訪問介護（ホームヘルプサービス）</v>
          </cell>
          <cell r="AZ934" t="str">
            <v>0分</v>
          </cell>
          <cell r="BA934" t="str">
            <v>週休二日制</v>
          </cell>
          <cell r="BB934" t="str">
            <v>あり（屋内禁煙）館内禁煙 外部に喫煙コーナーあり</v>
          </cell>
          <cell r="BC934" t="str">
            <v>あり（屋内禁煙）館内禁煙 外部に喫煙コーナーあり</v>
          </cell>
        </row>
        <row r="935">
          <cell r="C935" t="str">
            <v>13190-00869531</v>
          </cell>
          <cell r="D935">
            <v>44950</v>
          </cell>
          <cell r="E935" t="str">
            <v>株式会社ライフサポートめぐみ</v>
          </cell>
          <cell r="F935" t="str">
            <v>かぶしきがいしゃライフサポートめぐみ</v>
          </cell>
          <cell r="N935" t="str">
            <v>https://www.megumi-net.gr.jp/</v>
          </cell>
          <cell r="O935" t="str">
            <v>地域との関わりを大切にしている事業所です。会社もチームワークを非常に大切にしています。在宅サービスは２８年の歴史があります。</v>
          </cell>
          <cell r="P935" t="str">
            <v>家庭生活支援サービス／２月１５日面接会</v>
          </cell>
          <cell r="Q935" t="str">
            <v>確認中</v>
          </cell>
          <cell r="R935" t="str">
            <v>高齢者や共働き、仕事が多忙で日常生活の快適な維持が難しい方など、生活の質を保つためにサポートを致します。コーディネーターが訪問し、お仕事の内容を整理して働く方にお伝えしますので安心して活動できます。</v>
          </cell>
          <cell r="S935" t="str">
            <v>株式会社ライフサポートめぐみ</v>
          </cell>
          <cell r="T935" t="str">
            <v>確認中</v>
          </cell>
          <cell r="U935" t="str">
            <v>非常勤パート</v>
          </cell>
          <cell r="V935" t="str">
            <v>東京都町田市原町田５－８－９</v>
          </cell>
          <cell r="W935" t="str">
            <v>小田急線・ＪＲ線 町田駅徒歩8分</v>
          </cell>
          <cell r="X935" t="str">
            <v>1,500円～1,800円</v>
          </cell>
          <cell r="Y935" t="str">
            <v>-</v>
          </cell>
          <cell r="Z935" t="str">
            <v>-</v>
          </cell>
          <cell r="AA935" t="str">
            <v>実費支給（上限なし）</v>
          </cell>
          <cell r="AB935" t="str">
            <v>あり</v>
          </cell>
          <cell r="AC935" t="str">
            <v>1月あたり10円?10円（前年度実績）</v>
          </cell>
          <cell r="AD935" t="str">
            <v>なし</v>
          </cell>
          <cell r="AE935" t="str">
            <v>なし</v>
          </cell>
          <cell r="AF935" t="str">
            <v>時給</v>
          </cell>
          <cell r="AG935" t="str">
            <v>雇用期間の定めあり（4ヶ月未満）</v>
          </cell>
          <cell r="AH935" t="str">
            <v>?2023年3月31日契約更新の可能性あり（条件付きで更新あり）契約更新の条件、職員勤務態度、成績、健康状態</v>
          </cell>
          <cell r="AI935" t="str">
            <v>確認中</v>
          </cell>
          <cell r="AJ935" t="str">
            <v>不可</v>
          </cell>
          <cell r="AK935" t="str">
            <v>あり</v>
          </cell>
          <cell r="AL935" t="str">
            <v>３ヶ月</v>
          </cell>
          <cell r="AM935" t="str">
            <v>なし</v>
          </cell>
          <cell r="AN935" t="str">
            <v>なし</v>
          </cell>
          <cell r="AO935" t="str">
            <v>日勤</v>
          </cell>
          <cell r="AP935" t="str">
            <v>8時00分?18時00分の時間の間の1時間以上</v>
          </cell>
          <cell r="AQ935" t="str">
            <v>週1日?週3日</v>
          </cell>
          <cell r="AR935" t="str">
            <v>介護福祉士・介護職員初任者研修修了者・看護師・保健師あれば尚可。普通自動車運転免許あれば尚可（ＡＴ限定可）</v>
          </cell>
          <cell r="AS935" t="str">
            <v>労災保険</v>
          </cell>
          <cell r="AT935" t="str">
            <v>5人</v>
          </cell>
          <cell r="AU935" t="str">
            <v>訪問介護（ホームヘルプサービス）</v>
          </cell>
          <cell r="AZ935" t="str">
            <v>0分</v>
          </cell>
          <cell r="BA935" t="str">
            <v>週休二日制</v>
          </cell>
          <cell r="BB935" t="str">
            <v>あり（屋内禁煙）</v>
          </cell>
          <cell r="BC935" t="str">
            <v>あり（屋内禁煙）</v>
          </cell>
        </row>
        <row r="936">
          <cell r="C936" t="str">
            <v>13190-00872931</v>
          </cell>
          <cell r="D936">
            <v>44950</v>
          </cell>
          <cell r="E936" t="str">
            <v>株式会社ライフサポートめぐみ</v>
          </cell>
          <cell r="F936" t="str">
            <v>かぶしきがいしゃライフサポートめぐみ</v>
          </cell>
          <cell r="N936" t="str">
            <v>https://www.megumi-net.gr.jp/</v>
          </cell>
          <cell r="O936" t="str">
            <v>地域との関わりを大切にしている事業所です。会社もチームワークを非常に大切にしています。在宅サービスは２８年の歴史があります。</v>
          </cell>
          <cell r="P936" t="str">
            <v>ヘルパー／２月１５日面接会</v>
          </cell>
          <cell r="Q936" t="str">
            <v>確認中</v>
          </cell>
          <cell r="R936" t="str">
            <v>・ご利用者様のご自宅を訪問し介護サービスを提供します。 身体に直接触れて行う身体介護と掃除や洗濯・調理・買い物等身 の回りのお世話などを行う生活介護があります。・研修が充実しており、慣れるまでコーディネーターが同行しフォ ローするので安心して働くことができます。</v>
          </cell>
          <cell r="S936" t="str">
            <v>株式会社ライフサポートめぐみ</v>
          </cell>
          <cell r="T936" t="str">
            <v>確認中</v>
          </cell>
          <cell r="U936" t="str">
            <v>非常勤パート</v>
          </cell>
          <cell r="V936" t="str">
            <v>東京都町田市原町田５－８－９</v>
          </cell>
          <cell r="W936" t="str">
            <v>小田急線・ＪＲ線 町田駅徒歩8分</v>
          </cell>
          <cell r="X936" t="str">
            <v>1,400円～1,500円</v>
          </cell>
          <cell r="Y936" t="str">
            <v>-</v>
          </cell>
          <cell r="Z936" t="str">
            <v>土日祝日、年末年始 手当あり、特定の処遇改善手当 あり、介護福祉士 手当あり</v>
          </cell>
          <cell r="AA936" t="str">
            <v>なし</v>
          </cell>
          <cell r="AB936" t="str">
            <v>あり</v>
          </cell>
          <cell r="AC936" t="str">
            <v>1月あたり10円?10円（前年度実績）</v>
          </cell>
          <cell r="AD936" t="str">
            <v>あり</v>
          </cell>
          <cell r="AE936" t="str">
            <v>計 1.00ヶ月分（前年度実績）</v>
          </cell>
          <cell r="AF936" t="str">
            <v>時給</v>
          </cell>
          <cell r="AG936" t="str">
            <v>雇用期間の定めあり（4ヶ月未満）</v>
          </cell>
          <cell r="AH936" t="str">
            <v>?2023年3月31日契約更新の可能性あり（条件付きで更新あり）契約更新の条件、勤務態度、成績、健康状態</v>
          </cell>
          <cell r="AI936" t="str">
            <v>確認中</v>
          </cell>
          <cell r="AJ936" t="str">
            <v>不可</v>
          </cell>
          <cell r="AK936" t="str">
            <v>あり</v>
          </cell>
          <cell r="AL936" t="str">
            <v>３ヶ月</v>
          </cell>
          <cell r="AM936" t="str">
            <v>なし</v>
          </cell>
          <cell r="AN936" t="str">
            <v>なし</v>
          </cell>
          <cell r="AO936" t="str">
            <v>シフト制（日夜・交代勤）</v>
          </cell>
          <cell r="AP936" t="str">
            <v>8時00分?19時00分の時間の間の2時間以上</v>
          </cell>
          <cell r="AQ936" t="str">
            <v>週1日?週5日</v>
          </cell>
          <cell r="AR936" t="str">
            <v>介護職員初任者研修修了者必須、介護福祉士あれば尚可、初任者研修、又はホームヘルパー２級 必須、普通自動車運転免許あれば尚可（ＡＴ限定可）</v>
          </cell>
          <cell r="AS936" t="str">
            <v>労災保険</v>
          </cell>
          <cell r="AT936" t="str">
            <v>5人</v>
          </cell>
          <cell r="AU936" t="str">
            <v>訪問介護（ホームヘルプサービス）</v>
          </cell>
          <cell r="AZ936" t="str">
            <v>0分</v>
          </cell>
          <cell r="BA936" t="str">
            <v>週休二日制</v>
          </cell>
          <cell r="BB936" t="str">
            <v>あり（屋内禁煙）</v>
          </cell>
          <cell r="BC936" t="str">
            <v>あり（屋内禁煙）</v>
          </cell>
        </row>
        <row r="937">
          <cell r="C937" t="str">
            <v>13190-00873131</v>
          </cell>
          <cell r="D937">
            <v>44950</v>
          </cell>
          <cell r="E937" t="str">
            <v>お問い合わせください</v>
          </cell>
          <cell r="F937" t="str">
            <v>詳細はハローワークインターネットサービスにてかくにんください※さいかぶにURLあり</v>
          </cell>
          <cell r="N937" t="str">
            <v>詳細はハローワークインターネットサービスにて確認ください※最下部にURLあり</v>
          </cell>
          <cell r="O937" t="str">
            <v>詳細はハローワークインターネットサービスにて確認ください※最下部にURLあり</v>
          </cell>
          <cell r="P937" t="str">
            <v>コーディネーター／介護サービス提供責任者 ２／１５面接会</v>
          </cell>
          <cell r="Q937" t="str">
            <v>確認中</v>
          </cell>
          <cell r="R937" t="str">
            <v>コーディネーター（介護サービス提供責任者）・ホームヘルプの調整及び代行・ホームヘルパーのサービス（介護・家事援助）指導・訪問介護計画書の作成・付随する事務業務・パソコンの入力作業</v>
          </cell>
          <cell r="S937" t="str">
            <v>詳細はハローワークインターネットサービスにて確認ください※最下部にURLあり</v>
          </cell>
          <cell r="T937" t="str">
            <v>確認中</v>
          </cell>
          <cell r="U937" t="str">
            <v>正社員</v>
          </cell>
          <cell r="V937" t="str">
            <v>東京都町田市</v>
          </cell>
          <cell r="W937" t="str">
            <v>東京都町田市</v>
          </cell>
          <cell r="X937" t="str">
            <v>207,000円～295,000円</v>
          </cell>
          <cell r="Y937" t="str">
            <v>特定処遇改善手当 5,000円?20,000円、ベースアップ手当 2,000円?5,000円</v>
          </cell>
          <cell r="Z937" t="str">
            <v>＊資格手当、介護福祉士：１００００円、ホームヘルパー１級又は実務者研修：５０００円</v>
          </cell>
          <cell r="AA937" t="str">
            <v>実費支給（上限あり）</v>
          </cell>
          <cell r="AB937" t="str">
            <v>あり</v>
          </cell>
          <cell r="AC937" t="str">
            <v>1月あたり0円?10,000円（前年度実績）</v>
          </cell>
          <cell r="AD937" t="str">
            <v>あり</v>
          </cell>
          <cell r="AE937" t="str">
            <v>200,000円?350,000円（前年度実績）</v>
          </cell>
          <cell r="AF937" t="str">
            <v>月給（手当等確認ください）</v>
          </cell>
          <cell r="AG937" t="str">
            <v>雇用期間の定めなし</v>
          </cell>
          <cell r="AH937" t="str">
            <v>雇用期間の定めなし</v>
          </cell>
          <cell r="AI937" t="str">
            <v>確認中</v>
          </cell>
          <cell r="AJ937" t="str">
            <v>不可</v>
          </cell>
          <cell r="AK937" t="str">
            <v>あり</v>
          </cell>
          <cell r="AL937" t="str">
            <v>６ヶ月</v>
          </cell>
          <cell r="AM937" t="str">
            <v>あり</v>
          </cell>
          <cell r="AN937" t="str">
            <v>10時間</v>
          </cell>
          <cell r="AO937" t="str">
            <v>変形労働時間制</v>
          </cell>
          <cell r="AP937" t="str">
            <v>詳細はハローワークインターネットサービスにて確認ください※最下部にURLあり</v>
          </cell>
          <cell r="AQ937" t="str">
            <v>詳細はハローワークインターネットサービスにて確認ください※最下部にURLあり</v>
          </cell>
          <cell r="AR937" t="str">
            <v>詳細はハローワークインターネットサービスにて確認ください※最下部にURLあり</v>
          </cell>
          <cell r="AS937" t="str">
            <v>雇用保険，労災保険，健康保険，厚生年金</v>
          </cell>
          <cell r="AT937" t="str">
            <v>1人</v>
          </cell>
          <cell r="AU937" t="str">
            <v>訪問介護（ホームヘルプサービス）</v>
          </cell>
          <cell r="AZ937" t="str">
            <v>60分</v>
          </cell>
          <cell r="BA937" t="str">
            <v>週休二日制</v>
          </cell>
          <cell r="BB937" t="str">
            <v>あり（屋内禁煙）喫煙者には屋外で場所を決めて喫煙していただいています。</v>
          </cell>
          <cell r="BC937" t="str">
            <v>あり（屋内禁煙）喫煙者には屋外で場所を決めて喫煙していただいています。</v>
          </cell>
        </row>
        <row r="938">
          <cell r="C938" t="str">
            <v>13190-00890031</v>
          </cell>
          <cell r="D938">
            <v>44950</v>
          </cell>
          <cell r="E938" t="str">
            <v xml:space="preserve">ＳＯＭＰＯケア株式会社 </v>
          </cell>
          <cell r="F938" t="str">
            <v>ＳＯＭＰＯケアかぶしきがいしゃ ＳＯＭＰＯケア ラヴィーレみなみまちだ</v>
          </cell>
          <cell r="N938" t="str">
            <v xml:space="preserve">http://www.sompocare.com </v>
          </cell>
          <cell r="O938" t="str">
            <v>デジタルの活用、産学連携に注力しています。最高品質の介護サービスの実現を目指し、カスタムメイドケア、人材育成、認知症ケア、食事、医療連携、余暇時間の充実、ＩＣＴ・デジタルの活用、産学連携に注力しています。</v>
          </cell>
          <cell r="P938" t="str">
            <v>介護スタッフ／ラヴィ―レ町田小野路／２月１５日面接会</v>
          </cell>
          <cell r="Q938" t="str">
            <v>確認中</v>
          </cell>
          <cell r="R938" t="str">
            <v>★有料老人ホームでの介護のお仕事です★※無資格の方にも資格取得費用の一部補助や受験対策講座等の 資格支援制度を整えております。～主なお仕事～・入浴介助や着替え     ・排泄介助・食事介助         ・夜間巡回、巡視・レクリエーションの実施  ・旅行や外食などの外出・イベントの企画・運営  など自分らしく充実した生活を送っていただくためのお手伝いをします。</v>
          </cell>
          <cell r="S938" t="str">
            <v>ＳＯＭＰＯケア ラヴィーレ町田小野路</v>
          </cell>
          <cell r="T938" t="str">
            <v>確認中</v>
          </cell>
          <cell r="U938" t="str">
            <v>正社員</v>
          </cell>
          <cell r="V938" t="str">
            <v>東京都町田市小野路町１６１２</v>
          </cell>
          <cell r="W938" t="str">
            <v>小田急線 鶴川駅よりバス湯船下車（乗車時間１１分）、徒歩１分。多摩センター駅よりバス「湯船」下車、徒歩１分。</v>
          </cell>
          <cell r="X938" t="str">
            <v>190,300円～211,800円</v>
          </cell>
          <cell r="Y938" t="str">
            <v>職務手当 6,000円?6,000円</v>
          </cell>
          <cell r="Z938" t="str">
            <v>精皆勤手当：６，０００円／月、日祝手当：２，０００円／回、夜勤手当：５，０００円／回、特別職務手当１５，０００円／月（介護福祉士のみ）</v>
          </cell>
          <cell r="AA938" t="str">
            <v>実費支給（上限あり）</v>
          </cell>
          <cell r="AB938" t="str">
            <v>あり</v>
          </cell>
          <cell r="AC938" t="str">
            <v>1月あたり0.00％?30.00％（前年度実績）</v>
          </cell>
          <cell r="AD938" t="str">
            <v>あり</v>
          </cell>
          <cell r="AE938" t="str">
            <v>計 2.00ヶ月分（前年度実績）</v>
          </cell>
          <cell r="AF938" t="str">
            <v>月給（手当等確認ください）</v>
          </cell>
          <cell r="AG938" t="str">
            <v>雇用期間の定めなし</v>
          </cell>
          <cell r="AH938" t="str">
            <v>雇用期間の定めなし</v>
          </cell>
          <cell r="AI938" t="str">
            <v>確認中</v>
          </cell>
          <cell r="AJ938" t="str">
            <v>可</v>
          </cell>
          <cell r="AK938" t="str">
            <v>あり</v>
          </cell>
          <cell r="AL938" t="str">
            <v>６か月</v>
          </cell>
          <cell r="AM938" t="str">
            <v>あり</v>
          </cell>
          <cell r="AN938" t="str">
            <v>10時間</v>
          </cell>
          <cell r="AO938" t="str">
            <v>変形労働時間制</v>
          </cell>
          <cell r="AP938" t="str">
            <v>詳細はハローワークインターネットサービスにて確認ください※最下部にURLあり</v>
          </cell>
          <cell r="AQ938" t="str">
            <v>詳細はハローワークインターネットサービスにて確認ください※最下部にURLあり</v>
          </cell>
          <cell r="AR938" t="str">
            <v>詳細はハローワークインターネットサービスにて確認ください※最下部にURLあり</v>
          </cell>
          <cell r="AS938" t="str">
            <v>雇用保険，労災保険，健康保険，厚生年金</v>
          </cell>
          <cell r="AT938" t="str">
            <v>1人</v>
          </cell>
          <cell r="AU938" t="str">
            <v>特定施設入居者生活介護（有料老人ホーム）</v>
          </cell>
          <cell r="AZ938" t="str">
            <v>60分</v>
          </cell>
          <cell r="BA938" t="str">
            <v>週休二日制</v>
          </cell>
          <cell r="BB938" t="str">
            <v>あり（屋内禁煙）</v>
          </cell>
          <cell r="BC938" t="str">
            <v>あり（屋内禁煙）</v>
          </cell>
        </row>
        <row r="939">
          <cell r="C939" t="str">
            <v>13190-00891831</v>
          </cell>
          <cell r="D939">
            <v>44950</v>
          </cell>
          <cell r="E939" t="str">
            <v xml:space="preserve">ＳＯＭＰＯケア株式会社 </v>
          </cell>
          <cell r="F939" t="str">
            <v>ＳＯＭＰＯケアかぶしきがいしゃ ＳＯＭＰＯケア ラヴィーレみなみまちだ</v>
          </cell>
          <cell r="N939" t="str">
            <v xml:space="preserve">http://www.sompocare.com </v>
          </cell>
          <cell r="O939" t="str">
            <v>最高品質の介護サービスの実現を目指し、カスタムメイドケア、人材育成、認知症ケア、食事、医療連携、余暇時間の充実、ＩＣＴ・デジタルの活用、産学連携に注力しています。</v>
          </cell>
          <cell r="P939" t="str">
            <v>クリーンスタッフ／ラヴィーレ町田小野路／２月１５日面接会</v>
          </cell>
          <cell r="Q939" t="str">
            <v>確認中</v>
          </cell>
          <cell r="R939" t="str">
            <v>★有料老人ホーム内の清掃・洗濯のお仕事です★◎車通勤可能！共有フロアや居室清掃が主なお仕事です。施設を利用する全員が毎日気持ちよく過ごせるようスタッフ１人１人が常に整理整頓・清潔を心掛けています！わからないことは気軽に聞ける環境なので、業界・職種未経験の方も安心してお仕事スタートできます！</v>
          </cell>
          <cell r="S939" t="str">
            <v>ＳＯＭＰＯケア ラヴィーレ町田小野路</v>
          </cell>
          <cell r="T939" t="str">
            <v>確認中</v>
          </cell>
          <cell r="U939" t="str">
            <v>非常勤パート</v>
          </cell>
          <cell r="V939" t="str">
            <v>東京都町田市小野路町１６１２</v>
          </cell>
          <cell r="W939" t="str">
            <v>「鶴川」駅よりバス「湯船」下車（乗車時間１１分）、徒歩１分「多摩センター」駅よりバス「湯船」下車、徒歩１分</v>
          </cell>
          <cell r="X939" t="str">
            <v>1,080円～1,080円</v>
          </cell>
          <cell r="Y939" t="str">
            <v>-</v>
          </cell>
          <cell r="Z939" t="str">
            <v>-</v>
          </cell>
          <cell r="AA939" t="str">
            <v>実費支給（上限あり）</v>
          </cell>
          <cell r="AB939" t="str">
            <v>あり</v>
          </cell>
          <cell r="AC939" t="str">
            <v>1時間あたり10円?20円（前年度実績）</v>
          </cell>
          <cell r="AD939" t="str">
            <v>なし</v>
          </cell>
          <cell r="AE939" t="str">
            <v>※週２～、１日４時間以上勤務</v>
          </cell>
          <cell r="AF939" t="str">
            <v>時給</v>
          </cell>
          <cell r="AG939" t="str">
            <v>雇用期間の定めあり（4ヶ月未満）</v>
          </cell>
          <cell r="AH939" t="str">
            <v>?2023年3月31日契約更新の可能性あり（原則更新）</v>
          </cell>
          <cell r="AI939" t="str">
            <v>確認中</v>
          </cell>
          <cell r="AJ939" t="str">
            <v>可</v>
          </cell>
          <cell r="AK939" t="str">
            <v>なし</v>
          </cell>
          <cell r="AL939" t="str">
            <v>なし</v>
          </cell>
          <cell r="AM939" t="str">
            <v>なし</v>
          </cell>
          <cell r="AN939" t="str">
            <v>なし</v>
          </cell>
          <cell r="AO939" t="str">
            <v>シフト制（日夜・交代勤）</v>
          </cell>
          <cell r="AP939" t="str">
            <v>9時00分?18時00分の時間の間の4時間以上</v>
          </cell>
          <cell r="AQ939" t="str">
            <v>週2日以上</v>
          </cell>
          <cell r="AR939" t="str">
            <v>免許・資格不問</v>
          </cell>
          <cell r="AS939" t="str">
            <v>労災保険</v>
          </cell>
          <cell r="AT939" t="str">
            <v>1人</v>
          </cell>
          <cell r="AU939" t="str">
            <v>特定施設入居者生活介護（有料老人ホーム）</v>
          </cell>
          <cell r="AZ939" t="str">
            <v>0分</v>
          </cell>
          <cell r="BA939" t="str">
            <v>週休二日制</v>
          </cell>
          <cell r="BB939" t="str">
            <v>あり（屋内禁煙）</v>
          </cell>
          <cell r="BC939" t="str">
            <v>あり（屋内禁煙）</v>
          </cell>
        </row>
        <row r="940">
          <cell r="C940" t="str">
            <v>13190-00893531</v>
          </cell>
          <cell r="D940">
            <v>44950</v>
          </cell>
          <cell r="E940" t="str">
            <v xml:space="preserve">ＳＯＭＰＯケア株式会社 </v>
          </cell>
          <cell r="F940" t="str">
            <v>ＳＯＭＰＯケアかぶしきがいしゃ ＳＯＭＰＯケア ラヴィーレみなみまちだ</v>
          </cell>
          <cell r="N940" t="str">
            <v xml:space="preserve">http://www.sompocare.com </v>
          </cell>
          <cell r="O940" t="str">
            <v>最高品質の介護サービスの実現を目指し、カスタムメイドケア、人材育成、認知症ケア、食事、医療連携、余暇時間の充実、ＩＣＴ・デジタルの活用、産学連携に注力しています。</v>
          </cell>
          <cell r="P940" t="str">
            <v>クリーンスタッフ／ラヴィーレ町田小山／２月１５日面接会</v>
          </cell>
          <cell r="Q940" t="str">
            <v>確認中</v>
          </cell>
          <cell r="R940" t="str">
            <v>★有料老人ホームでの清掃のお仕事です★◎未経験歓迎！◎年齢不問！◎車通勤可能！　共有フロアや居室清掃が主なお仕事です。施設を利用する全員が毎日気持ちよく過ごせるようスタッフ１人１人が常に整理整頓・清掃を心掛けています。わからないことは気軽に聞ける環境なので、業界・職種未経験の方も安心してお仕事スタートできます。</v>
          </cell>
          <cell r="S940" t="str">
            <v>ＳＯＭＰＯケア ラヴィーレ町田小山 介護付有料老人ホーム</v>
          </cell>
          <cell r="T940" t="str">
            <v>確認中</v>
          </cell>
          <cell r="U940" t="str">
            <v>非常勤パート</v>
          </cell>
          <cell r="V940" t="str">
            <v xml:space="preserve">東京都町田市小山町６５２ </v>
          </cell>
          <cell r="W940" t="str">
            <v>橋本駅よりバス、「中村不動入口」下車、徒歩２分。小田急線町田駅よりバス、「中村不動入口」下車、徒歩２分。</v>
          </cell>
          <cell r="X940" t="str">
            <v>1,080円～1,080円</v>
          </cell>
          <cell r="Y940" t="str">
            <v>-</v>
          </cell>
          <cell r="Z940" t="str">
            <v>-</v>
          </cell>
          <cell r="AA940" t="str">
            <v>実費支給（上限あり）</v>
          </cell>
          <cell r="AB940" t="str">
            <v>あり</v>
          </cell>
          <cell r="AC940" t="str">
            <v>1時間あたり0円?20円（前年度実績）</v>
          </cell>
          <cell r="AD940" t="str">
            <v>なし</v>
          </cell>
          <cell r="AE940" t="str">
            <v>なし</v>
          </cell>
          <cell r="AF940" t="str">
            <v>時給</v>
          </cell>
          <cell r="AG940" t="str">
            <v>雇用期間の定めあり（4ヶ月未満）</v>
          </cell>
          <cell r="AH940" t="str">
            <v>?2023年3月31日契約更新の可能性あり（原則更新）</v>
          </cell>
          <cell r="AI940" t="str">
            <v>確認中</v>
          </cell>
          <cell r="AJ940" t="str">
            <v>可</v>
          </cell>
          <cell r="AK940" t="str">
            <v>なし</v>
          </cell>
          <cell r="AL940" t="str">
            <v>なし</v>
          </cell>
          <cell r="AM940" t="str">
            <v>なし</v>
          </cell>
          <cell r="AN940" t="str">
            <v>なし</v>
          </cell>
          <cell r="AO940" t="str">
            <v>シフト制（日夜・交代勤）</v>
          </cell>
          <cell r="AP940" t="str">
            <v>9時00分?16時00分※９時～１５時でも可</v>
          </cell>
          <cell r="AQ940" t="str">
            <v>週4日以上</v>
          </cell>
          <cell r="AR940" t="str">
            <v>免許・資格不問</v>
          </cell>
          <cell r="AS940" t="str">
            <v>雇用保険，労災保険</v>
          </cell>
          <cell r="AT940" t="str">
            <v>1人</v>
          </cell>
          <cell r="AU940" t="str">
            <v>特定施設入居者生活介護（有料老人ホーム）</v>
          </cell>
          <cell r="AZ940" t="str">
            <v>45分</v>
          </cell>
          <cell r="BA940" t="str">
            <v>週休二日制</v>
          </cell>
          <cell r="BB940" t="str">
            <v>あり（屋内禁煙）</v>
          </cell>
          <cell r="BC940" t="str">
            <v>あり（屋内禁煙）</v>
          </cell>
        </row>
        <row r="941">
          <cell r="C941" t="str">
            <v>13190-00897631</v>
          </cell>
          <cell r="D941">
            <v>44950</v>
          </cell>
          <cell r="E941" t="str">
            <v xml:space="preserve">ＳＯＭＰＯケア株式会社 </v>
          </cell>
          <cell r="F941" t="str">
            <v>ＳＯＭＰＯケアかぶしきがいしゃ ＳＯＭＰＯケア ラヴィーレみなみまちだ</v>
          </cell>
          <cell r="N941" t="str">
            <v xml:space="preserve">http://www.sompocare.com </v>
          </cell>
          <cell r="O941" t="str">
            <v>最高品質の介護サービスの実現を目指し、カスタムメイドケア、人材育成、認知症ケア、食事、医療連携、余暇時間の充実、ＩＣＴ・デジタルの活用、産学連携に注力しています。</v>
          </cell>
          <cell r="P941" t="str">
            <v>看護師／ラヴィーレ南町田／２月１５日面接会</v>
          </cell>
          <cell r="Q941" t="str">
            <v>確認中</v>
          </cell>
          <cell r="R941" t="str">
            <v>★有料老人ホームでのお仕事です★◎オンコールなし！◎日勤帯のみ！～主なお仕事～・ご入居者さまの健康管理・急変時の対応・往診医や薬剤師との連携・服薬管理・医療行為・食事介助や排泄介助、入浴介助などの療養上の対応・サービス記録 など</v>
          </cell>
          <cell r="S941" t="str">
            <v>ＳＯＭＰＯケア ラヴィーレ南町田</v>
          </cell>
          <cell r="T941" t="str">
            <v>確認中</v>
          </cell>
          <cell r="U941" t="str">
            <v>正社員</v>
          </cell>
          <cell r="V941" t="str">
            <v>東京都町田市金森４－７－３０</v>
          </cell>
          <cell r="W941" t="str">
            <v>各線「町田」駅よりバス「南農協前」下車（乗車時間１３分）徒歩２分</v>
          </cell>
          <cell r="X941" t="str">
            <v>254,300円～315,300円</v>
          </cell>
          <cell r="Y941" t="str">
            <v>職務手当 15,000円?15,000円</v>
          </cell>
          <cell r="Z941" t="str">
            <v>精皆勤手当：６，０００円／月、日祝手当：２，０００円／回</v>
          </cell>
          <cell r="AA941" t="str">
            <v>実費支給（上限あり）</v>
          </cell>
          <cell r="AB941" t="str">
            <v>あり</v>
          </cell>
          <cell r="AC941" t="str">
            <v>1月あたり0.00％?30.00％（前年度実績）</v>
          </cell>
          <cell r="AD941" t="str">
            <v>あり</v>
          </cell>
          <cell r="AE941" t="str">
            <v>計 2.00ヶ月分（前年度実績）</v>
          </cell>
          <cell r="AF941" t="str">
            <v>月給（手当等確認ください）</v>
          </cell>
          <cell r="AG941" t="str">
            <v>雇用期間の定めなし</v>
          </cell>
          <cell r="AH941" t="str">
            <v>雇用期間の定めなし</v>
          </cell>
          <cell r="AI941" t="str">
            <v>確認中</v>
          </cell>
          <cell r="AJ941" t="str">
            <v>不可</v>
          </cell>
          <cell r="AK941" t="str">
            <v>あり</v>
          </cell>
          <cell r="AL941" t="str">
            <v>６カ月</v>
          </cell>
          <cell r="AM941" t="str">
            <v>あり</v>
          </cell>
          <cell r="AN941" t="str">
            <v>5時間</v>
          </cell>
          <cell r="AO941" t="str">
            <v>シフト制（日夜・交代勤）</v>
          </cell>
          <cell r="AP941" t="str">
            <v>詳細はハローワークインターネットサービスにて確認ください※最下部にURLあり</v>
          </cell>
          <cell r="AQ941" t="str">
            <v>詳細はハローワークインターネットサービスにて確認ください※最下部にURLあり</v>
          </cell>
          <cell r="AR941" t="str">
            <v>看護師・准看護師・看護師（正・准）いずれかの資格を所持で可</v>
          </cell>
          <cell r="AS941" t="str">
            <v>雇用保険，労災保険，健康保険，厚生年金</v>
          </cell>
          <cell r="AT941" t="str">
            <v>1人</v>
          </cell>
          <cell r="AU941" t="str">
            <v>特定施設入居者生活介護（有料老人ホーム）</v>
          </cell>
          <cell r="AZ941" t="str">
            <v>60分</v>
          </cell>
          <cell r="BA941" t="str">
            <v>週休二日制</v>
          </cell>
          <cell r="BB941" t="str">
            <v>あり（屋内禁煙）</v>
          </cell>
          <cell r="BC941" t="str">
            <v>あり（屋内禁煙）</v>
          </cell>
        </row>
        <row r="942">
          <cell r="C942" t="str">
            <v>13190-00899131</v>
          </cell>
          <cell r="D942">
            <v>44950</v>
          </cell>
          <cell r="E942" t="str">
            <v xml:space="preserve">ＳＯＭＰＯケア株式会社 </v>
          </cell>
          <cell r="F942" t="str">
            <v>ＳＯＭＰＯケアかぶしきがいしゃ ＳＯＭＰＯケア ラヴィーレみなみまちだ</v>
          </cell>
          <cell r="N942" t="str">
            <v xml:space="preserve">http://www.sompocare.com </v>
          </cell>
          <cell r="O942" t="str">
            <v>最高品質の介護サービスの実現を目指し、カスタムメイドケア、人材育成、認知症ケア、食事、医療連携、余暇時間の充実、ＩＣＴ・デジタルの活用、産学連携に注力しています。</v>
          </cell>
          <cell r="P942" t="str">
            <v>看護師（正・准）／ラヴィーレ南町田／２月１５日面接会</v>
          </cell>
          <cell r="Q942" t="str">
            <v>確認中</v>
          </cell>
          <cell r="R942" t="str">
            <v>★有料老人ホームでのお仕事です★◎日勤帯のみ！◎１日４時間～、週３日～ＯＫ！～主なお仕事～・入居者の健康管理       ・急変時の対応・往診医や薬剤師との連携    ・服薬管理・医療行為  ・食事介助や排泄介助、入浴介助などの療養上の対応・サービス記録</v>
          </cell>
          <cell r="S942" t="str">
            <v>ＳＯＭＰＯケア ラヴィーレ南町田 介護付有料老人ホーム</v>
          </cell>
          <cell r="T942" t="str">
            <v>確認中</v>
          </cell>
          <cell r="U942" t="str">
            <v>非常勤パート</v>
          </cell>
          <cell r="V942" t="str">
            <v>東京都町田市金森４－７－３０</v>
          </cell>
          <cell r="W942" t="str">
            <v>駅よりバス乗車「南農協前」下車（乗車時間１３分）徒歩２分</v>
          </cell>
          <cell r="X942" t="str">
            <v>1,315円～1,435円</v>
          </cell>
          <cell r="Y942" t="str">
            <v>職務手当 60円?60円、地域手当 255円?255円</v>
          </cell>
          <cell r="Z942" t="str">
            <v>※資格手当・時給＋３００円（正看護師のみ）</v>
          </cell>
          <cell r="AA942" t="str">
            <v>実費支給（上限あり）</v>
          </cell>
          <cell r="AB942" t="str">
            <v>あり</v>
          </cell>
          <cell r="AC942" t="str">
            <v>1時間あたり0円?20円（前年度実績）</v>
          </cell>
          <cell r="AD942" t="str">
            <v>なし</v>
          </cell>
          <cell r="AE942" t="str">
            <v>なし</v>
          </cell>
          <cell r="AF942" t="str">
            <v>時給</v>
          </cell>
          <cell r="AG942" t="str">
            <v>雇用期間の定めあり（4ヶ月以上）</v>
          </cell>
          <cell r="AH942" t="str">
            <v>?2023年3月31日契約更新の可能性あり（原則更新）</v>
          </cell>
          <cell r="AI942" t="str">
            <v>確認中</v>
          </cell>
          <cell r="AJ942" t="str">
            <v>不可</v>
          </cell>
          <cell r="AK942" t="str">
            <v>なし</v>
          </cell>
          <cell r="AL942" t="str">
            <v>なし</v>
          </cell>
          <cell r="AM942" t="str">
            <v>なし</v>
          </cell>
          <cell r="AN942" t="str">
            <v>なし</v>
          </cell>
          <cell r="AO942" t="str">
            <v>シフト制（日夜・交代勤）</v>
          </cell>
          <cell r="AP942" t="str">
            <v>8時30分?18時00分の時間の間の4時間以上</v>
          </cell>
          <cell r="AQ942" t="str">
            <v>週3日以上</v>
          </cell>
          <cell r="AR942" t="str">
            <v>看護師・准看護師・看護師（正・准）いずれかの資格を所持で可</v>
          </cell>
          <cell r="AS942" t="str">
            <v>労災保険</v>
          </cell>
          <cell r="AT942" t="str">
            <v>1人</v>
          </cell>
          <cell r="AU942" t="str">
            <v>特定施設入居者生活介護（有料老人ホーム）</v>
          </cell>
          <cell r="AZ942" t="str">
            <v>60分</v>
          </cell>
          <cell r="BA942" t="str">
            <v>週休二日制</v>
          </cell>
          <cell r="BB942" t="str">
            <v>あり（屋内禁煙）</v>
          </cell>
          <cell r="BC942" t="str">
            <v>あり（屋内禁煙）</v>
          </cell>
        </row>
        <row r="943">
          <cell r="C943" t="str">
            <v>13190-00900731</v>
          </cell>
          <cell r="D943">
            <v>44950</v>
          </cell>
          <cell r="E943" t="str">
            <v>特定非営利活動法人 明るい老後を考える会</v>
          </cell>
          <cell r="F943" t="str">
            <v>とくていひえいりかつどうほうじん あかるいろうごをかんがえるかい</v>
          </cell>
          <cell r="N943" t="str">
            <v xml:space="preserve">https://harunazaka.com/ </v>
          </cell>
          <cell r="O943" t="str">
            <v>町田市の指定管理者として事業開始（３１年４月指定更新予定）。趣味活動と食に力を入れたデイサービスとして長年評価を戴いている。</v>
          </cell>
          <cell r="P943" t="str">
            <v>介護職（高齢者）／２月１５日面接会</v>
          </cell>
          <cell r="Q943" t="str">
            <v>確認中</v>
          </cell>
          <cell r="R943" t="str">
            <v>＊高齢者の日常生活における介護業務全般・介助業務の記録作成・トイレ、食事、散歩の介助・趣味のお相手等・話し相手等＜特色＞＊趣味やレクレーション活動がメインのデイサービス＊入浴介助はありません</v>
          </cell>
          <cell r="S943" t="str">
            <v>デイサービス榛名坂</v>
          </cell>
          <cell r="T943" t="str">
            <v>確認中</v>
          </cell>
          <cell r="U943" t="str">
            <v>非常勤パート</v>
          </cell>
          <cell r="V943" t="str">
            <v>東京都町田市金井３－２０－１</v>
          </cell>
          <cell r="W943" t="str">
            <v>小田急線鶴川駅０番線バス「榛名坂ヒルズ」下車 徒歩１分</v>
          </cell>
          <cell r="X943" t="str">
            <v>1,072円～1,072円</v>
          </cell>
          <cell r="Y943" t="str">
            <v>-</v>
          </cell>
          <cell r="Z943" t="str">
            <v>-</v>
          </cell>
          <cell r="AA943" t="str">
            <v>実費支給（上限あり）</v>
          </cell>
          <cell r="AB943" t="str">
            <v>あり</v>
          </cell>
          <cell r="AC943" t="str">
            <v>1時間あたり10円?30円（前年度実績）</v>
          </cell>
          <cell r="AD943" t="str">
            <v>あり</v>
          </cell>
          <cell r="AE943" t="str">
            <v>8,000円?295,000円（前年度実績）</v>
          </cell>
          <cell r="AF943" t="str">
            <v>時給</v>
          </cell>
          <cell r="AG943" t="str">
            <v>雇用期間の定めあり（4ヶ月未満）</v>
          </cell>
          <cell r="AH943" t="str">
            <v>?2023年3月31日契約更新の可能性あり（条件付きで更新あり）※契約更新の条件（業務量・業務成績・態度・能力・経営状況・業務の進捗状況）</v>
          </cell>
          <cell r="AI943" t="str">
            <v>確認中</v>
          </cell>
          <cell r="AJ943" t="str">
            <v>可</v>
          </cell>
          <cell r="AK943" t="str">
            <v>あり</v>
          </cell>
          <cell r="AL943" t="str">
            <v>３ヶ月</v>
          </cell>
          <cell r="AM943" t="str">
            <v>なし</v>
          </cell>
          <cell r="AN943" t="str">
            <v>なし</v>
          </cell>
          <cell r="AO943" t="str">
            <v>日勤</v>
          </cell>
          <cell r="AP943" t="str">
            <v>8時15分?17時15分※勤務時間については応相談</v>
          </cell>
          <cell r="AQ943" t="str">
            <v>週1日?週3日</v>
          </cell>
          <cell r="AR943" t="str">
            <v>免許・資格不問</v>
          </cell>
          <cell r="AS943" t="str">
            <v>労災保険</v>
          </cell>
          <cell r="AT943" t="str">
            <v>1人</v>
          </cell>
          <cell r="AU943" t="str">
            <v>通所介護（デイサービス）</v>
          </cell>
          <cell r="AZ943" t="str">
            <v>60分</v>
          </cell>
          <cell r="BA943" t="str">
            <v>週休二日制</v>
          </cell>
          <cell r="BB943" t="str">
            <v>あり（屋内禁煙）</v>
          </cell>
          <cell r="BC943" t="str">
            <v>あり（屋内禁煙）</v>
          </cell>
        </row>
        <row r="944">
          <cell r="C944" t="str">
            <v>13190-00882031</v>
          </cell>
          <cell r="D944">
            <v>44950</v>
          </cell>
          <cell r="E944" t="str">
            <v>社会福祉法人 七五三会</v>
          </cell>
          <cell r="F944" t="str">
            <v>しゃかいふくしほうじん　なごみかい</v>
          </cell>
          <cell r="N944" t="str">
            <v xml:space="preserve">http://www.753kai.or.jp </v>
          </cell>
          <cell r="O944" t="str">
            <v>子供や高齢者が住み慣れた地域で、家庭同様な生活を継続して行ないながら福祉サービスが利用できる「地域生活者としての施設利用者」の視点に立ち、地域に根ざしたサービスを提供します。</v>
          </cell>
          <cell r="P944" t="str">
            <v>介護職（特別養護老人ホーム いづみの里）２月１５日面接会</v>
          </cell>
          <cell r="Q944" t="str">
            <v>確認中</v>
          </cell>
          <cell r="R944" t="str">
            <v>特別養護老人ホームでの介護の仕事です。日常生活における、食事・排泄・入浴などのケアを行います。夜勤必須（備考参照）、特養入居者定員 ５０名、短期入所 定員 １０名＊事前の施設見学制度をご利用ください。＊隣接保育園の園児と日常的な交流があり異世代交流の盛んな施設です。</v>
          </cell>
          <cell r="S944" t="str">
            <v>特別養護老人ホーム いづみの里</v>
          </cell>
          <cell r="T944" t="str">
            <v>確認中</v>
          </cell>
          <cell r="U944" t="str">
            <v>正社員</v>
          </cell>
          <cell r="V944" t="str">
            <v>東京都町田市原町田 ５－１－１２</v>
          </cell>
          <cell r="W944" t="str">
            <v>小田急・ＪＲ線 町田駅徒歩7分</v>
          </cell>
          <cell r="X944" t="str">
            <v>203,300円～299,100円</v>
          </cell>
          <cell r="Y944" t="str">
            <v>処遇改善手当 35,000円?42,100円、補助手当 7,000円?7,000円</v>
          </cell>
          <cell r="Z944" t="str">
            <v>＊夜勤手当（１回）就業時間（４）５０００円、就業時間（５）２５００円（夜勤平均月４回）、 通勤手当 ５００００円（支給基準あり）</v>
          </cell>
          <cell r="AA944" t="str">
            <v>実費支給（上限あり）</v>
          </cell>
          <cell r="AB944" t="str">
            <v>あり</v>
          </cell>
          <cell r="AC944" t="str">
            <v>1月あたり0円?5,000円（前年度実績）</v>
          </cell>
          <cell r="AD944" t="str">
            <v>あり</v>
          </cell>
          <cell r="AE944" t="str">
            <v>計 3.50ヶ月分（前年度実績）</v>
          </cell>
          <cell r="AF944" t="str">
            <v>月給（手当等確認ください）</v>
          </cell>
          <cell r="AG944" t="str">
            <v>雇用期間の定めなし</v>
          </cell>
          <cell r="AH944" t="str">
            <v>雇用期間の定めなし</v>
          </cell>
          <cell r="AI944" t="str">
            <v>確認中</v>
          </cell>
          <cell r="AJ944" t="str">
            <v>不可</v>
          </cell>
          <cell r="AK944" t="str">
            <v>あり</v>
          </cell>
          <cell r="AL944" t="str">
            <v>３ヶ月</v>
          </cell>
          <cell r="AM944" t="str">
            <v>あり</v>
          </cell>
          <cell r="AN944" t="str">
            <v>10時間</v>
          </cell>
          <cell r="AO944" t="str">
            <v>変形労働時間制</v>
          </cell>
          <cell r="AP944" t="str">
            <v>詳細はハローワークインターネットサービスにて確認ください※最下部にURLあり</v>
          </cell>
          <cell r="AQ944" t="str">
            <v>シフト制（４週８休）</v>
          </cell>
          <cell r="AR944" t="str">
            <v>介護職員初任者研修修了者・介護職員基礎研修修了者・介護職員実務者研修修了者・ヘルパー２級いずれかの資格、必須</v>
          </cell>
          <cell r="AS944" t="str">
            <v>雇用保険，労災保険，健康保険，厚生年金</v>
          </cell>
          <cell r="AT944" t="str">
            <v>1人</v>
          </cell>
          <cell r="AU944" t="str">
            <v>特別養護老人ホーム（特養）</v>
          </cell>
          <cell r="AZ944" t="str">
            <v>60分</v>
          </cell>
          <cell r="BA944" t="str">
            <v>週休二日制</v>
          </cell>
          <cell r="BB944" t="str">
            <v>あり（屋内禁煙）</v>
          </cell>
          <cell r="BC944" t="str">
            <v>あり（屋内禁煙）</v>
          </cell>
        </row>
        <row r="945">
          <cell r="C945" t="str">
            <v>13190-00883831</v>
          </cell>
          <cell r="D945">
            <v>44950</v>
          </cell>
          <cell r="E945" t="str">
            <v>社会福祉法人 七五三会</v>
          </cell>
          <cell r="F945" t="str">
            <v>しゃかいふくしほうじん　なごみかい</v>
          </cell>
          <cell r="N945" t="str">
            <v xml:space="preserve">http://www.753kai.or.jp </v>
          </cell>
          <cell r="O945" t="str">
            <v>子供や高齢者が住み慣れた地域で、家庭同様な生活を継続して行ないながら福祉サービスが利用できる「地域生活者としての施設利用者」の視点に立ち、地域に根ざしたサービスを提供します。</v>
          </cell>
          <cell r="P945" t="str">
            <v>看護師（いづみの里）／２月１５日面接会</v>
          </cell>
          <cell r="Q945" t="str">
            <v>確認中</v>
          </cell>
          <cell r="R945" t="str">
            <v xml:space="preserve">特別養護老人ホーム利用者の状態に対応した看護の仕事です。投薬、病院付添など利用者の健康管理に従事します。夜勤なし  特養入居者定員 ５０名  　短期入所者定員 １０名    ＊事前の施設見学制度をご利用ください。 ＊隣接保育園の園児と日常的な交流があり異世代交流の盛んな施設 です。           </v>
          </cell>
          <cell r="S945" t="str">
            <v>特別養護老人ホームいづみの里</v>
          </cell>
          <cell r="T945" t="str">
            <v>確認中</v>
          </cell>
          <cell r="U945" t="str">
            <v>正社員</v>
          </cell>
          <cell r="V945" t="str">
            <v>東京都町田市原町田 ５－１－１２</v>
          </cell>
          <cell r="W945" t="str">
            <v>小田急・ＪＲ線 町田駅　徒歩7分</v>
          </cell>
          <cell r="X945" t="str">
            <v>303,050円～314,300円</v>
          </cell>
          <cell r="Y945" t="str">
            <v>正看護師手当 35,000円?35,000円、補助手当 3,000円?3,000円</v>
          </cell>
          <cell r="Z945" t="str">
            <v>・夜間待機手当５００円／日 （月１０～１５日程度）・通勤手当 支給基準あり・緊急出動 ４０００円／１回</v>
          </cell>
          <cell r="AA945" t="str">
            <v>実費支給（上限あり）</v>
          </cell>
          <cell r="AB945" t="str">
            <v>あり</v>
          </cell>
          <cell r="AC945" t="str">
            <v>1月あたり0円?5,000円（前年度実績）</v>
          </cell>
          <cell r="AD945" t="str">
            <v>あり</v>
          </cell>
          <cell r="AE945" t="str">
            <v>計 3.50ヶ月分（前年度実績）</v>
          </cell>
          <cell r="AF945" t="str">
            <v>月給（手当等確認ください）</v>
          </cell>
          <cell r="AG945" t="str">
            <v>雇用期間の定めなし</v>
          </cell>
          <cell r="AH945" t="str">
            <v>雇用期間の定めなし</v>
          </cell>
          <cell r="AI945" t="str">
            <v>確認中</v>
          </cell>
          <cell r="AJ945" t="str">
            <v>不可</v>
          </cell>
          <cell r="AK945" t="str">
            <v>あり</v>
          </cell>
          <cell r="AL945" t="str">
            <v>３ヶ月</v>
          </cell>
          <cell r="AM945" t="str">
            <v>あり</v>
          </cell>
          <cell r="AN945" t="str">
            <v>10時間</v>
          </cell>
          <cell r="AO945" t="str">
            <v>変形労働時間制</v>
          </cell>
          <cell r="AP945" t="str">
            <v>8時30分〜17時30分</v>
          </cell>
          <cell r="AQ945" t="str">
            <v>詳細はハローワークインターネットサービスにて確認ください※最下部にURLあり</v>
          </cell>
          <cell r="AR945" t="str">
            <v>看護師必須</v>
          </cell>
          <cell r="AS945" t="str">
            <v>雇用保険，労災保険，健康保険，厚生年金</v>
          </cell>
          <cell r="AT945" t="str">
            <v>2人</v>
          </cell>
          <cell r="AU945" t="str">
            <v>特別養護老人ホーム（特養）</v>
          </cell>
          <cell r="AZ945" t="str">
            <v>60分</v>
          </cell>
          <cell r="BA945" t="str">
            <v>週休二日制</v>
          </cell>
          <cell r="BB945" t="str">
            <v>あり（屋内禁煙）</v>
          </cell>
          <cell r="BC945" t="str">
            <v>あり（屋内禁煙）</v>
          </cell>
        </row>
        <row r="946">
          <cell r="C946" t="str">
            <v>13190-00884231</v>
          </cell>
          <cell r="D946">
            <v>44950</v>
          </cell>
          <cell r="E946" t="str">
            <v>社会福祉法人 七五三会</v>
          </cell>
          <cell r="F946" t="str">
            <v>しゃかいふくしほうじん　なごみかい</v>
          </cell>
          <cell r="N946" t="str">
            <v xml:space="preserve">http://www.753kai.or.jp </v>
          </cell>
          <cell r="O946" t="str">
            <v>子供や高齢者が住み慣れた地域で、家庭同様な生活を継続して行ないながら福祉サービスが利用できる「地域生活者としての施設利用者」の視点に立ち、地域に根ざしたサービスを提供します。</v>
          </cell>
          <cell r="P946" t="str">
            <v>調理員／２月１５日面接会</v>
          </cell>
          <cell r="Q946" t="str">
            <v>確認中</v>
          </cell>
          <cell r="R946" t="str">
            <v>高齢者福祉施設における調理業務</v>
          </cell>
          <cell r="S946" t="str">
            <v>いづみの里</v>
          </cell>
          <cell r="T946" t="str">
            <v>確認中</v>
          </cell>
          <cell r="U946" t="str">
            <v>正社員</v>
          </cell>
          <cell r="V946" t="str">
            <v>東京都町田市原町田 ５－１－１２</v>
          </cell>
          <cell r="W946" t="str">
            <v>小田急・ＪＲ線 町田駅 徒歩7分</v>
          </cell>
          <cell r="X946" t="str">
            <v>185,300円～218,000円</v>
          </cell>
          <cell r="Y946" t="str">
            <v>調理師手当 5,000円?5,000円、補助手当 3,000円?3,000円</v>
          </cell>
          <cell r="Z946" t="str">
            <v>調理師手当 5,000円?5,000円、補助手当 3,000円?3,000円</v>
          </cell>
          <cell r="AA946" t="str">
            <v>実費支給（上限あり）</v>
          </cell>
          <cell r="AB946" t="str">
            <v>あり</v>
          </cell>
          <cell r="AC946" t="str">
            <v>1月あたり0円?5,000円（前年度実績）</v>
          </cell>
          <cell r="AD946" t="str">
            <v>あり</v>
          </cell>
          <cell r="AE946" t="str">
            <v>計 3.50ヶ月分（前年度実績）</v>
          </cell>
          <cell r="AF946" t="str">
            <v>月給（手当等確認ください）</v>
          </cell>
          <cell r="AG946" t="str">
            <v>雇用期間の定めなし</v>
          </cell>
          <cell r="AH946" t="str">
            <v>雇用期間の定めなし</v>
          </cell>
          <cell r="AI946" t="str">
            <v>確認中</v>
          </cell>
          <cell r="AJ946" t="str">
            <v>不可</v>
          </cell>
          <cell r="AK946" t="str">
            <v>あり</v>
          </cell>
          <cell r="AL946" t="str">
            <v>３ヶ月</v>
          </cell>
          <cell r="AM946" t="str">
            <v>あり</v>
          </cell>
          <cell r="AN946" t="str">
            <v>10時間</v>
          </cell>
          <cell r="AO946" t="str">
            <v>変形労働時間制</v>
          </cell>
          <cell r="AP946" t="str">
            <v>詳細はハローワークインターネットサービスにて確認ください※最下部にURLあり</v>
          </cell>
          <cell r="AQ946" t="str">
            <v>詳細はハローワークインターネットサービスにて確認ください※最下部にURLあり</v>
          </cell>
          <cell r="AR946" t="str">
            <v>調理師必須</v>
          </cell>
          <cell r="AS946" t="str">
            <v>雇用保険，労災保険，健康保険，厚生年金</v>
          </cell>
          <cell r="AT946" t="str">
            <v>1人</v>
          </cell>
          <cell r="AU946" t="str">
            <v>特別養護老人ホーム（特養）</v>
          </cell>
          <cell r="AZ946" t="str">
            <v>60分</v>
          </cell>
          <cell r="BA946" t="str">
            <v>週休二日制</v>
          </cell>
          <cell r="BB946" t="str">
            <v>あり（屋内禁煙）</v>
          </cell>
          <cell r="BC946" t="str">
            <v>あり（屋内禁煙）</v>
          </cell>
        </row>
        <row r="947">
          <cell r="C947" t="str">
            <v>13190-00885531</v>
          </cell>
          <cell r="D947">
            <v>44950</v>
          </cell>
          <cell r="E947" t="str">
            <v>社会福祉法人 七五三会</v>
          </cell>
          <cell r="F947" t="str">
            <v>しゃかいふくしほうじん　なごみかい</v>
          </cell>
          <cell r="N947" t="str">
            <v xml:space="preserve">http://www.753kai.or.jp </v>
          </cell>
          <cell r="O947" t="str">
            <v>子供や高齢者が住み慣れた地域で、家庭同様な生活を継続して行ないながら福祉サービスが利用できる「地域生活者としての施設利用者」の視点に立ち、地域に根ざしたサービスを提供します。</v>
          </cell>
          <cell r="P947" t="str">
            <v>生活相談員（デイサービス いづみの里）／２月１５日面接会</v>
          </cell>
          <cell r="Q947" t="str">
            <v>確認中</v>
          </cell>
          <cell r="R947" t="str">
            <v>デイサービスの各種相談業務の仕事です。送迎・入浴・食事・機能訓練・レクリエーションなど、利用者が一日楽しく過ごせるよう対応します。 車の運転業務ができる方、送迎車運転あり、定員：一般５０名、認知１２名、土日定休日、事前の施設見学可。</v>
          </cell>
          <cell r="S947" t="str">
            <v>（デイサービス いづみの里）</v>
          </cell>
          <cell r="T947" t="str">
            <v>確認中</v>
          </cell>
          <cell r="U947" t="str">
            <v>正社員</v>
          </cell>
          <cell r="V947" t="str">
            <v>東京都町田市原町田 ５－１－１２</v>
          </cell>
          <cell r="W947" t="str">
            <v>小田急・ＪＲ線 町田駅　徒歩7分</v>
          </cell>
          <cell r="X947" t="str">
            <v>216,300円～310,000円</v>
          </cell>
          <cell r="Y947" t="str">
            <v>資格手当 10,000円?20,000円、調整手当 37,000円?37,000円、補助手当 3,000円?3,000円</v>
          </cell>
          <cell r="Z947" t="str">
            <v>＊資格手当 、社会福祉主事任用１００００円、介護福祉士   １００００円 、社会福祉士   １５０００円、介護支援専門員 ２００００円</v>
          </cell>
          <cell r="AA947" t="str">
            <v>実費支給（上限あり）</v>
          </cell>
          <cell r="AB947" t="str">
            <v>あり</v>
          </cell>
          <cell r="AC947" t="str">
            <v>なし</v>
          </cell>
          <cell r="AD947" t="str">
            <v>あり</v>
          </cell>
          <cell r="AE947" t="str">
            <v>計 3.50ヶ月分（前年度実績）</v>
          </cell>
          <cell r="AF947" t="str">
            <v>月給（手当等確認ください）</v>
          </cell>
          <cell r="AG947" t="str">
            <v>雇用期間の定めなし</v>
          </cell>
          <cell r="AH947" t="str">
            <v>雇用期間の定めなし</v>
          </cell>
          <cell r="AI947" t="str">
            <v>確認中</v>
          </cell>
          <cell r="AJ947" t="str">
            <v>不可</v>
          </cell>
          <cell r="AK947" t="str">
            <v>あり</v>
          </cell>
          <cell r="AL947" t="str">
            <v>３ヶ月</v>
          </cell>
          <cell r="AM947" t="str">
            <v>あり</v>
          </cell>
          <cell r="AN947" t="str">
            <v>10時間</v>
          </cell>
          <cell r="AO947" t="str">
            <v>シフト制（日夜・交代勤）</v>
          </cell>
          <cell r="AP947" t="str">
            <v>詳細はハローワークインターネットサービスにて確認ください※最下部にURLあり</v>
          </cell>
          <cell r="AQ947" t="str">
            <v>詳細はハローワークインターネットサービスにて確認ください※最下部にURLあり</v>
          </cell>
          <cell r="AR947" t="str">
            <v>社会福祉士、介護福祉士、介護支援専門員（ケアマネージャー）、社会福祉主事任用 あれば尚可・いずれかの資格を所持で可、普通自動車運転免許必須（ＡＴ限定可）</v>
          </cell>
          <cell r="AS947" t="str">
            <v>雇用保険，労災保険，健康保険，厚生年金</v>
          </cell>
          <cell r="AT947" t="str">
            <v>1人</v>
          </cell>
          <cell r="AU947" t="str">
            <v>認知症対応型デイサービス</v>
          </cell>
          <cell r="AZ947" t="str">
            <v>60分</v>
          </cell>
          <cell r="BA947" t="str">
            <v>週休二日制</v>
          </cell>
          <cell r="BB947" t="str">
            <v>あり（屋内禁煙）</v>
          </cell>
          <cell r="BC947" t="str">
            <v>あり（屋内禁煙）</v>
          </cell>
        </row>
        <row r="948">
          <cell r="C948" t="str">
            <v>13190-00886431</v>
          </cell>
          <cell r="D948">
            <v>44950</v>
          </cell>
          <cell r="E948" t="str">
            <v>社会福祉法人 七五三会</v>
          </cell>
          <cell r="F948" t="str">
            <v>しゃかいふくしほうじん　なごみかい</v>
          </cell>
          <cell r="N948" t="str">
            <v xml:space="preserve">http://www.753kai.or.jp </v>
          </cell>
          <cell r="O948" t="str">
            <v>子供や高齢者が住み慣れた地域で、家庭同様な生活を継続して行ないながら福祉サービスが利用できる「地域生活者としての施設利用者」の視点に立ち、地域に根ざしたサービスを提供します。</v>
          </cell>
          <cell r="P948" t="str">
            <v>訪問介護・介護職／２月１５日面接会</v>
          </cell>
          <cell r="Q948" t="str">
            <v>確認中</v>
          </cell>
          <cell r="R948" t="str">
            <v>お客様へのホームヘルプサービス提供（身体介護・生活補助）サービス提供責任者のサポート業務（事務業務）などご利用者様のご自宅に訪問し、介護をするお仕事です。</v>
          </cell>
          <cell r="S948" t="str">
            <v>社会福祉法人 七五三会</v>
          </cell>
          <cell r="T948" t="str">
            <v>確認中</v>
          </cell>
          <cell r="U948" t="str">
            <v>正社員</v>
          </cell>
          <cell r="V948" t="str">
            <v>東京都町田市原町田 ５－１－１２</v>
          </cell>
          <cell r="W948" t="str">
            <v>小田急・ＪＲ線 町田駅 徒歩7分</v>
          </cell>
          <cell r="X948" t="str">
            <v>203,300円～299,100円</v>
          </cell>
          <cell r="Y948" t="str">
            <v>処遇改善手当 35,000円?42,100円、補助手当 7,000円?7,000円</v>
          </cell>
          <cell r="Z948" t="str">
            <v>＊介護福祉士手当 １０，０００円</v>
          </cell>
          <cell r="AA948" t="str">
            <v>実費支給（上限あり）</v>
          </cell>
          <cell r="AB948" t="str">
            <v>あり</v>
          </cell>
          <cell r="AC948" t="str">
            <v>なし</v>
          </cell>
          <cell r="AD948" t="str">
            <v>あり</v>
          </cell>
          <cell r="AE948" t="str">
            <v>計 3.00ヶ月分（前年度実績）</v>
          </cell>
          <cell r="AF948" t="str">
            <v>月給（手当等確認ください）</v>
          </cell>
          <cell r="AG948" t="str">
            <v>雇用期間の定めなし</v>
          </cell>
          <cell r="AH948" t="str">
            <v>雇用期間の定めなし</v>
          </cell>
          <cell r="AI948" t="str">
            <v>確認中</v>
          </cell>
          <cell r="AJ948" t="str">
            <v>不可</v>
          </cell>
          <cell r="AK948" t="str">
            <v>あり</v>
          </cell>
          <cell r="AL948" t="str">
            <v>３ヶ月</v>
          </cell>
          <cell r="AM948" t="str">
            <v>あり</v>
          </cell>
          <cell r="AN948" t="str">
            <v>10時間</v>
          </cell>
          <cell r="AO948" t="str">
            <v>変形労働時間制</v>
          </cell>
          <cell r="AP948" t="str">
            <v>詳細はハローワークインターネットサービスにて確認ください※最下部にURLあり</v>
          </cell>
          <cell r="AQ948" t="str">
            <v>詳細はハローワークインターネットサービスにて確認ください※最下部にURLあり</v>
          </cell>
          <cell r="AR948" t="str">
            <v>不問</v>
          </cell>
          <cell r="AS948" t="str">
            <v>雇用保険，労災保険，健康保険，厚生年金</v>
          </cell>
          <cell r="AT948" t="str">
            <v>1人</v>
          </cell>
          <cell r="AU948" t="str">
            <v>訪問介護（ホームヘルプサービス）</v>
          </cell>
          <cell r="AZ948" t="str">
            <v>60分</v>
          </cell>
          <cell r="BA948" t="str">
            <v>週休二日制</v>
          </cell>
          <cell r="BB948" t="str">
            <v>あり（屋内禁煙）</v>
          </cell>
          <cell r="BC948" t="str">
            <v>あり（屋内禁煙）</v>
          </cell>
        </row>
        <row r="949">
          <cell r="C949" t="str">
            <v>70-0521</v>
          </cell>
          <cell r="D949">
            <v>44950</v>
          </cell>
          <cell r="E949" t="str">
            <v>社会福祉法人 福音会</v>
          </cell>
          <cell r="F949" t="str">
            <v>しゃかいふくしほうじん ふくいんかい</v>
          </cell>
          <cell r="H949" t="str">
            <v>小林　和子</v>
          </cell>
          <cell r="I949" t="str">
            <v>こばやし　かずこ</v>
          </cell>
          <cell r="J949" t="str">
            <v>042-736-7411</v>
          </cell>
          <cell r="K949">
            <v>0</v>
          </cell>
          <cell r="L949" t="str">
            <v>042-736-7411</v>
          </cell>
          <cell r="N949" t="str">
            <v xml:space="preserve">https://www.fukuinkai.or.jp/ </v>
          </cell>
          <cell r="O949" t="str">
            <v>高齢者の豊かで幸福な生活を願って支援しています。施設部門と在宅部門を有する総合福祉法人です。</v>
          </cell>
          <cell r="P949" t="str">
            <v>厨房（調理補助）職員</v>
          </cell>
          <cell r="Q949" t="str">
            <v>確認中</v>
          </cell>
          <cell r="R949" t="str">
            <v>調理済み（クックチル）食品を使った簡単なお食事の準備。野津田事業所内にある特別養護老人ホーム、経費老人ホーム、デイサービスのご利用者及び職員への食事提供。朝・夜 約１８０食、昼が約２６０食程度となります。</v>
          </cell>
          <cell r="S949" t="str">
            <v>特養　福音の家</v>
          </cell>
          <cell r="T949" t="str">
            <v>確認中</v>
          </cell>
          <cell r="U949" t="str">
            <v>非常勤パート</v>
          </cell>
          <cell r="V949" t="str">
            <v>東京都町田市野津田町 １９３２番地</v>
          </cell>
          <cell r="W949" t="str">
            <v>町田駅より神奈中バス 並木下車 徒歩８分</v>
          </cell>
          <cell r="X949" t="str">
            <v>1,072円〜1,101円</v>
          </cell>
          <cell r="Y949" t="str">
            <v>-</v>
          </cell>
          <cell r="Z949" t="str">
            <v>早朝帯（５：３０～８：３０）２００円増、夜間帯  （１８：３０～２０：３０）１５０円増</v>
          </cell>
          <cell r="AA949" t="str">
            <v>実費支給（上限あり）</v>
          </cell>
          <cell r="AB949" t="str">
            <v>あり</v>
          </cell>
          <cell r="AC949" t="str">
            <v>1月あたり0.00％〜5.00％（前年度実績）</v>
          </cell>
          <cell r="AD949" t="str">
            <v>なし</v>
          </cell>
          <cell r="AE949" t="str">
            <v>なし</v>
          </cell>
          <cell r="AF949" t="str">
            <v>時給</v>
          </cell>
          <cell r="AG949" t="str">
            <v>雇用期間の定めあり（4ヶ月未満）</v>
          </cell>
          <cell r="AH949" t="str">
            <v>〜2023年3月31日契約更新の可能性あり（原則更新）</v>
          </cell>
          <cell r="AI949" t="str">
            <v>確認中</v>
          </cell>
          <cell r="AJ949" t="str">
            <v>可</v>
          </cell>
          <cell r="AK949" t="str">
            <v>あり</v>
          </cell>
          <cell r="AL949" t="str">
            <v>４ヶ月</v>
          </cell>
          <cell r="AM949" t="str">
            <v>あり</v>
          </cell>
          <cell r="AN949" t="str">
            <v>10時間</v>
          </cell>
          <cell r="AO949" t="str">
            <v>シフト制（固定勤務）</v>
          </cell>
          <cell r="AP949" t="str">
            <v>就業時間１）5時30分〜14時30分、就業時間２）10時30分〜19時30分、就業時間３11時30分〜20時30分</v>
          </cell>
          <cell r="AQ949" t="str">
            <v>週3日以上</v>
          </cell>
          <cell r="AR949" t="str">
            <v>免許・資格不問</v>
          </cell>
          <cell r="AS949" t="str">
            <v>雇用保険，労災保険，健康保険，厚生年金</v>
          </cell>
          <cell r="AT949" t="str">
            <v>2人</v>
          </cell>
          <cell r="AU949" t="str">
            <v>特別養護老人ホーム（特養）</v>
          </cell>
          <cell r="AZ949" t="str">
            <v>60分</v>
          </cell>
          <cell r="BA949" t="str">
            <v>週休二日制</v>
          </cell>
          <cell r="BB949" t="str">
            <v>あり（屋内禁煙）</v>
          </cell>
          <cell r="BC949" t="str">
            <v>あり（屋内禁煙）</v>
          </cell>
        </row>
        <row r="950">
          <cell r="C950" t="str">
            <v>70-0522</v>
          </cell>
          <cell r="D950">
            <v>44950</v>
          </cell>
          <cell r="E950" t="str">
            <v>社会福祉法人 福音会</v>
          </cell>
          <cell r="F950" t="str">
            <v>しゃかいふくしほうじん ふくいんかい</v>
          </cell>
          <cell r="H950" t="str">
            <v>小林　和子</v>
          </cell>
          <cell r="I950" t="str">
            <v>こばやし　かずこ</v>
          </cell>
          <cell r="J950" t="str">
            <v>042-736-7411</v>
          </cell>
          <cell r="K950">
            <v>0</v>
          </cell>
          <cell r="L950" t="str">
            <v>042-736-7411</v>
          </cell>
          <cell r="N950" t="str">
            <v xml:space="preserve">https://www.fukuinkai.or.jp/ </v>
          </cell>
          <cell r="O950" t="str">
            <v>高齢者の豊かで幸福な生活を願って支援しています。施設部門と在宅部門を有する総合福祉法人です。</v>
          </cell>
          <cell r="P950" t="str">
            <v>介護支援専門員</v>
          </cell>
          <cell r="Q950" t="str">
            <v>確認中</v>
          </cell>
          <cell r="R950" t="str">
            <v>居宅介護支援事業所ふくいん・介護保険に準ずるケアマネジメント業務等・認定調査・お人柄重視ですので、未経験、再チャレンジの方も 歓迎です。・ホームページ是非ご覧ください。</v>
          </cell>
          <cell r="S950" t="str">
            <v>居宅介護支援事業所ふくいん</v>
          </cell>
          <cell r="T950" t="str">
            <v>確認中</v>
          </cell>
          <cell r="U950" t="str">
            <v>正社員</v>
          </cell>
          <cell r="V950" t="str">
            <v>東京都町田市野津田町 １９３２番地</v>
          </cell>
          <cell r="W950" t="str">
            <v>町田駅より神奈中バス 並木バス停下車 徒歩１０分</v>
          </cell>
          <cell r="X950" t="str">
            <v>230,000円〜275,000円</v>
          </cell>
          <cell r="Y950" t="str">
            <v>資格手当 10,000円〜15,000円</v>
          </cell>
          <cell r="Z950" t="str">
            <v>拘束手当</v>
          </cell>
          <cell r="AA950" t="str">
            <v>実費支給（上限なし）</v>
          </cell>
          <cell r="AB950" t="str">
            <v>あり</v>
          </cell>
          <cell r="AC950" t="str">
            <v>1月あたり0.00％〜5.00％（前年度実績）</v>
          </cell>
          <cell r="AD950" t="str">
            <v>あり</v>
          </cell>
          <cell r="AE950" t="str">
            <v>計 3.50ヶ月分（前年度実績）</v>
          </cell>
          <cell r="AF950" t="str">
            <v>月給（手当等確認ください）</v>
          </cell>
          <cell r="AG950" t="str">
            <v>雇用期間の定めなし</v>
          </cell>
          <cell r="AH950" t="str">
            <v>雇用期間の定めなし</v>
          </cell>
          <cell r="AI950" t="str">
            <v>確認中</v>
          </cell>
          <cell r="AJ950" t="str">
            <v>可</v>
          </cell>
          <cell r="AK950" t="str">
            <v>あり</v>
          </cell>
          <cell r="AL950" t="str">
            <v>４ヶ月</v>
          </cell>
          <cell r="AM950" t="str">
            <v>あり</v>
          </cell>
          <cell r="AN950" t="str">
            <v>5時間</v>
          </cell>
          <cell r="AO950" t="str">
            <v>日勤</v>
          </cell>
          <cell r="AP950" t="str">
            <v>8時30分〜17時30分</v>
          </cell>
          <cell r="AQ950" t="str">
            <v>４週８休制</v>
          </cell>
          <cell r="AR950" t="str">
            <v>介護支援専門員（ケアマネージャー）必須、普通自動車運転免許（ＡＴ可）</v>
          </cell>
          <cell r="AS950" t="str">
            <v>雇用保険，労災保険，健康保険，厚生年金</v>
          </cell>
          <cell r="AT950" t="str">
            <v>1人</v>
          </cell>
          <cell r="AU950" t="str">
            <v>居宅介護支援</v>
          </cell>
          <cell r="AZ950" t="str">
            <v>60分</v>
          </cell>
          <cell r="BA950" t="str">
            <v>週休二日制</v>
          </cell>
          <cell r="BB950" t="str">
            <v>あり（屋内禁煙）</v>
          </cell>
          <cell r="BC950" t="str">
            <v>あり（屋内禁煙）</v>
          </cell>
        </row>
        <row r="951">
          <cell r="C951" t="str">
            <v>70-0523</v>
          </cell>
          <cell r="D951">
            <v>44950</v>
          </cell>
          <cell r="E951" t="str">
            <v>社会福祉法人 福音会</v>
          </cell>
          <cell r="F951" t="str">
            <v>しゃかいふくしほうじん ふくいんかい</v>
          </cell>
          <cell r="H951" t="str">
            <v>小林　和子</v>
          </cell>
          <cell r="I951" t="str">
            <v>こばやし　かずこ</v>
          </cell>
          <cell r="J951" t="str">
            <v>042-736-7411</v>
          </cell>
          <cell r="K951">
            <v>0</v>
          </cell>
          <cell r="L951" t="str">
            <v>042-736-7411</v>
          </cell>
          <cell r="N951" t="str">
            <v xml:space="preserve">https://www.fukuinkai.or.jp/ </v>
          </cell>
          <cell r="O951" t="str">
            <v>高齢者福祉事業として、町田・文京・練馬地区で特養ホーム２ケ所、デイサービス７ヶ所、ヘルパー事業２ヶ所、居宅支援事業所２ヶ所、包括支援３ヶ所などの事業を展開しております。</v>
          </cell>
          <cell r="P951" t="str">
            <v>相談員（保健師・看護師）</v>
          </cell>
          <cell r="Q951" t="str">
            <v>確認中</v>
          </cell>
          <cell r="R951" t="str">
            <v>相談員（地域包括支援センター）（保健師・看護師）高齢者が住み慣れた地域で安心して暮らしていただけるよう、総合的な相談や支援、必要なサービスの調整を行っていく業務です。保健師（または看護師）・主任ケアマネージャー、社会福祉士の専門職員が高齢者や家族のご相談に応じています。地域を元気にする取り組みを一緒に行いましょう</v>
          </cell>
          <cell r="S951" t="str">
            <v>特養　福音の家</v>
          </cell>
          <cell r="T951" t="str">
            <v>確認中</v>
          </cell>
          <cell r="U951" t="str">
            <v>正社員</v>
          </cell>
          <cell r="V951" t="str">
            <v>東京都町田市野津田町 １９３２番地</v>
          </cell>
          <cell r="W951" t="str">
            <v>ー</v>
          </cell>
          <cell r="X951" t="str">
            <v>240,000円〜295,000円</v>
          </cell>
          <cell r="Y951" t="str">
            <v>資格手当 20,000円〜25,000円</v>
          </cell>
          <cell r="Z951" t="str">
            <v>※資格手当は所持している資格により異なります。夜間電話手当：１０００円（１回 １０００円）日曜電話手当２０００円 （２ヶ月に１回程度）</v>
          </cell>
          <cell r="AA951" t="str">
            <v>実費支給（上限なし）</v>
          </cell>
          <cell r="AB951" t="str">
            <v>あり</v>
          </cell>
          <cell r="AC951" t="str">
            <v>1月あたり1,050円〜5,820円（前年度実績）</v>
          </cell>
          <cell r="AD951" t="str">
            <v>あり</v>
          </cell>
          <cell r="AE951" t="str">
            <v>計 3.50ヶ月分（前年度実績）</v>
          </cell>
          <cell r="AF951" t="str">
            <v>月給（手当等確認ください）</v>
          </cell>
          <cell r="AG951" t="str">
            <v>雇用期間の定めなし</v>
          </cell>
          <cell r="AH951" t="str">
            <v>雇用期間の定めなし</v>
          </cell>
          <cell r="AI951" t="str">
            <v>確認中</v>
          </cell>
          <cell r="AJ951" t="str">
            <v>可</v>
          </cell>
          <cell r="AK951" t="str">
            <v>あり</v>
          </cell>
          <cell r="AL951" t="str">
            <v>４ヶ月</v>
          </cell>
          <cell r="AM951" t="str">
            <v>あり</v>
          </cell>
          <cell r="AN951" t="str">
            <v>15時間</v>
          </cell>
          <cell r="AO951" t="str">
            <v>日勤</v>
          </cell>
          <cell r="AP951" t="str">
            <v>8時30分〜17時30分</v>
          </cell>
          <cell r="AQ951" t="str">
            <v>-</v>
          </cell>
          <cell r="AR951" t="str">
            <v>保健師必須、看護師必須、※保健師または正看護師いずれかの資格を所持で可</v>
          </cell>
          <cell r="AS951" t="str">
            <v>雇用保険，労災保険，健康保険，厚生年金</v>
          </cell>
          <cell r="AT951" t="str">
            <v>1人</v>
          </cell>
          <cell r="AU951" t="str">
            <v>特別養護老人ホーム（特養）</v>
          </cell>
          <cell r="AZ951" t="str">
            <v>60分</v>
          </cell>
          <cell r="BA951" t="str">
            <v>週休二日制</v>
          </cell>
          <cell r="BB951" t="str">
            <v>ー</v>
          </cell>
          <cell r="BC951" t="str">
            <v>ー</v>
          </cell>
        </row>
        <row r="952">
          <cell r="C952" t="str">
            <v>13190-00936931</v>
          </cell>
          <cell r="D952">
            <v>44951</v>
          </cell>
          <cell r="E952" t="str">
            <v>社会福祉法人 福音会</v>
          </cell>
          <cell r="F952" t="str">
            <v>しゃかいふくしほうじん ふくいんかい</v>
          </cell>
          <cell r="N952" t="str">
            <v xml:space="preserve">https://www.fukuinkai.or.jp/ </v>
          </cell>
          <cell r="O952" t="str">
            <v>高齢者の豊かで幸福な生活を願って支援しています。施設部門と在宅部門を有する総合福祉法人です。</v>
          </cell>
          <cell r="P952" t="str">
            <v>ケアワーカー（介護職員）／野津田／２月１５日面接会</v>
          </cell>
          <cell r="Q952" t="str">
            <v>確認中</v>
          </cell>
          <cell r="R952" t="str">
            <v>（特養 福音の家）ご入居者の尊厳を守り健康で幸せな日々を送って頂くための支援をお願いします。特別養護老人ホーム（利用者１３０名）における施設利用者の生活支援、身体介助等です。</v>
          </cell>
          <cell r="S952" t="str">
            <v>（特養 福音の家）</v>
          </cell>
          <cell r="T952" t="str">
            <v>確認中</v>
          </cell>
          <cell r="U952" t="str">
            <v>正社員</v>
          </cell>
          <cell r="V952" t="str">
            <v>東京都町田市野津田町 １９３２番地</v>
          </cell>
          <cell r="W952" t="str">
            <v>町田駅より神奈中バス「並木」バス停下車 徒歩１０分</v>
          </cell>
          <cell r="X952" t="str">
            <v>195,000円～265,000円</v>
          </cell>
          <cell r="Y952" t="str">
            <v>特殊業務手当 3,000円?3,000円、介護職手当 12,000円?12,000円</v>
          </cell>
          <cell r="Z952" t="str">
            <v>資格手当 ～１０，０００円、夜勤手当 ～５０，０００円、（１回１０，０００円）</v>
          </cell>
          <cell r="AA952" t="str">
            <v>実費支給（上限なし）</v>
          </cell>
          <cell r="AB952" t="str">
            <v>あり</v>
          </cell>
          <cell r="AC952" t="str">
            <v>1月あたり0.00％?5.00％（前年度実績）</v>
          </cell>
          <cell r="AD952" t="str">
            <v>あり</v>
          </cell>
          <cell r="AE952" t="str">
            <v>計 3.50ヶ月分（前年度実績）</v>
          </cell>
          <cell r="AF952" t="str">
            <v>月給（手当等確認ください）</v>
          </cell>
          <cell r="AG952" t="str">
            <v>雇用期間の定めなし</v>
          </cell>
          <cell r="AH952" t="str">
            <v>雇用期間の定めなし</v>
          </cell>
          <cell r="AI952" t="str">
            <v>確認中</v>
          </cell>
          <cell r="AJ952" t="str">
            <v>可</v>
          </cell>
          <cell r="AK952" t="str">
            <v>あり</v>
          </cell>
          <cell r="AL952" t="str">
            <v>４ヶ月</v>
          </cell>
          <cell r="AM952" t="str">
            <v>あり</v>
          </cell>
          <cell r="AN952" t="str">
            <v>4時間</v>
          </cell>
          <cell r="AO952" t="str">
            <v>変形労働時間制</v>
          </cell>
          <cell r="AP952" t="str">
            <v>就業時間１）7時00分?16時00分、就業時間２）11時00分?20時00分、就業時間３）17時30分?10時30分、（３）は月に５回ほど有り</v>
          </cell>
          <cell r="AQ952" t="str">
            <v>シフト勤務</v>
          </cell>
          <cell r="AR952" t="str">
            <v>介護福祉士、介護職員初任者研修修了者、介護職員実務者研修修了者、必須※いずれかの資格を所持で可</v>
          </cell>
          <cell r="AS952" t="str">
            <v>雇用保険，労災保険，健康保険，厚生年金</v>
          </cell>
          <cell r="AT952" t="str">
            <v>2人</v>
          </cell>
          <cell r="AU952" t="str">
            <v>特別養護老人ホーム（特養）</v>
          </cell>
          <cell r="AZ952" t="str">
            <v>60分</v>
          </cell>
          <cell r="BA952" t="str">
            <v>週休二日制</v>
          </cell>
          <cell r="BB952" t="str">
            <v>あり（屋内禁煙）</v>
          </cell>
          <cell r="BC952" t="str">
            <v>あり（屋内禁煙）</v>
          </cell>
        </row>
        <row r="953">
          <cell r="C953" t="str">
            <v>70-0520</v>
          </cell>
          <cell r="D953">
            <v>44951</v>
          </cell>
          <cell r="E953" t="str">
            <v>社会福祉法人 福音会</v>
          </cell>
          <cell r="F953" t="str">
            <v>しゃかいふくしほうじん ふくいんかい</v>
          </cell>
          <cell r="H953" t="str">
            <v>小林　和子</v>
          </cell>
          <cell r="I953" t="str">
            <v>こばやし　かずこ</v>
          </cell>
          <cell r="J953" t="str">
            <v>042-736-7411</v>
          </cell>
          <cell r="K953">
            <v>0</v>
          </cell>
          <cell r="L953" t="str">
            <v>042-736-7411</v>
          </cell>
          <cell r="N953" t="str">
            <v xml:space="preserve">https://www.fukuinkai.or.jp/ </v>
          </cell>
          <cell r="O953" t="str">
            <v>高齢者の豊かで幸福な生活を願って支援しています。施設部門と在宅部門を有する総合福祉法人です。</v>
          </cell>
          <cell r="P953" t="str">
            <v>ケアワーカー（介護職員）</v>
          </cell>
          <cell r="Q953" t="str">
            <v>確認中</v>
          </cell>
          <cell r="R953" t="str">
            <v>（特養 福音の家）ご入居者の尊厳を守り健康で幸せな日々を送って頂くための支援をお願いします。特別養護老人ホーム（利用者１３０名）における施設利用者の生活支援、身体介助等です。</v>
          </cell>
          <cell r="S953" t="str">
            <v>（特養 福音の家）</v>
          </cell>
          <cell r="T953" t="str">
            <v>確認中</v>
          </cell>
          <cell r="U953" t="str">
            <v>正社員</v>
          </cell>
          <cell r="V953" t="str">
            <v>東京都町田市野津田町 １９３２番地</v>
          </cell>
          <cell r="W953" t="str">
            <v>町田駅より神奈中バス「並木」バス停下車 徒歩１０分</v>
          </cell>
          <cell r="X953" t="str">
            <v>195,000円〜265,000円</v>
          </cell>
          <cell r="Y953" t="str">
            <v>特殊業務手当 3,000円〜3,000円、介護職手当 12,000円〜12,000円</v>
          </cell>
          <cell r="Z953" t="str">
            <v>資格手当 ～１０，０００円、夜勤手当 ～５０，０００円、（１回１０，０００円）</v>
          </cell>
          <cell r="AA953" t="str">
            <v>実費支給（上限なし）</v>
          </cell>
          <cell r="AB953" t="str">
            <v>あり</v>
          </cell>
          <cell r="AC953" t="str">
            <v>1月あたり0.00％〜5.00％（前年度実績）</v>
          </cell>
          <cell r="AD953" t="str">
            <v>あり</v>
          </cell>
          <cell r="AE953" t="str">
            <v>計 3.50ヶ月分（前年度実績）</v>
          </cell>
          <cell r="AF953" t="str">
            <v>月給（手当等確認ください）</v>
          </cell>
          <cell r="AG953" t="str">
            <v>雇用期間の定めなし</v>
          </cell>
          <cell r="AH953" t="str">
            <v>雇用期間の定めなし</v>
          </cell>
          <cell r="AI953" t="str">
            <v>確認中</v>
          </cell>
          <cell r="AJ953" t="str">
            <v>可</v>
          </cell>
          <cell r="AK953" t="str">
            <v>あり</v>
          </cell>
          <cell r="AL953" t="str">
            <v>４ヶ月</v>
          </cell>
          <cell r="AM953" t="str">
            <v>あり</v>
          </cell>
          <cell r="AN953" t="str">
            <v>4時間</v>
          </cell>
          <cell r="AO953" t="str">
            <v>変形労働時間制</v>
          </cell>
          <cell r="AP953" t="str">
            <v>就業時間１）7時00分〜16時00分、就業時間２）11時00分〜20時00分、就業時間３）17時30分〜10時30分、（３）は月に５回ほど有り</v>
          </cell>
          <cell r="AQ953" t="str">
            <v>シフト勤務</v>
          </cell>
          <cell r="AR953" t="str">
            <v>介護福祉士、介護職員初任者研修修了者、介護職員実務者研修修了者、必須※いずれかの資格を所持で可</v>
          </cell>
          <cell r="AS953" t="str">
            <v>雇用保険，労災保険，健康保険，厚生年金</v>
          </cell>
          <cell r="AT953" t="str">
            <v>2人</v>
          </cell>
          <cell r="AU953" t="str">
            <v>特別養護老人ホーム（特養）</v>
          </cell>
          <cell r="AZ953" t="str">
            <v>60分</v>
          </cell>
          <cell r="BA953" t="str">
            <v>週休二日制</v>
          </cell>
          <cell r="BB953" t="str">
            <v>あり（屋内禁煙）</v>
          </cell>
          <cell r="BC953" t="str">
            <v>あり（屋内禁煙）</v>
          </cell>
        </row>
        <row r="954">
          <cell r="C954" t="str">
            <v>70-0312</v>
          </cell>
          <cell r="D954">
            <v>44952</v>
          </cell>
          <cell r="E954" t="str">
            <v>社会福祉法人賛育会</v>
          </cell>
          <cell r="F954" t="str">
            <v>しゃかいふくしほうじん　さんいくかい</v>
          </cell>
          <cell r="G954" t="str">
            <v>管理係長</v>
          </cell>
          <cell r="H954" t="str">
            <v>嶌田三津古</v>
          </cell>
          <cell r="J954" t="str">
            <v>042-735-3000</v>
          </cell>
          <cell r="K954" t="str">
            <v>042-734-8933</v>
          </cell>
          <cell r="M954" t="str">
            <v>seifu@san-ikukai.or.jp</v>
          </cell>
          <cell r="N954" t="str">
            <v>https://www.san-ikukai.or.jp/seifu-en/</v>
          </cell>
          <cell r="O954" t="str">
            <v>介護業務全般。長年勤められる明るい雰囲気の良い職場です。勉強会や研修も充実しており、スキルアップできます。利用者の自立支援を支えるやりがいのある仕事です。</v>
          </cell>
          <cell r="P954" t="str">
            <v>介護職</v>
          </cell>
          <cell r="Q954" t="str">
            <v>確認中</v>
          </cell>
          <cell r="R954" t="str">
            <v>デイサービスでのフロア業務を勤務して頂きます。</v>
          </cell>
          <cell r="S954" t="str">
            <v>高齢者在宅サービスセンター清風園</v>
          </cell>
          <cell r="T954" t="str">
            <v>確認中</v>
          </cell>
          <cell r="U954" t="str">
            <v>非常勤パート</v>
          </cell>
          <cell r="V954" t="str">
            <v>東京都町田市金井7-17-13</v>
          </cell>
          <cell r="W954" t="str">
            <v>鶴川駅からバス10分、徒歩5分</v>
          </cell>
          <cell r="X954" t="str">
            <v>1,090円～
介護福祉士：1,190円～</v>
          </cell>
          <cell r="Y954" t="str">
            <v>確認中</v>
          </cell>
          <cell r="Z954" t="str">
            <v>処遇改善加算　＋60円/ｈ</v>
          </cell>
          <cell r="AA954" t="str">
            <v>規定支給　車通勤可</v>
          </cell>
          <cell r="AB954" t="str">
            <v>無し</v>
          </cell>
          <cell r="AC954" t="str">
            <v>確認中</v>
          </cell>
          <cell r="AD954" t="str">
            <v>無し</v>
          </cell>
          <cell r="AE954" t="str">
            <v>確認中</v>
          </cell>
          <cell r="AF954" t="str">
            <v>時給</v>
          </cell>
          <cell r="AG954" t="str">
            <v>有期</v>
          </cell>
          <cell r="AH954" t="str">
            <v>確認中</v>
          </cell>
          <cell r="AI954" t="str">
            <v>確認中</v>
          </cell>
          <cell r="AJ954" t="str">
            <v>確認中</v>
          </cell>
          <cell r="AK954" t="str">
            <v>有</v>
          </cell>
          <cell r="AL954" t="str">
            <v>３ヵ月</v>
          </cell>
          <cell r="AM954" t="str">
            <v>無</v>
          </cell>
          <cell r="AN954" t="str">
            <v>無</v>
          </cell>
          <cell r="AO954" t="str">
            <v>固定勤務</v>
          </cell>
          <cell r="AP954" t="str">
            <v>8：30～17：00
9：00～17：30</v>
          </cell>
          <cell r="AQ954" t="str">
            <v>週2～5日</v>
          </cell>
          <cell r="AR954" t="str">
            <v>ヘルパー2級以上</v>
          </cell>
          <cell r="AS954" t="str">
            <v>労働条件による</v>
          </cell>
          <cell r="AT954">
            <v>2</v>
          </cell>
          <cell r="AU954" t="str">
            <v>通所介護（デイサービス）</v>
          </cell>
          <cell r="AZ954" t="str">
            <v>６０分</v>
          </cell>
          <cell r="BA954" t="str">
            <v>シフト以外</v>
          </cell>
          <cell r="BB954" t="str">
            <v>確認中</v>
          </cell>
          <cell r="BC954" t="str">
            <v>確認中</v>
          </cell>
        </row>
        <row r="955">
          <cell r="C955" t="str">
            <v>70-0384</v>
          </cell>
          <cell r="D955">
            <v>44952</v>
          </cell>
          <cell r="E955" t="str">
            <v>社会福祉法人賛育会</v>
          </cell>
          <cell r="F955" t="str">
            <v>しゃかいふくしほうじん　さんいくかい</v>
          </cell>
          <cell r="G955" t="str">
            <v>管理課</v>
          </cell>
          <cell r="H955" t="str">
            <v>嶌田　三津古</v>
          </cell>
          <cell r="J955" t="str">
            <v>042-735-3000</v>
          </cell>
          <cell r="K955" t="str">
            <v>042-734-8933</v>
          </cell>
          <cell r="M955" t="str">
            <v>seifu@san-ikukai.or.jp</v>
          </cell>
          <cell r="N955" t="str">
            <v>https://www.san-ikukai.or.jp/seifu-en/</v>
          </cell>
          <cell r="O955" t="str">
            <v>100年以上の歴史ある法人です。離職率も低く、楽しく介護ができる環境作りを心がけております。
研修体制も充実しており、経験年数の浅い方でも丁寧に業務習得までトレーナーの職員が付き安心です。</v>
          </cell>
          <cell r="P955" t="str">
            <v>介護職</v>
          </cell>
          <cell r="Q955" t="str">
            <v>確認中</v>
          </cell>
          <cell r="R955" t="str">
            <v>グループホームにおいての介護業務全般</v>
          </cell>
          <cell r="S955" t="str">
            <v>グループホーム丘の家清風</v>
          </cell>
          <cell r="T955" t="str">
            <v>確認中</v>
          </cell>
          <cell r="U955" t="str">
            <v>非常勤パート</v>
          </cell>
          <cell r="V955" t="str">
            <v>東京都町田市金井7-17-13</v>
          </cell>
          <cell r="W955" t="str">
            <v>小田急線・町田駅もしくは鶴川駅バス15分（八幡神社前下車徒歩5分）、玉川学園前駅より徒歩20分</v>
          </cell>
          <cell r="X955" t="str">
            <v>1,090円～
介護福祉士：1,190円～</v>
          </cell>
          <cell r="Y955" t="str">
            <v>確認中</v>
          </cell>
          <cell r="Z955" t="str">
            <v>処遇改善加算　＋60円/ｈ</v>
          </cell>
          <cell r="AA955" t="str">
            <v>実費支給</v>
          </cell>
          <cell r="AB955" t="str">
            <v>無し</v>
          </cell>
          <cell r="AC955" t="str">
            <v>確認中</v>
          </cell>
          <cell r="AD955" t="str">
            <v>無し</v>
          </cell>
          <cell r="AE955" t="str">
            <v>確認中</v>
          </cell>
          <cell r="AF955" t="str">
            <v>時給</v>
          </cell>
          <cell r="AG955" t="str">
            <v>有期</v>
          </cell>
          <cell r="AH955" t="str">
            <v>年度毎の更新</v>
          </cell>
          <cell r="AI955" t="str">
            <v>確認中</v>
          </cell>
          <cell r="AJ955" t="str">
            <v>確認中</v>
          </cell>
          <cell r="AK955" t="str">
            <v>有り</v>
          </cell>
          <cell r="AL955" t="str">
            <v>およそ3ヵ月</v>
          </cell>
          <cell r="AM955" t="str">
            <v>無し</v>
          </cell>
          <cell r="AN955" t="str">
            <v>無</v>
          </cell>
          <cell r="AO955" t="str">
            <v>シフト制（複数の時間帯の勤務が出来る方、歓迎）</v>
          </cell>
          <cell r="AP955" t="str">
            <v>①7：30～14：30②10：00～17：00③14：30～20：30④17：00～9：00</v>
          </cell>
          <cell r="AQ955" t="str">
            <v>週2日～4日</v>
          </cell>
          <cell r="AR955" t="str">
            <v>ヘルパー2級、初任者研修以上が好ましいが、必須ではありません。</v>
          </cell>
          <cell r="AS955" t="str">
            <v>労働条件による</v>
          </cell>
          <cell r="AT955">
            <v>1</v>
          </cell>
          <cell r="AU955" t="str">
            <v>認知症対応型共同生活介護（グループホーム）</v>
          </cell>
          <cell r="AZ955" t="str">
            <v>法定通り</v>
          </cell>
          <cell r="BA955" t="str">
            <v>シフト制</v>
          </cell>
          <cell r="BB955" t="str">
            <v>確認中</v>
          </cell>
          <cell r="BC955" t="str">
            <v>確認中</v>
          </cell>
        </row>
        <row r="956">
          <cell r="C956" t="str">
            <v>70-0425</v>
          </cell>
          <cell r="D956">
            <v>44952</v>
          </cell>
          <cell r="E956" t="str">
            <v>社会福祉法人賛育会</v>
          </cell>
          <cell r="F956" t="str">
            <v>しゃかいふくしほうじん　さんいくかい</v>
          </cell>
          <cell r="G956" t="str">
            <v>管理課</v>
          </cell>
          <cell r="H956" t="str">
            <v>嶌田　三津古</v>
          </cell>
          <cell r="J956" t="str">
            <v>042-735-3000</v>
          </cell>
          <cell r="K956" t="str">
            <v>042-734-8933</v>
          </cell>
          <cell r="M956" t="str">
            <v>seifu@san-ikukai.or.jp</v>
          </cell>
          <cell r="N956" t="str">
            <v>https://www.san-ikukai.or.jp/seifu-en/</v>
          </cell>
          <cell r="O956" t="str">
            <v xml:space="preserve">清風園の開設は1964年7月20日です。_x000D_
それ以来、特別養護老人ホームのパイオニアとしてずっとこの街と共に歩んで参りました。ご利用者の心に寄り沿い、お声を聴き、その人らしさを何よりも大切に、受け継がれた伝統と精神で、ひとり一人を敬い細やかなケアを目指しております。_x000D_
_x000D_
</v>
          </cell>
          <cell r="P956" t="str">
            <v>介護職</v>
          </cell>
          <cell r="Q956" t="str">
            <v>確認中</v>
          </cell>
          <cell r="R956" t="str">
            <v>特別養護老人ホームにおける介護業務全般_x000D_
主に、食事介助・排泄介助・見守りなどが中心です。</v>
          </cell>
          <cell r="S956" t="str">
            <v>特別養護老人ホーム清風園</v>
          </cell>
          <cell r="T956" t="str">
            <v>確認中</v>
          </cell>
          <cell r="U956" t="str">
            <v>非常勤パート</v>
          </cell>
          <cell r="V956" t="str">
            <v>東京都町田市金井7-17-13</v>
          </cell>
          <cell r="W956" t="str">
            <v>小田急線・町田駅もしくは鶴川駅バス15分（八幡神社前下車徒歩5分）、玉川学園前駅より徒歩20分、車通勤可</v>
          </cell>
          <cell r="X956" t="str">
            <v>1,090円～1100円
介護福祉士：1,190円～1,200円</v>
          </cell>
          <cell r="Y956" t="str">
            <v>確認中</v>
          </cell>
          <cell r="Z956" t="str">
            <v>処遇改善加算　＋60円/ｈ</v>
          </cell>
          <cell r="AA956" t="str">
            <v>実費支給</v>
          </cell>
          <cell r="AB956" t="str">
            <v>無し</v>
          </cell>
          <cell r="AC956" t="str">
            <v>確認中</v>
          </cell>
          <cell r="AD956" t="str">
            <v>無し</v>
          </cell>
          <cell r="AE956" t="str">
            <v>確認中</v>
          </cell>
          <cell r="AF956" t="str">
            <v>時給</v>
          </cell>
          <cell r="AG956" t="str">
            <v>有期</v>
          </cell>
          <cell r="AH956" t="str">
            <v>年度毎の更新</v>
          </cell>
          <cell r="AI956" t="str">
            <v>確認中</v>
          </cell>
          <cell r="AJ956" t="str">
            <v>確認中</v>
          </cell>
          <cell r="AK956" t="str">
            <v>有り</v>
          </cell>
          <cell r="AL956" t="str">
            <v>およそ3ヵ月</v>
          </cell>
          <cell r="AM956" t="str">
            <v>無し</v>
          </cell>
          <cell r="AN956" t="str">
            <v>無</v>
          </cell>
          <cell r="AO956" t="str">
            <v>シフト制（複数の時間帯の勤務が出来る方、歓迎）</v>
          </cell>
          <cell r="AP956" t="str">
            <v>①7：30～16：00　②11：00～19：30</v>
          </cell>
          <cell r="AQ956" t="str">
            <v>週2日～4日、希望相談による</v>
          </cell>
          <cell r="AR956" t="str">
            <v>介護福祉士、初任者研修、ヘルパー2級　あれば尚可</v>
          </cell>
          <cell r="AS956" t="str">
            <v>労働条件による</v>
          </cell>
          <cell r="AT956">
            <v>2</v>
          </cell>
          <cell r="AU956" t="str">
            <v>特別養護老人ホーム（特養）</v>
          </cell>
          <cell r="AZ956" t="str">
            <v>法定通り</v>
          </cell>
          <cell r="BA956" t="str">
            <v>シフト制</v>
          </cell>
          <cell r="BB956" t="str">
            <v>確認中</v>
          </cell>
          <cell r="BC956" t="str">
            <v>確認中</v>
          </cell>
        </row>
        <row r="957">
          <cell r="C957" t="str">
            <v>13190-00953131</v>
          </cell>
          <cell r="D957">
            <v>44952</v>
          </cell>
          <cell r="E957" t="str">
            <v>社会福祉法人賛育会</v>
          </cell>
          <cell r="F957" t="str">
            <v>しゃかいふくしほうじんさんいくかい せいふうえん</v>
          </cell>
          <cell r="N957" t="str">
            <v xml:space="preserve">http://www.san-ikukai.or.jp/seifu-en/ </v>
          </cell>
          <cell r="O957" t="str">
            <v>都内でも最も歴史のある特別養護老人ホームを中核として、各種の高齢者対象事業を展開する複合型の施設です。キリスト教の精神を基盤に利用者本位のサービス提供を目標としています。</v>
          </cell>
          <cell r="P957" t="str">
            <v>夜勤専従介護職員 【画像情報あり】／２月１５日面接会</v>
          </cell>
          <cell r="Q957" t="str">
            <v>確認中</v>
          </cell>
          <cell r="R957" t="str">
            <v>※特別養護老人ホームにおける夜勤介護業務です。 利用者定員１１３名の施設です。 特養や老健などの経験者尚可。※未経験の方でもしっかり指導致しますので、やる気と体力があれば大丈夫です。</v>
          </cell>
          <cell r="S957" t="str">
            <v>社会福祉法人賛育会 清風園</v>
          </cell>
          <cell r="T957" t="str">
            <v>確認中</v>
          </cell>
          <cell r="U957" t="str">
            <v>非常勤パート</v>
          </cell>
          <cell r="V957" t="str">
            <v>東京都町田市金井 ７－１７－１３</v>
          </cell>
          <cell r="W957" t="str">
            <v>小田急線 鶴川駅・町田駅よりバス「八幡神社前」下車 徒歩５分</v>
          </cell>
          <cell r="X957" t="str">
            <v>1,743円～1,743円</v>
          </cell>
          <cell r="Y957" t="str">
            <v>処遇改善加算手当 60円?60円、夜勤手当 333円?333円</v>
          </cell>
          <cell r="Z957" t="str">
            <v>＊年齢、経験により優遇。＊夜勤手当 ５０００円／１勤務、１夜勤 ２６，１５０円となります。時間単価＝２６，１５０円÷１５時間</v>
          </cell>
          <cell r="AA957" t="str">
            <v>実費支給（上限なし）</v>
          </cell>
          <cell r="AB957" t="str">
            <v>なし</v>
          </cell>
          <cell r="AC957" t="str">
            <v>なし</v>
          </cell>
          <cell r="AD957" t="str">
            <v>なし</v>
          </cell>
          <cell r="AE957" t="str">
            <v>なし</v>
          </cell>
          <cell r="AF957" t="str">
            <v>時給</v>
          </cell>
          <cell r="AG957" t="str">
            <v>雇用期間の定めあり（4ヶ月以上）</v>
          </cell>
          <cell r="AH957" t="str">
            <v>1年契約更新の可能性あり（原則更新）</v>
          </cell>
          <cell r="AI957" t="str">
            <v>確認中</v>
          </cell>
          <cell r="AJ957" t="str">
            <v>可</v>
          </cell>
          <cell r="AK957" t="str">
            <v>あり</v>
          </cell>
          <cell r="AL957" t="str">
            <v>３カ月</v>
          </cell>
          <cell r="AM957" t="str">
            <v>なし</v>
          </cell>
          <cell r="AN957" t="str">
            <v>なし</v>
          </cell>
          <cell r="AO957" t="str">
            <v>変形労働時間制</v>
          </cell>
          <cell r="AP957" t="str">
            <v>16時45分?9時45分</v>
          </cell>
          <cell r="AQ957" t="str">
            <v>週2日以上</v>
          </cell>
          <cell r="AR957" t="str">
            <v>介護福祉士あれば尚可、介護職員初任者研修修了者あれば尚可</v>
          </cell>
          <cell r="AS957" t="str">
            <v>労災保険</v>
          </cell>
          <cell r="AT957" t="str">
            <v>2人</v>
          </cell>
          <cell r="AU957" t="str">
            <v>特別養護老人ホーム（特養）</v>
          </cell>
          <cell r="AZ957" t="str">
            <v>120分</v>
          </cell>
          <cell r="BA957" t="str">
            <v>週休二日制</v>
          </cell>
          <cell r="BB957" t="str">
            <v>あり（屋内禁煙）</v>
          </cell>
          <cell r="BC957" t="str">
            <v>あり（屋内禁煙）</v>
          </cell>
        </row>
        <row r="958">
          <cell r="C958" t="str">
            <v>13190-00950331</v>
          </cell>
          <cell r="D958">
            <v>44952</v>
          </cell>
          <cell r="E958" t="str">
            <v>社会福祉法人賛育会</v>
          </cell>
          <cell r="F958" t="str">
            <v>しゃかいふくしほうじん さんいくかい だい二せいふうえん</v>
          </cell>
          <cell r="N958" t="str">
            <v xml:space="preserve">http://www.san-ikukai.or.jp </v>
          </cell>
          <cell r="O958" t="str">
            <v>平成９年４月開設された特別養護老人ホームで在宅複合施設を併設しております。当施設は、人権とプライドを尊重した高い満足度を得られるサービスの提供をすすめております。</v>
          </cell>
          <cell r="P958" t="str">
            <v>夜勤専従介護職員／２月１５日面接会</v>
          </cell>
          <cell r="Q958" t="str">
            <v>確認中</v>
          </cell>
          <cell r="R958" t="str">
            <v>＊特別養護老人ホーム（従来型）定員１００名、 短期入所（併設）定員３０名＊１フロア約６５名の介護業務全般（食事・排泄介助、起床・就寝介助、夜間帯の見守り・状態確認）＊全体で夜勤勤務者６名、１フロアで３名ずつの夜勤職員体制</v>
          </cell>
          <cell r="S958" t="str">
            <v>社会福祉法人 賛育会 第二清風園</v>
          </cell>
          <cell r="T958" t="str">
            <v>確認中</v>
          </cell>
          <cell r="U958" t="str">
            <v>非常勤パート</v>
          </cell>
          <cell r="V958" t="str">
            <v>東京都町田市薬師台 三丁目２７０番地１</v>
          </cell>
          <cell r="W958" t="str">
            <v>小田急線町田駅下車 バス便「薬師台３丁目」バス停から徒歩３分</v>
          </cell>
          <cell r="X958" t="str">
            <v>1,743円～1,843円</v>
          </cell>
          <cell r="Y958" t="str">
            <v>-</v>
          </cell>
          <cell r="Z958" t="str">
            <v>時間額＝１夜勤２６，１５０円÷１５ｈ＝１，７４３円＊（１，３５０円＜時給＞＋６０円＜ベースアップ＞）×１５ｈ＋５，０００円＜夜勤手当＞＝２６，１５０円＊介護福祉士は時給１００円プラス＊（１，４５０円＜時給＞＋６０円＜ベースアップ＞）×１５ｈ＋５，０００＜夜勤手当＞＝２７，６５０円</v>
          </cell>
          <cell r="AA958" t="str">
            <v>実費支給（上限なし）</v>
          </cell>
          <cell r="AB958" t="str">
            <v>なし</v>
          </cell>
          <cell r="AC958" t="str">
            <v>なし</v>
          </cell>
          <cell r="AD958" t="str">
            <v>なし</v>
          </cell>
          <cell r="AE958" t="str">
            <v>なし</v>
          </cell>
          <cell r="AF958" t="str">
            <v>時給</v>
          </cell>
          <cell r="AG958" t="str">
            <v>雇用期間の定めあり（4ヶ月未満）</v>
          </cell>
          <cell r="AH958" t="str">
            <v>雇用期間の定めあり（4ヶ月未満）</v>
          </cell>
          <cell r="AI958" t="str">
            <v>確認中</v>
          </cell>
          <cell r="AJ958" t="str">
            <v>可</v>
          </cell>
          <cell r="AK958" t="str">
            <v>あり</v>
          </cell>
          <cell r="AL958" t="str">
            <v>３ヶ月</v>
          </cell>
          <cell r="AM958" t="str">
            <v>なし</v>
          </cell>
          <cell r="AN958" t="str">
            <v>なし</v>
          </cell>
          <cell r="AO958" t="str">
            <v>変形労働時間制</v>
          </cell>
          <cell r="AP958" t="str">
            <v>16時30分?9時30分</v>
          </cell>
          <cell r="AQ958" t="str">
            <v>週2日以上</v>
          </cell>
          <cell r="AR958" t="str">
            <v>介護福祉士あれば尚可、介護職員初任者研修修了あれば尚可</v>
          </cell>
          <cell r="AS958" t="str">
            <v>労災保険</v>
          </cell>
          <cell r="AT958" t="str">
            <v>2人</v>
          </cell>
          <cell r="AU958" t="str">
            <v>特別養護老人ホーム（特養）</v>
          </cell>
          <cell r="AZ958" t="str">
            <v>120分</v>
          </cell>
          <cell r="BA958" t="str">
            <v>週休二日制</v>
          </cell>
          <cell r="BB958" t="str">
            <v>あり（屋内禁煙）</v>
          </cell>
          <cell r="BC958" t="str">
            <v>あり（屋内禁煙）</v>
          </cell>
        </row>
        <row r="959">
          <cell r="C959" t="str">
            <v>13190-00952931</v>
          </cell>
          <cell r="D959">
            <v>44952</v>
          </cell>
          <cell r="E959" t="str">
            <v>社会福祉法人賛育会</v>
          </cell>
          <cell r="F959" t="str">
            <v>しゃかいふくしほうじんさんいくかい せいふうえん</v>
          </cell>
          <cell r="N959" t="str">
            <v xml:space="preserve">http://www.san-ikukai.or.jp/seifu-en/ </v>
          </cell>
          <cell r="O959" t="str">
            <v>都内でも最も歴史のある特別養護老人ホームを中核として、各種の高齢者対象事業を展開する複合型の施設です。キリスト教の精神を基盤に利用者本位のサービス提供を目標としています。</v>
          </cell>
          <cell r="P959" t="str">
            <v>介護員（特別養護老人ホーム）／２月１５日面接会</v>
          </cell>
          <cell r="Q959" t="str">
            <v>確認中</v>
          </cell>
          <cell r="R959" t="str">
            <v>＊１９６４年開設の都内で最も歴史のある特別養護老人 ホーム（ご利用者１１３名）における介護業務全般です。・食事介助、排泄介助、入浴介助、レクリエーション、その他付随する業務全般。・早番、日勤、遅番、夜勤</v>
          </cell>
          <cell r="S959" t="str">
            <v>社会福祉法人賛育会 清風園</v>
          </cell>
          <cell r="T959" t="str">
            <v>確認中</v>
          </cell>
          <cell r="U959" t="str">
            <v>正社員</v>
          </cell>
          <cell r="V959" t="str">
            <v>東京都町田市金井 ７－１７－１３</v>
          </cell>
          <cell r="W959" t="str">
            <v>小田急線鶴川駅よりバス 八幡神社前下車 徒歩５分、小田急線町田駅よりバス 八幡神社前下車 徒歩５分</v>
          </cell>
          <cell r="X959" t="str">
            <v>208,200円～243,200円</v>
          </cell>
          <cell r="Y959" t="str">
            <v>住宅手当 6,000円?10,000円、地域手当 25,000円?25,000円</v>
          </cell>
          <cell r="Z959" t="str">
            <v>夜勤手当 ５０００円／１回、介護福祉士手当 ４０００円～７０００円</v>
          </cell>
          <cell r="AA959" t="str">
            <v>実費支給（上限なし）</v>
          </cell>
          <cell r="AB959" t="str">
            <v>あり</v>
          </cell>
          <cell r="AC959" t="str">
            <v>1月あたり4,000円?20,000円（前年度実績）</v>
          </cell>
          <cell r="AD959" t="str">
            <v>あり</v>
          </cell>
          <cell r="AE959" t="str">
            <v>計 3.50ヶ月分（前年度実績）</v>
          </cell>
          <cell r="AF959" t="str">
            <v>月給（手当等確認ください）</v>
          </cell>
          <cell r="AG959" t="str">
            <v>雇用期間の定めなし</v>
          </cell>
          <cell r="AH959" t="str">
            <v>雇用期間の定めなし</v>
          </cell>
          <cell r="AI959" t="str">
            <v>確認中</v>
          </cell>
          <cell r="AJ959" t="str">
            <v>可</v>
          </cell>
          <cell r="AK959" t="str">
            <v>あり</v>
          </cell>
          <cell r="AL959" t="str">
            <v>３ヶ月</v>
          </cell>
          <cell r="AM959" t="str">
            <v>あり</v>
          </cell>
          <cell r="AN959" t="str">
            <v>3時間</v>
          </cell>
          <cell r="AO959" t="str">
            <v>変形労働時間制</v>
          </cell>
          <cell r="AP959" t="str">
            <v>詳細はハローワークインターネットサービスにて確認ください※最下部にURLあり</v>
          </cell>
          <cell r="AQ959" t="str">
            <v>詳細はハローワークインターネットサービスにて確認ください※最下部にURLあり</v>
          </cell>
          <cell r="AR959" t="str">
            <v>介護職員初任者研修修了者、ホームヘルパー２級、介護福祉士、いずれかの資格を所持で可</v>
          </cell>
          <cell r="AS959" t="str">
            <v>雇用保険，労災保険，健康保険，厚生年金</v>
          </cell>
          <cell r="AT959" t="str">
            <v>3人</v>
          </cell>
          <cell r="AU959" t="str">
            <v>特別養護老人ホーム（特養）</v>
          </cell>
          <cell r="AZ959" t="str">
            <v>60分</v>
          </cell>
          <cell r="BA959" t="str">
            <v>週休二日制</v>
          </cell>
          <cell r="BB959" t="str">
            <v>あり（屋内禁煙）</v>
          </cell>
          <cell r="BC959" t="str">
            <v>あり（屋内禁煙）</v>
          </cell>
        </row>
        <row r="960">
          <cell r="C960" t="str">
            <v>13190-00951631</v>
          </cell>
          <cell r="D960">
            <v>44952</v>
          </cell>
          <cell r="E960" t="str">
            <v>お問い合わせください</v>
          </cell>
          <cell r="F960" t="str">
            <v>しょうさいはハローワークインターネットサービスにてかくにんください※さいかぶにURLあり</v>
          </cell>
          <cell r="N960" t="str">
            <v>詳細はハローワークインターネットサービスにて確認ください※最下部にURLあり</v>
          </cell>
          <cell r="O960" t="str">
            <v>詳細はハローワークインターネットサービスにて確認ください※最下部にURLあり</v>
          </cell>
          <cell r="P960" t="str">
            <v>送迎ドライバー（デイサービス／ショート） ２／１５面接会</v>
          </cell>
          <cell r="Q960" t="str">
            <v>確認中</v>
          </cell>
          <cell r="R960" t="str">
            <v>＊デイサービスやショートステイの利用者の送迎となります。＊デイサービス送迎の場合、８：００～１１：１５、１６：００～１８：１５の６時間勤務です。＊ショート送迎の場合、８：３０～１７：３０の８時間勤務です。＊デイサービス送迎を２回しショート送迎を１回の繰り返しを２勤２休で勤務して頂きます。</v>
          </cell>
          <cell r="S960" t="str">
            <v>詳細はハローワークインターネットサービスにて確認ください※最下部にURLあり</v>
          </cell>
          <cell r="T960" t="str">
            <v>確認中</v>
          </cell>
          <cell r="U960" t="str">
            <v>非常勤パート</v>
          </cell>
          <cell r="V960" t="str">
            <v>東京都町田市</v>
          </cell>
          <cell r="W960" t="str">
            <v>小田急線町田駅下車 バス便「薬師台３丁目」バス停から徒歩３分</v>
          </cell>
          <cell r="X960" t="str">
            <v>1,080円～1,080円</v>
          </cell>
          <cell r="Y960" t="str">
            <v>-</v>
          </cell>
          <cell r="Z960" t="str">
            <v>詳細はハローワークインターネットサービスにて確認ください※最下部にURLあり</v>
          </cell>
          <cell r="AA960" t="str">
            <v>実費支給（上限なし）</v>
          </cell>
          <cell r="AB960" t="str">
            <v>なし</v>
          </cell>
          <cell r="AC960" t="str">
            <v>なし</v>
          </cell>
          <cell r="AD960" t="str">
            <v>なし</v>
          </cell>
          <cell r="AE960" t="str">
            <v>なし</v>
          </cell>
          <cell r="AF960" t="str">
            <v>時給</v>
          </cell>
          <cell r="AG960" t="str">
            <v>雇用期間の定めあり（4ヶ月未満）</v>
          </cell>
          <cell r="AH960" t="str">
            <v>?2023年3月31日（原則更新）</v>
          </cell>
          <cell r="AI960" t="str">
            <v>確認中</v>
          </cell>
          <cell r="AJ960" t="str">
            <v>可</v>
          </cell>
          <cell r="AK960" t="str">
            <v>あり</v>
          </cell>
          <cell r="AL960" t="str">
            <v>３ヶ月</v>
          </cell>
          <cell r="AM960" t="str">
            <v>なし</v>
          </cell>
          <cell r="AN960" t="str">
            <v>なし</v>
          </cell>
          <cell r="AO960" t="str">
            <v>変形労働時間制</v>
          </cell>
          <cell r="AP960" t="str">
            <v>詳細はハローワークインターネットサービスにて確認ください※最下部にURLあり</v>
          </cell>
          <cell r="AQ960" t="str">
            <v>週3日?週4日</v>
          </cell>
          <cell r="AR960" t="str">
            <v>普通自動車運転免許必須（ＡＴ限定可）</v>
          </cell>
          <cell r="AS960" t="str">
            <v>労災保険</v>
          </cell>
          <cell r="AT960" t="str">
            <v>1人</v>
          </cell>
          <cell r="AU960" t="str">
            <v>通所介護（デイサービス）</v>
          </cell>
          <cell r="AZ960" t="str">
            <v>0分</v>
          </cell>
          <cell r="BA960" t="str">
            <v>週休二日制</v>
          </cell>
          <cell r="BB960" t="str">
            <v>あり（屋内禁煙）</v>
          </cell>
          <cell r="BC960" t="str">
            <v>あり（屋内禁煙）</v>
          </cell>
        </row>
        <row r="961">
          <cell r="C961" t="str">
            <v>13190-00954031</v>
          </cell>
          <cell r="D961">
            <v>44952</v>
          </cell>
          <cell r="E961" t="str">
            <v>お問い合わせください</v>
          </cell>
          <cell r="F961" t="str">
            <v>しょうさいはハローワークインターネットサービスにてかくにんください※さいかぶにURLあり</v>
          </cell>
          <cell r="N961" t="str">
            <v>詳細はハローワークインターネットサービスにて確認ください※最下部にURLあり</v>
          </cell>
          <cell r="O961" t="str">
            <v>詳細はハローワークインターネットサービスにて確認ください※最下部にURLあり</v>
          </cell>
          <cell r="P961" t="str">
            <v>高齢者施設の清掃員／２月１５日面接会</v>
          </cell>
          <cell r="Q961" t="str">
            <v>確認中</v>
          </cell>
          <cell r="R961" t="str">
            <v>＊高齢者施設での清掃業務をしていただきます。＊フロアーの掃除機、モップ拭き、洗面台やトイレの清掃、ゴミ処理等を行います。＊勤務時間はシフト制となり、１）８時３０分～１１時３０分の３時間 ２）１２時３０分～１５時３０分の３時間３）８時３０分～１５時３０分の６時間（内休憩１時間）となります。＊月曜日～土曜日は３人勤務、日曜日は１人勤務です。</v>
          </cell>
          <cell r="S961" t="str">
            <v>詳細はハローワークインターネットサービスにて確認ください※最下部にURLあり</v>
          </cell>
          <cell r="T961" t="str">
            <v>確認中</v>
          </cell>
          <cell r="U961" t="str">
            <v>非常勤パート</v>
          </cell>
          <cell r="V961" t="str">
            <v>東京都町田市</v>
          </cell>
          <cell r="W961" t="str">
            <v>小田急線町田駅下車 バス便「薬師台３丁目」バス停から徒歩３分</v>
          </cell>
          <cell r="X961" t="str">
            <v>1,080円～1,080円</v>
          </cell>
          <cell r="Y961" t="str">
            <v>-</v>
          </cell>
          <cell r="Z961" t="str">
            <v>-</v>
          </cell>
          <cell r="AA961" t="str">
            <v>実費支給（上限なし）</v>
          </cell>
          <cell r="AB961" t="str">
            <v>なし</v>
          </cell>
          <cell r="AC961" t="str">
            <v>なし</v>
          </cell>
          <cell r="AD961" t="str">
            <v>なし</v>
          </cell>
          <cell r="AE961" t="str">
            <v>なし</v>
          </cell>
          <cell r="AF961" t="str">
            <v>時給</v>
          </cell>
          <cell r="AG961" t="str">
            <v>雇用期間の定めあり（4ヶ月未満）</v>
          </cell>
          <cell r="AH961" t="str">
            <v>?2023年3月31日（原則更新）</v>
          </cell>
          <cell r="AI961" t="str">
            <v>確認中</v>
          </cell>
          <cell r="AJ961" t="str">
            <v>可</v>
          </cell>
          <cell r="AK961" t="str">
            <v>あり</v>
          </cell>
          <cell r="AL961" t="str">
            <v>３ヶ月</v>
          </cell>
          <cell r="AM961" t="str">
            <v>なし</v>
          </cell>
          <cell r="AN961" t="str">
            <v>なし</v>
          </cell>
          <cell r="AO961" t="str">
            <v>シフト制（日夜・交代勤）</v>
          </cell>
          <cell r="AP961" t="str">
            <v>詳細はハローワークインターネットサービスにて確認ください※最下部にURLあり</v>
          </cell>
          <cell r="AQ961" t="str">
            <v>週2日?週5日</v>
          </cell>
          <cell r="AR961" t="str">
            <v>免許・資格不問</v>
          </cell>
          <cell r="AS961" t="str">
            <v>労災保険</v>
          </cell>
          <cell r="AT961" t="str">
            <v>3人</v>
          </cell>
          <cell r="AU961" t="str">
            <v>特別養護老人ホーム（特養）</v>
          </cell>
          <cell r="AZ961" t="str">
            <v>0分</v>
          </cell>
          <cell r="BA961" t="str">
            <v>週休二日制</v>
          </cell>
          <cell r="BB961" t="str">
            <v>あり（屋内禁煙）</v>
          </cell>
          <cell r="BC961" t="str">
            <v>あり（屋内禁煙）</v>
          </cell>
        </row>
        <row r="962">
          <cell r="C962" t="str">
            <v>14010-06845431</v>
          </cell>
          <cell r="D962">
            <v>44960</v>
          </cell>
          <cell r="E962" t="str">
            <v>株式会社 ツクイ</v>
          </cell>
          <cell r="F962" t="str">
            <v>カブシキガイシャ ツクイ</v>
          </cell>
          <cell r="G962">
            <v>0</v>
          </cell>
          <cell r="H962">
            <v>0</v>
          </cell>
          <cell r="I962">
            <v>0</v>
          </cell>
          <cell r="J962">
            <v>0</v>
          </cell>
          <cell r="K962">
            <v>0</v>
          </cell>
          <cell r="L962">
            <v>0</v>
          </cell>
          <cell r="M962">
            <v>0</v>
          </cell>
          <cell r="N962" t="str">
            <v xml:space="preserve">https://www.tsukui.net </v>
          </cell>
          <cell r="O962" t="str">
            <v>「ツクイは、地域に根付いた真心のこもったサービスを提供し、誠意ある行動で責任をもってお客様と社会に貢献する」を理念に、全国４７都道府県で約７０９の事業所を運営する企業</v>
          </cell>
          <cell r="P962" t="str">
            <v>調理職員（有料老人ホーム）／４月１９日面接会</v>
          </cell>
          <cell r="Q962" t="str">
            <v>確認中</v>
          </cell>
          <cell r="R962" t="str">
            <v>＜お客様を［食］から支えるお仕事です＞介護付き有料老人ホームにおいて、彩りを考えた盛り付けはもちろんのこと、お一人おひとりの栄養状態、嗜好、食形態に合わせた調理を行います。朝食、昼食、おやつ、夕食作りから、厨房の衛生管理まで。◎日々の献立作成にも役立ちます。◎ブランクのある方も丁寧な研修がありますので、ご安心下さい。</v>
          </cell>
          <cell r="S962" t="str">
            <v>ツクイ・サンシャイン町田西館</v>
          </cell>
          <cell r="T962" t="str">
            <v>確認中</v>
          </cell>
          <cell r="U962" t="str">
            <v>正社員</v>
          </cell>
          <cell r="V962" t="str">
            <v>東京都町田市小山ヶ丘１－１１－７</v>
          </cell>
          <cell r="W962" t="str">
            <v>京王相模原線「多摩境」駅　徒歩15分</v>
          </cell>
          <cell r="X962" t="str">
            <v>191,250円〜270,250円</v>
          </cell>
          <cell r="Y962" t="str">
            <v>職務手当 10,000円〜10,000円、級地手当 3,250円〜3,250円、ライフプラン手当 3,000円〜3,000円、資格手当 3,000円〜15,000円</v>
          </cell>
          <cell r="Z962" t="str">
            <v>・扶養手当：配偶者１０，０００円１８歳未満の子５，０００円／人・資格手当：０円（無資格）～１５，０００円（管理栄養士）※基本給は面談の上、経験年数等を考慮致します。</v>
          </cell>
          <cell r="AA962" t="str">
            <v>実費支給（上限あり）</v>
          </cell>
          <cell r="AB962" t="str">
            <v>あり</v>
          </cell>
          <cell r="AC962" t="str">
            <v>1月あたり0円〜5,000円（前年度実績）</v>
          </cell>
          <cell r="AD962" t="str">
            <v>あり</v>
          </cell>
          <cell r="AE962" t="str">
            <v>400,000円〜520,000円（前年度実績）</v>
          </cell>
          <cell r="AF962" t="str">
            <v>月給（手当等確認ください）</v>
          </cell>
          <cell r="AG962" t="str">
            <v>期間の定めなし</v>
          </cell>
          <cell r="AH962" t="str">
            <v>雇用期間の定めなし</v>
          </cell>
          <cell r="AI962" t="str">
            <v>確認中</v>
          </cell>
          <cell r="AJ962" t="str">
            <v>可</v>
          </cell>
          <cell r="AK962" t="str">
            <v>あり</v>
          </cell>
          <cell r="AL962" t="str">
            <v>３～４ヶ月</v>
          </cell>
          <cell r="AM962" t="str">
            <v>あり</v>
          </cell>
          <cell r="AN962" t="str">
            <v>10時間</v>
          </cell>
          <cell r="AO962" t="str">
            <v>変形労働時間制</v>
          </cell>
          <cell r="AP962" t="str">
            <v>内容・詳細等は最下部ハローワークインターネットサービスにて確認ください。</v>
          </cell>
          <cell r="AQ962" t="str">
            <v>内容・詳細等は最下部ハローワークインターネットサービスにて確認ください。</v>
          </cell>
          <cell r="AR962" t="str">
            <v>調理師※調理経験３年以上ある方</v>
          </cell>
          <cell r="AS962" t="str">
            <v>雇用保険，労災保険，健康保険，厚生年金</v>
          </cell>
          <cell r="AT962" t="str">
            <v>1人</v>
          </cell>
          <cell r="AU962" t="str">
            <v>特定施設入居者生活介護（有料老人ホーム）</v>
          </cell>
          <cell r="AZ962" t="str">
            <v>60分</v>
          </cell>
          <cell r="BA962" t="str">
            <v>週休二日制</v>
          </cell>
          <cell r="BB962" t="str">
            <v>あり（屋内禁煙）</v>
          </cell>
          <cell r="BC962" t="str">
            <v>あり（屋内禁煙）</v>
          </cell>
        </row>
        <row r="963">
          <cell r="C963" t="str">
            <v>13190-01489931</v>
          </cell>
          <cell r="D963">
            <v>44963</v>
          </cell>
          <cell r="E963" t="str">
            <v>特定非営利活動法人 桜実会</v>
          </cell>
          <cell r="F963" t="str">
            <v>トクテイヒエイリカツドウホウジンオウミカイ</v>
          </cell>
          <cell r="G963">
            <v>0</v>
          </cell>
          <cell r="H963">
            <v>0</v>
          </cell>
          <cell r="I963">
            <v>0</v>
          </cell>
          <cell r="J963">
            <v>0</v>
          </cell>
          <cell r="K963">
            <v>0</v>
          </cell>
          <cell r="L963">
            <v>0</v>
          </cell>
          <cell r="M963">
            <v>0</v>
          </cell>
          <cell r="N963" t="str">
            <v>内容・詳細等は最下部ハローワークインターネットサービスにて確認ください。</v>
          </cell>
          <cell r="O963" t="str">
            <v>福祉のまちづくりを目指して、地域住民の参加と協力で１９９９年５月設立。多くの活動はボランティアの人が担い、安心して老後を過ごせるよういろいろな事業を展開しております。</v>
          </cell>
          <cell r="P963" t="str">
            <v>送迎ドライバー　デイサービス玉川学園／４月１９日面接会</v>
          </cell>
          <cell r="Q963" t="str">
            <v>確認中</v>
          </cell>
          <cell r="R963" t="str">
            <v>デイサービスの送迎業務、定員６０名、一日利用者平均４０名 朝夕の送迎 ハイエース乗車、車両管理、利用者の介護補助等</v>
          </cell>
          <cell r="S963" t="str">
            <v>デイサービス玉川学園</v>
          </cell>
          <cell r="T963" t="str">
            <v>確認中</v>
          </cell>
          <cell r="U963" t="str">
            <v>非常勤パート</v>
          </cell>
          <cell r="V963" t="str">
            <v>東京都町田市玉川学園３丁目３５番１号</v>
          </cell>
          <cell r="W963" t="str">
            <v>小田急線玉川学園前駅より徒歩７分</v>
          </cell>
          <cell r="X963" t="str">
            <v>1,072円〜1,075円</v>
          </cell>
          <cell r="Y963" t="str">
            <v>-</v>
          </cell>
          <cell r="Z963" t="str">
            <v>処遇改善加算特別手当、 勤務日数に応じて ７，０００円～１０，０００円／月</v>
          </cell>
          <cell r="AA963" t="str">
            <v>実費支給（上限なし）</v>
          </cell>
          <cell r="AB963" t="str">
            <v>あり</v>
          </cell>
          <cell r="AC963" t="str">
            <v>1時間あたり5円〜20円（前年度実績）</v>
          </cell>
          <cell r="AD963" t="str">
            <v>なし</v>
          </cell>
          <cell r="AE963" t="str">
            <v>なし</v>
          </cell>
          <cell r="AF963" t="str">
            <v>時給</v>
          </cell>
          <cell r="AG963" t="str">
            <v>期間の定めあり</v>
          </cell>
          <cell r="AH963" t="str">
            <v>〜2024年3月31日、契約更新の可能性あり（原則更新）</v>
          </cell>
          <cell r="AI963" t="str">
            <v>確認中</v>
          </cell>
          <cell r="AJ963" t="str">
            <v>不可</v>
          </cell>
          <cell r="AK963" t="str">
            <v>あり</v>
          </cell>
          <cell r="AL963" t="str">
            <v>３ヶ月</v>
          </cell>
          <cell r="AM963" t="str">
            <v>なし</v>
          </cell>
          <cell r="AN963" t="str">
            <v>なし</v>
          </cell>
          <cell r="AO963" t="str">
            <v>内容・詳細等は最下部ハローワークインターネットサービスにて確認ください。</v>
          </cell>
          <cell r="AP963" t="str">
            <v>内容・詳細等は最下部ハローワークインターネットサービスにて確認ください。</v>
          </cell>
          <cell r="AQ963" t="str">
            <v>週3日〜週4日</v>
          </cell>
          <cell r="AR963" t="str">
            <v>介護職員初任者研修修了者あれば尚可　普通自動車運転免許必須（ＡＴ限定可）　　送迎業務経験あれば尚可</v>
          </cell>
          <cell r="AS963" t="str">
            <v>労災保険</v>
          </cell>
          <cell r="AT963" t="str">
            <v>2人</v>
          </cell>
          <cell r="AU963" t="str">
            <v>認知症対応型デイサービス</v>
          </cell>
          <cell r="AZ963" t="str">
            <v>0分</v>
          </cell>
          <cell r="BA963" t="str">
            <v>週休二日制</v>
          </cell>
          <cell r="BB963" t="str">
            <v>あり（屋内禁煙）</v>
          </cell>
          <cell r="BC963" t="str">
            <v>あり（屋内禁煙）</v>
          </cell>
        </row>
        <row r="964">
          <cell r="C964" t="str">
            <v>13190-01494331</v>
          </cell>
          <cell r="D964">
            <v>44964</v>
          </cell>
          <cell r="E964" t="str">
            <v>特定非営利活動法人 桜実会</v>
          </cell>
          <cell r="F964" t="str">
            <v>トクテイヒエイリカツドウホウジンオウミカイ</v>
          </cell>
          <cell r="G964">
            <v>0</v>
          </cell>
          <cell r="H964">
            <v>0</v>
          </cell>
          <cell r="I964">
            <v>0</v>
          </cell>
          <cell r="J964">
            <v>0</v>
          </cell>
          <cell r="K964">
            <v>0</v>
          </cell>
          <cell r="L964">
            <v>0</v>
          </cell>
          <cell r="M964">
            <v>0</v>
          </cell>
          <cell r="N964" t="str">
            <v>内容・詳細等は最下部ハローワークインターネットサービスにて確認ください。</v>
          </cell>
          <cell r="O964" t="str">
            <v>福祉のまちづくりを目指して、地域住民の参加と協力で１９９９年５月設立。多くの活動はボランティアの人が担い、安心して老後を過ごせるよういろいろな事業を展開しております。</v>
          </cell>
          <cell r="P964" t="str">
            <v>ケアワーカー／４月１９日面接会</v>
          </cell>
          <cell r="Q964" t="str">
            <v>確認中</v>
          </cell>
          <cell r="R964" t="str">
            <v xml:space="preserve">・デイサービスの介護及び送迎職員・常勤職員としてデイサービス利用者の介護業務、送迎業務に従事していただきます。デイサービス：定員６０名 </v>
          </cell>
          <cell r="S964" t="str">
            <v>デイサービス玉川学園</v>
          </cell>
          <cell r="T964" t="str">
            <v>確認中</v>
          </cell>
          <cell r="U964" t="str">
            <v>正社員</v>
          </cell>
          <cell r="V964" t="str">
            <v xml:space="preserve">東京都町田市玉川学園３－３５－１ </v>
          </cell>
          <cell r="W964" t="str">
            <v>小田急線 玉川学園前駅 徒歩7分</v>
          </cell>
          <cell r="X964" t="str">
            <v>200,200円〜220,000円</v>
          </cell>
          <cell r="Y964" t="str">
            <v>資格手当 15,000円〜20,000円</v>
          </cell>
          <cell r="Z964" t="str">
            <v>＊処遇改善加算手当 ２００００円～／月＊ベースアップ加算手当 ３０００円～／月</v>
          </cell>
          <cell r="AA964" t="str">
            <v>実費支給（上限なし）</v>
          </cell>
          <cell r="AB964" t="str">
            <v>あり</v>
          </cell>
          <cell r="AC964" t="str">
            <v>1月あたり600円〜1,000円（前年度実績）</v>
          </cell>
          <cell r="AD964" t="str">
            <v>あり</v>
          </cell>
          <cell r="AE964" t="str">
            <v>なし</v>
          </cell>
          <cell r="AF964" t="str">
            <v>月給（手当等確認ください）</v>
          </cell>
          <cell r="AG964" t="str">
            <v>期間の定めなし</v>
          </cell>
          <cell r="AH964" t="str">
            <v>雇用期間の定めなし</v>
          </cell>
          <cell r="AI964" t="str">
            <v>確認中</v>
          </cell>
          <cell r="AJ964" t="str">
            <v>不可</v>
          </cell>
          <cell r="AK964" t="str">
            <v>あり</v>
          </cell>
          <cell r="AL964" t="str">
            <v>３ヶ月</v>
          </cell>
          <cell r="AM964" t="str">
            <v>あり</v>
          </cell>
          <cell r="AN964" t="str">
            <v>10時間</v>
          </cell>
          <cell r="AO964" t="str">
            <v>8時25分〜17時25分(交代勤務)</v>
          </cell>
          <cell r="AP964" t="str">
            <v>8時25分〜17時25分(交代勤務)</v>
          </cell>
          <cell r="AQ964" t="str">
            <v>内容・詳細等は最下部ハローワークインターネットサービスにて確認ください。</v>
          </cell>
          <cell r="AR964" t="str">
            <v>介護福祉士必須、普通自動車運転免許必須（ＡＴ限定可）　介護職勤務経験必須</v>
          </cell>
          <cell r="AS964" t="str">
            <v>雇用保険，労災保険，健康保険，厚生年金，財形</v>
          </cell>
          <cell r="AT964" t="str">
            <v>2人</v>
          </cell>
          <cell r="AU964" t="str">
            <v>認知症対応型デイサービス</v>
          </cell>
          <cell r="AZ964" t="str">
            <v>60分</v>
          </cell>
          <cell r="BA964" t="str">
            <v>週休二日制</v>
          </cell>
          <cell r="BB964" t="str">
            <v>あり（屋内禁煙）</v>
          </cell>
          <cell r="BC964" t="str">
            <v>あり（屋内禁煙）</v>
          </cell>
        </row>
        <row r="965">
          <cell r="C965" t="str">
            <v>14010-07857631</v>
          </cell>
          <cell r="D965">
            <v>44965</v>
          </cell>
          <cell r="E965" t="str">
            <v>株式会社 ツクイ</v>
          </cell>
          <cell r="F965" t="str">
            <v>カブシキガイシャ ツクイ</v>
          </cell>
          <cell r="G965">
            <v>0</v>
          </cell>
          <cell r="H965">
            <v>0</v>
          </cell>
          <cell r="I965">
            <v>0</v>
          </cell>
          <cell r="J965">
            <v>0</v>
          </cell>
          <cell r="K965">
            <v>0</v>
          </cell>
          <cell r="L965">
            <v>0</v>
          </cell>
          <cell r="M965">
            <v>0</v>
          </cell>
          <cell r="N965" t="str">
            <v xml:space="preserve">https://www.tsukui.net </v>
          </cell>
          <cell r="O965" t="str">
            <v>「ツクイは、地域に根付いた真心のこもったサービスを提供し、誠意ある行動で責任をもってお客様と社会に貢献する」を理念に、全国４７都道府県で約７０９の事業所を運営する企業</v>
          </cell>
          <cell r="P965" t="str">
            <v>介護職員（訪問入浴）／町田森野／４月１９日面接会</v>
          </cell>
          <cell r="Q965" t="str">
            <v>確認中</v>
          </cell>
          <cell r="R965" t="str">
            <v>オペレーター・ヘルパー・看護師の３人でご自宅にお伺いし、入浴サービスを提供します。＜主な仕事内容＞・入浴車の運転（車種：ボンゴ、ハイエースなど）・浴槽の運搬、設置、洗浄、片づけ・お湯だし・ベッドまたは車イスからの移動介助・お客様の洗髪、洗体 等・介護職員初任者研修（ホームヘルパー２級)※未経験の方でも同行研修がありますのでご安心下さい。※１日５～７件の訪問です。※事前の相談も可能です♪お気軽にお問い合わせください。</v>
          </cell>
          <cell r="S965" t="str">
            <v>ツクイ町田森野</v>
          </cell>
          <cell r="T965" t="str">
            <v>確認中</v>
          </cell>
          <cell r="U965" t="str">
            <v>非常勤パート</v>
          </cell>
          <cell r="V965" t="str">
            <v>東京都町田市森野５－２１－１ 渋谷ツインビルディング１０３号</v>
          </cell>
          <cell r="W965" t="str">
            <v>「町田」駅からバス、境川団地行「森野５丁目」下車 徒歩１分。</v>
          </cell>
          <cell r="X965" t="str">
            <v>1,367円〜1,757円</v>
          </cell>
          <cell r="Y965" t="str">
            <v>-</v>
          </cell>
          <cell r="Z965" t="str">
            <v>・土日祝日手当：時給１００円プラス・ひとり親手当：１０，０００円（月５０時間以上勤務の方）</v>
          </cell>
          <cell r="AA965" t="str">
            <v>実費支給（上限あり）</v>
          </cell>
          <cell r="AB965" t="str">
            <v>なし</v>
          </cell>
          <cell r="AC965" t="str">
            <v>なし</v>
          </cell>
          <cell r="AD965" t="str">
            <v>なし</v>
          </cell>
          <cell r="AE965" t="str">
            <v>なし</v>
          </cell>
          <cell r="AF965" t="str">
            <v>時給</v>
          </cell>
          <cell r="AG965" t="str">
            <v>期間の定めあり</v>
          </cell>
          <cell r="AH965" t="str">
            <v>6ヶ月契約更新の可能性あり（条件付きで更新あり）就業状況による</v>
          </cell>
          <cell r="AI965" t="str">
            <v>確認中</v>
          </cell>
          <cell r="AJ965" t="str">
            <v>可</v>
          </cell>
          <cell r="AK965" t="str">
            <v>あり</v>
          </cell>
          <cell r="AL965" t="str">
            <v>３～４ヶ月</v>
          </cell>
          <cell r="AM965" t="str">
            <v>なし</v>
          </cell>
          <cell r="AN965" t="str">
            <v>なし</v>
          </cell>
          <cell r="AO965" t="str">
            <v>変形労働時間制</v>
          </cell>
          <cell r="AP965" t="str">
            <v>内容・詳細等は最下部ハローワークインターネットサービスにて確認ください。</v>
          </cell>
          <cell r="AQ965" t="str">
            <v>内容・詳細等は最下部ハローワークインターネットサービスにて確認ください。</v>
          </cell>
          <cell r="AR965" t="str">
            <v>普通自動車運転免許必須（ＡＴ限定可）</v>
          </cell>
          <cell r="AS965" t="str">
            <v>労災保険</v>
          </cell>
          <cell r="AT965" t="str">
            <v>1人</v>
          </cell>
          <cell r="AU965" t="str">
            <v>訪問入浴介助（巡回入浴）</v>
          </cell>
          <cell r="AZ965" t="str">
            <v>60分</v>
          </cell>
          <cell r="BA965" t="str">
            <v>週休二日制</v>
          </cell>
          <cell r="BB965" t="str">
            <v>あり（屋内禁煙）</v>
          </cell>
          <cell r="BC965" t="str">
            <v>あり（屋内禁煙）</v>
          </cell>
        </row>
        <row r="966">
          <cell r="C966" t="str">
            <v>14010-07969231</v>
          </cell>
          <cell r="D966">
            <v>44965</v>
          </cell>
          <cell r="E966" t="str">
            <v>株式会社 ツクイ</v>
          </cell>
          <cell r="F966" t="str">
            <v>カブシキガイシャ ツクイ</v>
          </cell>
          <cell r="G966">
            <v>0</v>
          </cell>
          <cell r="H966">
            <v>0</v>
          </cell>
          <cell r="I966">
            <v>0</v>
          </cell>
          <cell r="J966">
            <v>0</v>
          </cell>
          <cell r="K966">
            <v>0</v>
          </cell>
          <cell r="L966">
            <v>0</v>
          </cell>
          <cell r="M966">
            <v>0</v>
          </cell>
          <cell r="N966" t="str">
            <v xml:space="preserve">https://www.tsukui.net </v>
          </cell>
          <cell r="O966" t="str">
            <v>「ツクイは、地域に根付いた真心のこもったサービスを提供し、誠意ある行動で責任をもってお客様と社会に貢献する」を理念に、全国４７都道府県で約７０９の事業所を運営する企業</v>
          </cell>
          <cell r="P966" t="str">
            <v>介護職員（デイサービス）ツクイ町田南成瀬　４／１９面接会</v>
          </cell>
          <cell r="Q966" t="str">
            <v>確認中</v>
          </cell>
          <cell r="R966" t="str">
            <v>【２０代～６０代の職員が在籍中／希望休は柔軟に対応！】・お客様に対する食事や入浴、排せつ等の介助・レクリエーションの企画、実施・他スタッフと連携してのケア業務全般・送迎（添乗含む）・各種記録業務 等※サービス提供時間が１０：００～１５：１５と短いため、短時間勤務をご希望の方も働きやすい♪※１日のお客様数 ３５名※職員は１日１０名前後出勤。近くに他の職員もいるため分からないことはすぐに聞ける環境◎※希望休は柔軟に対応◎プライベートとの両立可能！</v>
          </cell>
          <cell r="S966" t="str">
            <v>ツクイ町田南成瀬</v>
          </cell>
          <cell r="T966" t="str">
            <v>確認中</v>
          </cell>
          <cell r="U966" t="str">
            <v>非常勤パート</v>
          </cell>
          <cell r="V966" t="str">
            <v>東京都町田市南成瀬５－９－４</v>
          </cell>
          <cell r="W966" t="str">
            <v>横浜線 成瀬駅 徒歩7分</v>
          </cell>
          <cell r="X966" t="str">
            <v>1,192円〜1,277円</v>
          </cell>
          <cell r="Y966" t="str">
            <v>-</v>
          </cell>
          <cell r="Z966" t="str">
            <v>・ひとり親手当：１０，０００円（月間５０時間以上勤務の方）・土日祝日は時給＋１００円</v>
          </cell>
          <cell r="AA966" t="str">
            <v>実費支給（上限あり）</v>
          </cell>
          <cell r="AB966" t="str">
            <v>あり</v>
          </cell>
          <cell r="AC966" t="str">
            <v>1時間あたり0円〜30円（前年度実績）</v>
          </cell>
          <cell r="AD966" t="str">
            <v>なし</v>
          </cell>
          <cell r="AE966" t="str">
            <v>なし</v>
          </cell>
          <cell r="AF966" t="str">
            <v>時給</v>
          </cell>
          <cell r="AG966" t="str">
            <v>期間の定めあり</v>
          </cell>
          <cell r="AH966" t="str">
            <v>6ヶ月契約更新の可能性あり（条件付きで更新あり）就業状況による</v>
          </cell>
          <cell r="AI966" t="str">
            <v>確認中</v>
          </cell>
          <cell r="AJ966" t="str">
            <v>可</v>
          </cell>
          <cell r="AK966" t="str">
            <v>あり</v>
          </cell>
          <cell r="AL966" t="str">
            <v>３～４ヶ月</v>
          </cell>
          <cell r="AM966" t="str">
            <v>なし</v>
          </cell>
          <cell r="AN966" t="str">
            <v>なし</v>
          </cell>
          <cell r="AO966" t="str">
            <v>8時30分〜17時30分</v>
          </cell>
          <cell r="AP966" t="str">
            <v>8時30分〜17時30分</v>
          </cell>
          <cell r="AQ966" t="str">
            <v>週1日〜週5日</v>
          </cell>
          <cell r="AR966" t="str">
            <v>介護職員初任者研修修了者/ホームヘルパー２級あれば尚可。普通自動車運転免許あれば尚可（ＡＴ限定可）</v>
          </cell>
          <cell r="AS966" t="str">
            <v>労災保険</v>
          </cell>
          <cell r="AT966" t="str">
            <v>1人</v>
          </cell>
          <cell r="AU966" t="str">
            <v>通所介護（デイサービス）</v>
          </cell>
          <cell r="AZ966" t="str">
            <v>60分</v>
          </cell>
          <cell r="BA966" t="str">
            <v>週休二日制</v>
          </cell>
          <cell r="BB966" t="str">
            <v>あり（屋内禁煙）</v>
          </cell>
          <cell r="BC966" t="str">
            <v>あり（屋内禁煙）</v>
          </cell>
        </row>
        <row r="967">
          <cell r="C967" t="str">
            <v>70-0524</v>
          </cell>
          <cell r="D967">
            <v>44970</v>
          </cell>
          <cell r="E967" t="str">
            <v>株式会社キートス東京</v>
          </cell>
          <cell r="F967" t="str">
            <v>カブシキガイシャキートストウキョウ</v>
          </cell>
          <cell r="G967" t="str">
            <v>経営管理部　代表取締役</v>
          </cell>
          <cell r="H967" t="str">
            <v>小寺　康隆</v>
          </cell>
          <cell r="I967" t="str">
            <v>コデラ　ヤスタカ</v>
          </cell>
          <cell r="J967" t="str">
            <v>042-854-7781</v>
          </cell>
          <cell r="K967" t="str">
            <v>042-810-4763</v>
          </cell>
          <cell r="L967" t="str">
            <v>042-854-7781</v>
          </cell>
          <cell r="M967" t="str">
            <v>kodera-yasutaka@kiitos-tokyo.co.jp</v>
          </cell>
          <cell r="N967" t="str">
            <v>https://kiitos-tokyo.co.jp/</v>
          </cell>
          <cell r="O967" t="str">
            <v>2022年8月に設立した新しい会社です。_x000D_
ご高齢者、障害をお持ちの方どなた様も明るく楽しく暮らせるようお手伝いをさせて頂きます。_x000D_
「社会に活力を与える福祉」_x000D_
を目指し日々、業務改善・課題解決を繰り返してまいります。</v>
          </cell>
          <cell r="P967" t="str">
            <v>訪問介護（介護保険）、障害者総合支援、介護予防日常生活支援総合事業</v>
          </cell>
          <cell r="Q967" t="str">
            <v>確認中</v>
          </cell>
          <cell r="R967" t="str">
            <v>訪問介護事業です。</v>
          </cell>
          <cell r="S967" t="str">
            <v>キートス・ケアサービス</v>
          </cell>
          <cell r="T967" t="str">
            <v>確認中</v>
          </cell>
          <cell r="U967" t="str">
            <v>正社員</v>
          </cell>
          <cell r="V967" t="str">
            <v>東京都町田市森野2-25-9</v>
          </cell>
          <cell r="W967" t="str">
            <v>小田急線町田駅　東口　徒歩15分</v>
          </cell>
          <cell r="X967" t="str">
            <v>300000円（各種手当含む）</v>
          </cell>
          <cell r="Y967" t="str">
            <v>基本給  220000円
初任者研修（資格保持）  20000円
介護福祉士　　　　　　  20000円
主任介護支援専門員　　  30000円</v>
          </cell>
          <cell r="Z967" t="str">
            <v>精勤手当（欠勤1日以内）  5000円</v>
          </cell>
          <cell r="AA967" t="str">
            <v>5000円</v>
          </cell>
          <cell r="AB967" t="str">
            <v>無し</v>
          </cell>
          <cell r="AC967" t="str">
            <v>無し</v>
          </cell>
          <cell r="AD967" t="str">
            <v>有り</v>
          </cell>
          <cell r="AE967" t="str">
            <v>無し</v>
          </cell>
          <cell r="AF967" t="str">
            <v>月給</v>
          </cell>
          <cell r="AG967" t="str">
            <v>期間の定めなし</v>
          </cell>
          <cell r="AH967" t="str">
            <v>期間の定めなし</v>
          </cell>
          <cell r="AI967" t="str">
            <v>確認中</v>
          </cell>
          <cell r="AJ967" t="str">
            <v>条件等による</v>
          </cell>
          <cell r="AK967" t="str">
            <v>有り</v>
          </cell>
          <cell r="AL967" t="str">
            <v>入社6ヶ月</v>
          </cell>
          <cell r="AM967" t="str">
            <v>有り</v>
          </cell>
          <cell r="AN967" t="str">
            <v>月平均10時間</v>
          </cell>
          <cell r="AO967" t="str">
            <v>日勤</v>
          </cell>
          <cell r="AP967" t="str">
            <v>9:00〜17:30</v>
          </cell>
          <cell r="AQ967" t="str">
            <v>5日/週</v>
          </cell>
          <cell r="AR967" t="str">
            <v>不問</v>
          </cell>
          <cell r="AS967" t="str">
            <v>①労働保険②雇用保険③社会保険④厚生年金</v>
          </cell>
          <cell r="AT967">
            <v>1</v>
          </cell>
          <cell r="AU967" t="str">
            <v>訪問介護（ホームヘルプサービス）</v>
          </cell>
          <cell r="AV967" t="str">
            <v>利用する</v>
          </cell>
          <cell r="AW967" t="str">
            <v>①正社員募集（主任介護支援専門員の募集です）</v>
          </cell>
          <cell r="AX967" t="str">
            <v>利用する</v>
          </cell>
          <cell r="AZ967" t="str">
            <v>60分</v>
          </cell>
          <cell r="BA967" t="str">
            <v>土日休み・5勤2休制</v>
          </cell>
          <cell r="BB967" t="str">
            <v>有（屋内「原則禁煙」）</v>
          </cell>
          <cell r="BC967" t="str">
            <v>屋内禁煙（屋外に喫煙所設置）</v>
          </cell>
        </row>
        <row r="968">
          <cell r="C968" t="str">
            <v>13190-01713031</v>
          </cell>
          <cell r="D968">
            <v>44973</v>
          </cell>
          <cell r="E968" t="str">
            <v>社会福祉法人 町田市福祉サービス協会</v>
          </cell>
          <cell r="F968" t="str">
            <v>シャカイフクシホウジン マチダシフクシサービスキョウカイ</v>
          </cell>
          <cell r="N968" t="str">
            <v xml:space="preserve">https://machida-fukushi.or.jp/ </v>
          </cell>
          <cell r="O968" t="str">
            <v>町田市福祉事業補完のため設立。保育園や在宅介護支援センター等の受託経営と通所介護、居宅介護支援、訪問介護他の介護保険事業を実施。平成１７年４月特別養護老人ホーム「コモンズ」開設</v>
          </cell>
          <cell r="P968" t="str">
            <v>介護支援専門員（地域包括支援センター）３／１５面接会</v>
          </cell>
          <cell r="Q968" t="str">
            <v>確認中</v>
          </cell>
          <cell r="R968" t="str">
            <v>介護支援専門員（地域包括支援センター相談員）地域包括支援センターは町田市の委託事業であり、地域高齢者の相談窓口です。介護予防マネジメント・介護予防支援のプランを作る仕事の他、高齢者見守り支援、認知症相談、介護予防サポーター、自主グループ支援等、地域のネットワークづくりを行います。先輩のケアマネージャーもいるので、初めての方でも大丈夫です。</v>
          </cell>
          <cell r="S968" t="str">
            <v>町田市忠生第１高齢者支援センター</v>
          </cell>
          <cell r="T968" t="str">
            <v>確認中</v>
          </cell>
          <cell r="U968" t="str">
            <v>契約社員</v>
          </cell>
          <cell r="V968" t="str">
            <v>東京都町田市下小山田町３５８０ ふれあい桜館１階</v>
          </cell>
          <cell r="W968" t="str">
            <v>町田駅からバス「尾根緑道入口」バス停より 徒歩２分、神奈中バス「桜美林学園」バス停より 徒歩８分</v>
          </cell>
          <cell r="X968" t="str">
            <v>211,880円〜225,000円</v>
          </cell>
          <cell r="Y968" t="str">
            <v>処遇改善手当 20,000円〜20,000円</v>
          </cell>
          <cell r="Z968" t="str">
            <v>賞与の他に年度末一時金あり。</v>
          </cell>
          <cell r="AA968" t="str">
            <v>実費支給（上限なし）</v>
          </cell>
          <cell r="AB968" t="str">
            <v>あり</v>
          </cell>
          <cell r="AC968" t="str">
            <v>1月あたり1,000円〜6,560円（前年度実績）</v>
          </cell>
          <cell r="AD968" t="str">
            <v>あり</v>
          </cell>
          <cell r="AE968" t="str">
            <v>計 2.70ヶ月分（前年度実績）</v>
          </cell>
          <cell r="AF968" t="str">
            <v>月給（手当等確認ください）</v>
          </cell>
          <cell r="AG968" t="str">
            <v>期間の定めあり</v>
          </cell>
          <cell r="AH968" t="str">
            <v>雇用期間の定めあり（4ヶ月未満）〜2023年3月31日契約更新の可能性あり（原則更新）</v>
          </cell>
          <cell r="AI968" t="str">
            <v>確認中</v>
          </cell>
          <cell r="AJ968" t="str">
            <v>可</v>
          </cell>
          <cell r="AK968" t="str">
            <v>あり</v>
          </cell>
          <cell r="AL968" t="str">
            <v>３ヶ月</v>
          </cell>
          <cell r="AM968" t="str">
            <v>あり</v>
          </cell>
          <cell r="AN968" t="str">
            <v>10時間</v>
          </cell>
          <cell r="AO968" t="str">
            <v>内容・詳細等は最下部ハローワークインターネットサービスにて確認ください。</v>
          </cell>
          <cell r="AP968" t="str">
            <v>8時30分〜17時15分</v>
          </cell>
          <cell r="AQ968" t="str">
            <v>内容・詳細等は最下部ハローワークインターネットサービスにて確認ください。</v>
          </cell>
          <cell r="AR968" t="str">
            <v>介護支援専門員（ケアマネージャー）・普通自動車免許（ＡＴ可）必須</v>
          </cell>
          <cell r="AS968" t="str">
            <v>雇用保険，労災保険，健康保険，厚生年金</v>
          </cell>
          <cell r="AT968" t="str">
            <v>1人</v>
          </cell>
          <cell r="AU968" t="str">
            <v>地域包括支援センター</v>
          </cell>
          <cell r="AZ968" t="str">
            <v>45分</v>
          </cell>
          <cell r="BA968" t="str">
            <v>週休二日制</v>
          </cell>
          <cell r="BB968" t="str">
            <v>あり（屋内禁煙）</v>
          </cell>
          <cell r="BC968" t="str">
            <v>あり（屋内禁煙）</v>
          </cell>
        </row>
        <row r="969">
          <cell r="C969" t="str">
            <v>13190-01714831</v>
          </cell>
          <cell r="D969">
            <v>44973</v>
          </cell>
          <cell r="E969" t="str">
            <v>社会福祉法人 町田市福祉サービス協会</v>
          </cell>
          <cell r="F969" t="str">
            <v>シャカイフクシホウジン マチダシフクシサービスキョウカイ</v>
          </cell>
          <cell r="N969" t="str">
            <v xml:space="preserve">https://machida-fukushi.or.jp/ </v>
          </cell>
          <cell r="O969" t="str">
            <v>町田市福祉事業補完のため設立。保育園や在宅介護支援センター等の受託経営と通所介護、居宅介護支援、訪問介護他の介護保険事業を実施。平成１７年４月特別養護老人ホーム「コモンズ」開設</v>
          </cell>
          <cell r="P969" t="str">
            <v>デイサービス介護スタッフ／３月１５日面接会</v>
          </cell>
          <cell r="Q969" t="str">
            <v>確認中</v>
          </cell>
          <cell r="R969" t="str">
            <v>（デイサービスコモンズ）・利用される方々に気持ちよく過ごしていただくための 日常生活上の介護（食事・入浴・排泄・移動等の介助）・楽しく活動していただくための声かけ、誘導、見守り、介助を お願いします。・送迎車両への添乗もお願いします。（利用定員 １８名）</v>
          </cell>
          <cell r="S969" t="str">
            <v>デイサービスコモンズ</v>
          </cell>
          <cell r="T969" t="str">
            <v>確認中</v>
          </cell>
          <cell r="U969" t="str">
            <v>非常勤パート</v>
          </cell>
          <cell r="V969" t="str">
            <v>東京都町田市森野４－８－３９ 特別養護老人ホーム コモンズ内</v>
          </cell>
          <cell r="W969" t="str">
            <v>ＪＲ・小田急線 町田駅からバス「市民病院前」下車 徒歩３分</v>
          </cell>
          <cell r="X969" t="str">
            <v>1,191円〜1,212円</v>
          </cell>
          <cell r="Y969" t="str">
            <v>処遇改善手当 119円〜140円</v>
          </cell>
          <cell r="Z969" t="str">
            <v>介護福祉士手当 月３０００円 週２日（１５時間）以上</v>
          </cell>
          <cell r="AA969" t="str">
            <v>実費支給（上限なし）</v>
          </cell>
          <cell r="AB969" t="str">
            <v>あり</v>
          </cell>
          <cell r="AC969" t="str">
            <v>1時間あたり20円〜20円（前年度実績）</v>
          </cell>
          <cell r="AD969" t="str">
            <v>なし</v>
          </cell>
          <cell r="AE969" t="str">
            <v>なし</v>
          </cell>
          <cell r="AF969" t="str">
            <v>時給</v>
          </cell>
          <cell r="AG969" t="str">
            <v>期間の定めあり</v>
          </cell>
          <cell r="AH969" t="str">
            <v>雇用期間の定めあり（4ヶ月未満）〜2023年3月31日契約更新の可能性あり（原則更新）</v>
          </cell>
          <cell r="AI969" t="str">
            <v>確認中</v>
          </cell>
          <cell r="AJ969" t="str">
            <v>可</v>
          </cell>
          <cell r="AK969" t="str">
            <v>あり</v>
          </cell>
          <cell r="AL969" t="str">
            <v>１ヶ月</v>
          </cell>
          <cell r="AM969" t="str">
            <v>あり</v>
          </cell>
          <cell r="AN969" t="str">
            <v>4時間</v>
          </cell>
          <cell r="AO969" t="str">
            <v>交替制（シフト制）</v>
          </cell>
          <cell r="AP969" t="str">
            <v>8時00分〜18時00分の時間の間の8時間程度</v>
          </cell>
          <cell r="AQ969" t="str">
            <v>週2日程度</v>
          </cell>
          <cell r="AR969" t="str">
            <v>免許・資格不問</v>
          </cell>
          <cell r="AS969" t="str">
            <v>労災保険</v>
          </cell>
          <cell r="AT969" t="str">
            <v>1人</v>
          </cell>
          <cell r="AU969" t="str">
            <v>地域密着型通所介護</v>
          </cell>
          <cell r="AZ969" t="str">
            <v>60分</v>
          </cell>
          <cell r="BA969" t="str">
            <v>週休二日制</v>
          </cell>
          <cell r="BB969" t="str">
            <v>あり（屋内禁煙）</v>
          </cell>
          <cell r="BC969" t="str">
            <v>あり（屋内禁煙）</v>
          </cell>
        </row>
        <row r="970">
          <cell r="C970" t="str">
            <v>13190-01715231</v>
          </cell>
          <cell r="D970">
            <v>44973</v>
          </cell>
          <cell r="E970" t="str">
            <v>社会福祉法人 町田市福祉サービス協会</v>
          </cell>
          <cell r="F970" t="str">
            <v>シャカイフクシホウジン マチダシフクシサービスキョウカイ</v>
          </cell>
          <cell r="N970" t="str">
            <v xml:space="preserve">https://machida-fukushi.or.jp/ </v>
          </cell>
          <cell r="O970" t="str">
            <v>町田市福祉事業補完のため設立。保育園や在宅介護支援センター等の受託経営と通所介護、居宅介護支援、訪問介護他の介護保険事業を実施。平成１７年４月特別養護老人ホーム「コモンズ」開設</v>
          </cell>
          <cell r="P970" t="str">
            <v>ホームヘルプサービス提供責任者／３月１５日面接会</v>
          </cell>
          <cell r="Q970" t="str">
            <v>確認中</v>
          </cell>
          <cell r="R970" t="str">
            <v>ホームヘルプサービスは高齢者が在宅でその人らしく暮らせるよう、在宅生活を支える中心的なサービスで、やりがいのあるお仕事です。ヘルパーと利用者のコーディネート、ケアマネジャーとの連絡、訪問介護計画の作成、ヘルパーの勉強会開催などが主な仕事になります。初めての方でも手厚くフォローしますし、スキルアップのお手伝いを致します。</v>
          </cell>
          <cell r="S970" t="str">
            <v>小山田ヘルパーステーション</v>
          </cell>
          <cell r="T970" t="str">
            <v>確認中</v>
          </cell>
          <cell r="U970" t="str">
            <v>正社員</v>
          </cell>
          <cell r="V970" t="str">
            <v xml:space="preserve">東京都町田市下小山田町３５８０ ふれあい桜館１階 </v>
          </cell>
          <cell r="W970" t="str">
            <v>バス停「桜美林学園」より徒歩８分「尾根緑道入口」より徒歩２分</v>
          </cell>
          <cell r="X970" t="str">
            <v>203,900円〜240,100円</v>
          </cell>
          <cell r="Y970" t="str">
            <v>改善処遇手当 20,000円〜20,000円、住宅手当 9,700円〜15,700円</v>
          </cell>
          <cell r="Z970" t="str">
            <v>内容・詳細等は最下部ハローワークインターネットサービスにて確認ください。</v>
          </cell>
          <cell r="AA970" t="str">
            <v>実費支給（上限なし）</v>
          </cell>
          <cell r="AB970" t="str">
            <v>あり</v>
          </cell>
          <cell r="AC970" t="str">
            <v>1月あたり3,600円〜4,000円（前年度実績）</v>
          </cell>
          <cell r="AD970" t="str">
            <v>あり</v>
          </cell>
          <cell r="AE970" t="str">
            <v>計 2.70ヶ月分（前年度実績）</v>
          </cell>
          <cell r="AF970" t="str">
            <v>月給（手当等確認ください）</v>
          </cell>
          <cell r="AG970" t="str">
            <v>期間の定めなし</v>
          </cell>
          <cell r="AH970" t="str">
            <v>雇用期間の定めなし</v>
          </cell>
          <cell r="AI970" t="str">
            <v>確認中</v>
          </cell>
          <cell r="AJ970" t="str">
            <v>可</v>
          </cell>
          <cell r="AK970" t="str">
            <v>あり</v>
          </cell>
          <cell r="AL970" t="str">
            <v>３ヶ月</v>
          </cell>
          <cell r="AM970" t="str">
            <v>あり</v>
          </cell>
          <cell r="AN970" t="str">
            <v>10時間</v>
          </cell>
          <cell r="AO970" t="str">
            <v>内容・詳細等は最下部ハローワークインターネットサービスにて確認ください。</v>
          </cell>
          <cell r="AP970" t="str">
            <v>8時30分〜17時15分</v>
          </cell>
          <cell r="AQ970" t="str">
            <v>内容・詳細等は最下部ハローワークインターネットサービスにて確認ください。</v>
          </cell>
          <cell r="AR970" t="str">
            <v>介護福祉士必須、普通自動車免許（ＡＴ可）</v>
          </cell>
          <cell r="AS970" t="str">
            <v>雇用保険，労災保険，健康保険，厚生年金</v>
          </cell>
          <cell r="AT970" t="str">
            <v>1人</v>
          </cell>
          <cell r="AU970" t="str">
            <v>訪問介護（ホームヘルプサービス）</v>
          </cell>
          <cell r="AZ970" t="str">
            <v>45分</v>
          </cell>
          <cell r="BA970" t="str">
            <v>週休二日制</v>
          </cell>
          <cell r="BB970" t="str">
            <v>あり（屋内禁煙）</v>
          </cell>
          <cell r="BC970" t="str">
            <v>あり（屋内禁煙）</v>
          </cell>
        </row>
        <row r="971">
          <cell r="C971" t="str">
            <v>13190-01716531</v>
          </cell>
          <cell r="D971">
            <v>44973</v>
          </cell>
          <cell r="E971" t="str">
            <v>社会福祉法人 町田市福祉サービス協会</v>
          </cell>
          <cell r="F971" t="str">
            <v>シャカイフクシホウジン マチダシフクシサービスキョウカイ</v>
          </cell>
          <cell r="N971" t="str">
            <v xml:space="preserve">https://machida-fukushi.or.jp/ </v>
          </cell>
          <cell r="O971" t="str">
            <v>町田市福祉事業補完のため設立。保育園や在宅介護支援センター等の受託経営と通所介護、居宅介護支援、訪問介護他の介護保険事業を実施。平成１７年４月特別養護老人ホーム「コモンズ」開設</v>
          </cell>
          <cell r="P971" t="str">
            <v>生活相談員（デイサービス）／３月１５日面接会</v>
          </cell>
          <cell r="Q971" t="str">
            <v>確認中</v>
          </cell>
          <cell r="R971" t="str">
            <v>小山田高齢者在宅サービスセンター地域の高齢者が住み慣れた家で長く暮らせるよう、施設へ通っていただき、元気で楽しく過ごすことをお手伝いするお仕事です。ご利用者様の利用相談、利用契約、通所介護計画書作成、生活支援、送迎など相談業務全般を行っていただきます。</v>
          </cell>
          <cell r="S971" t="str">
            <v>小山田高齢者在宅サービスセンター</v>
          </cell>
          <cell r="T971" t="str">
            <v>確認中</v>
          </cell>
          <cell r="U971" t="str">
            <v>契約社員</v>
          </cell>
          <cell r="V971" t="str">
            <v>東京都町田市下小山田町３５８０ ふれあい桜館１階</v>
          </cell>
          <cell r="W971" t="str">
            <v>神奈中バス「桜美林学園」バス停より徒歩８分、「尾根緑道入口」バス停より徒歩２分</v>
          </cell>
          <cell r="X971" t="str">
            <v>203,600円〜220,380円</v>
          </cell>
          <cell r="Y971" t="str">
            <v>処遇改善手当 20,000円〜20,000円、処遇改善臨時手当 8,500円〜8,500円</v>
          </cell>
          <cell r="Z971" t="str">
            <v>内容・詳細等は最下部ハローワークインターネットサービスにて確認ください。</v>
          </cell>
          <cell r="AA971" t="str">
            <v>実費支給（上限なし）</v>
          </cell>
          <cell r="AB971" t="str">
            <v>あり</v>
          </cell>
          <cell r="AC971" t="str">
            <v>1月あたり1,000円〜6,560円（前年度実績）</v>
          </cell>
          <cell r="AD971" t="str">
            <v>あり</v>
          </cell>
          <cell r="AE971" t="str">
            <v>計 2.70ヶ月分（前年度実績）</v>
          </cell>
          <cell r="AF971" t="str">
            <v>月給（手当等確認ください）</v>
          </cell>
          <cell r="AG971" t="str">
            <v>期間の定めあり</v>
          </cell>
          <cell r="AH971" t="str">
            <v>雇用期間の定めあり（4ヶ月未満）〜2023年3月31日契約更新の可能性あり（原則更新）</v>
          </cell>
          <cell r="AI971" t="str">
            <v>確認中</v>
          </cell>
          <cell r="AJ971" t="str">
            <v>可</v>
          </cell>
          <cell r="AK971" t="str">
            <v>あり</v>
          </cell>
          <cell r="AL971" t="str">
            <v>１ヶ月</v>
          </cell>
          <cell r="AM971" t="str">
            <v>あり</v>
          </cell>
          <cell r="AN971" t="str">
            <v>10時間</v>
          </cell>
          <cell r="AO971" t="str">
            <v>内容・詳細等は最下部ハローワークインターネットサービスにて確認ください。</v>
          </cell>
          <cell r="AP971" t="str">
            <v>8時30分〜17時15分</v>
          </cell>
          <cell r="AQ971" t="str">
            <v>内容・詳細等は最下部ハローワークインターネットサービスにて確認ください。</v>
          </cell>
          <cell r="AR971" t="str">
            <v>社会福祉士あれば尚可、介護福祉士必須、精神保健福祉士あれば尚可、普通自動車免許（ＡＴ限定可）いずれかの資格を所持で可</v>
          </cell>
          <cell r="AS971" t="str">
            <v>雇用保険，労災保険，健康保険，厚生年金</v>
          </cell>
          <cell r="AT971" t="str">
            <v>1人</v>
          </cell>
          <cell r="AU971" t="str">
            <v>地域密着型通所介護</v>
          </cell>
          <cell r="AZ971" t="str">
            <v>45分</v>
          </cell>
          <cell r="BA971" t="str">
            <v>週休二日制</v>
          </cell>
          <cell r="BB971" t="str">
            <v>あり（屋内禁煙）</v>
          </cell>
          <cell r="BC971" t="str">
            <v>あり（屋内禁煙）</v>
          </cell>
        </row>
        <row r="972">
          <cell r="C972" t="str">
            <v>13190-01717431</v>
          </cell>
          <cell r="D972">
            <v>44973</v>
          </cell>
          <cell r="E972" t="str">
            <v>社会福祉法人 町田市福祉サービス協会</v>
          </cell>
          <cell r="F972" t="str">
            <v>シャカイフクシホウジン マチダシフクシサービスキョウカイ</v>
          </cell>
          <cell r="N972" t="str">
            <v xml:space="preserve">https://machida-fukushi.or.jp/ </v>
          </cell>
          <cell r="O972" t="str">
            <v>町田市福祉事業補完のため設立。保育園や在宅介護支援センター等の受託経営と通所介護、居宅介護支援、訪問介護他の介護保険事業を実施。平成１７年４月特別養護老人ホーム「コモンズ」開設</v>
          </cell>
          <cell r="P972" t="str">
            <v>特養介護職員（正職員）／３月１５日面接会</v>
          </cell>
          <cell r="Q972" t="str">
            <v>確認中</v>
          </cell>
          <cell r="R972" t="str">
            <v>＊特養入居者８０名、ショート利用者２０名のユニットケア 施設です。＊ご入居者、ご利用者がその人らしく快適に過ごせる お手伝いをお願いします。＊スタッフがフォローし合える職場環境です。＊月４～５回夜勤あり★仕事内容、職場の雰囲気を見学して下さい。</v>
          </cell>
          <cell r="S972" t="str">
            <v>特別養護老人ホーム コモンズ</v>
          </cell>
          <cell r="T972" t="str">
            <v>確認中</v>
          </cell>
          <cell r="U972" t="str">
            <v>正社員</v>
          </cell>
          <cell r="V972" t="str">
            <v xml:space="preserve">東京都町田市森野 ４－８－３９ </v>
          </cell>
          <cell r="W972" t="str">
            <v>町田駅より神奈中バス市民病院前下車 徒歩３分</v>
          </cell>
          <cell r="X972" t="str">
            <v>228,900円〜265,100円</v>
          </cell>
          <cell r="Y972" t="str">
            <v>処遇改善調整手当 20,000円〜20,000円、住宅手当 9,700円〜15,700円、夜勤手当 25,000円〜25,000円</v>
          </cell>
          <cell r="Z972" t="str">
            <v>夜勤手当は１回 ５，０００円（毎月１～５回あり）</v>
          </cell>
          <cell r="AA972" t="str">
            <v>実費支給（上限なし）</v>
          </cell>
          <cell r="AB972" t="str">
            <v>あり</v>
          </cell>
          <cell r="AC972" t="str">
            <v>1月あたり2,700円〜3,600円（前年度実績）</v>
          </cell>
          <cell r="AD972" t="str">
            <v>あり</v>
          </cell>
          <cell r="AE972" t="str">
            <v>計 2.70ヶ月分（前年度実績）</v>
          </cell>
          <cell r="AF972" t="str">
            <v>月給（手当等確認ください）</v>
          </cell>
          <cell r="AG972" t="str">
            <v>期間の定めなし</v>
          </cell>
          <cell r="AH972" t="str">
            <v>雇用期間の定めなし</v>
          </cell>
          <cell r="AI972" t="str">
            <v>確認中</v>
          </cell>
          <cell r="AJ972" t="str">
            <v>可</v>
          </cell>
          <cell r="AK972" t="str">
            <v>あり</v>
          </cell>
          <cell r="AL972" t="str">
            <v>３ヶ月</v>
          </cell>
          <cell r="AM972" t="str">
            <v>あり</v>
          </cell>
          <cell r="AN972" t="str">
            <v>10時間</v>
          </cell>
          <cell r="AO972" t="str">
            <v>変形労働時間制</v>
          </cell>
          <cell r="AP972" t="str">
            <v>内容・詳細等は最下部ハローワークインターネットサービスにて確認ください。</v>
          </cell>
          <cell r="AQ972" t="str">
            <v>内容・詳細等は最下部ハローワークインターネットサービスにて確認ください。</v>
          </cell>
          <cell r="AR972" t="str">
            <v>介護福祉士あれば尚可、介護職員初任者研修修了者必須　※特養等施設での介護経験１年以上</v>
          </cell>
          <cell r="AS972" t="str">
            <v>雇用保険，労災保険，健康保険，厚生年金</v>
          </cell>
          <cell r="AT972" t="str">
            <v>3人</v>
          </cell>
          <cell r="AU972" t="str">
            <v>特別養護老人ホーム（特養）</v>
          </cell>
          <cell r="AZ972" t="str">
            <v>45分</v>
          </cell>
          <cell r="BA972" t="str">
            <v>週休二日制</v>
          </cell>
          <cell r="BB972" t="str">
            <v>あり（屋内禁煙）</v>
          </cell>
          <cell r="BC972" t="str">
            <v>あり（屋内禁煙）</v>
          </cell>
        </row>
        <row r="973">
          <cell r="C973" t="str">
            <v>13190-01718731</v>
          </cell>
          <cell r="D973">
            <v>44973</v>
          </cell>
          <cell r="E973" t="str">
            <v>セコムフォート多摩 株式会社</v>
          </cell>
          <cell r="F973" t="str">
            <v>セコムフォートタマ カブシキガイシャ</v>
          </cell>
          <cell r="N973" t="str">
            <v xml:space="preserve">https://www.royal-tama.co.jp </v>
          </cell>
          <cell r="O973" t="str">
            <v>ご入居者お一人おひとりに向き合い業界最高水準のサービス提供を目指しています。セコム（一部上場）１００％出資会社で、経営は盤石、福利厚生も万全。多摩丘陵病院に隣接しており安心です。</v>
          </cell>
          <cell r="P973" t="str">
            <v>介護職スタッフ（夜勤専任）／３月１５日面接会</v>
          </cell>
          <cell r="Q973" t="str">
            <v>確認中</v>
          </cell>
          <cell r="R973" t="str">
            <v>有料老人ホーム（１５０名）のケアサービススタッフご入居者に対する介護サービス＊トイレ介助あり。＊私有車通勤歓迎。（駐車場無料）※２名中、１名は急募</v>
          </cell>
          <cell r="S973" t="str">
            <v>コンフォートロイヤルライフ多摩</v>
          </cell>
          <cell r="T973" t="str">
            <v>確認中</v>
          </cell>
          <cell r="U973" t="str">
            <v>非常勤パート</v>
          </cell>
          <cell r="V973" t="str">
            <v>東京都町田市下小山田町１４６１番地</v>
          </cell>
          <cell r="W973" t="str">
            <v>最寄駅：多摩センター駅よりシャトルバス８分（無料）（京王線・小田急線・多摩モノレール）</v>
          </cell>
          <cell r="X973" t="str">
            <v>1,150円〜1,200円</v>
          </cell>
          <cell r="Y973" t="str">
            <v>-</v>
          </cell>
          <cell r="Z973" t="str">
            <v>夜勤手当 ９０００円１夜勤、介護福祉士 ２７０００円、初任者研修 ２６２５０円</v>
          </cell>
          <cell r="AA973" t="str">
            <v>実費支給（上限なし）</v>
          </cell>
          <cell r="AB973" t="str">
            <v>なし</v>
          </cell>
          <cell r="AC973" t="str">
            <v>なし</v>
          </cell>
          <cell r="AD973" t="str">
            <v>なし</v>
          </cell>
          <cell r="AE973" t="str">
            <v>なし</v>
          </cell>
          <cell r="AF973" t="str">
            <v>時給</v>
          </cell>
          <cell r="AG973" t="str">
            <v>期間の定めあり</v>
          </cell>
          <cell r="AH973" t="str">
            <v>雇用期間の定めあり（4ヶ月以上）1年契約更新の可能性あり（条件付きで更新あり）</v>
          </cell>
          <cell r="AI973" t="str">
            <v>確認中</v>
          </cell>
          <cell r="AJ973" t="str">
            <v>可</v>
          </cell>
          <cell r="AK973" t="str">
            <v>あり</v>
          </cell>
          <cell r="AL973" t="str">
            <v>３ヶ月</v>
          </cell>
          <cell r="AM973" t="str">
            <v>なし</v>
          </cell>
          <cell r="AN973" t="str">
            <v>あり</v>
          </cell>
          <cell r="AO973" t="str">
            <v>変形労働時間制</v>
          </cell>
          <cell r="AP973" t="str">
            <v>16時00分〜9時30分</v>
          </cell>
          <cell r="AQ973" t="str">
            <v>週1日以上</v>
          </cell>
          <cell r="AR973" t="str">
            <v>ホームヘルパー２級、介護職員初任者研修修了者必須いずれかの資格を所持で可</v>
          </cell>
          <cell r="AS973" t="str">
            <v>労災保険</v>
          </cell>
          <cell r="AT973" t="str">
            <v>2人</v>
          </cell>
          <cell r="AU973" t="str">
            <v>特定施設入居者生活介護（有料老人ホーム）</v>
          </cell>
          <cell r="AZ973" t="str">
            <v>150分</v>
          </cell>
          <cell r="BA973" t="str">
            <v>週休二日制</v>
          </cell>
          <cell r="BB973" t="str">
            <v>あり（喫煙室設置）</v>
          </cell>
          <cell r="BC973" t="str">
            <v>あり（喫煙室設置）</v>
          </cell>
        </row>
        <row r="974">
          <cell r="C974" t="str">
            <v>13190-01720131</v>
          </cell>
          <cell r="D974">
            <v>44973</v>
          </cell>
          <cell r="E974" t="str">
            <v>セコムフォート多摩 株式会社</v>
          </cell>
          <cell r="F974" t="str">
            <v>セコムフォートタマ カブシキガイシャ</v>
          </cell>
          <cell r="N974" t="str">
            <v xml:space="preserve">https://www.royal-tama.co.jp </v>
          </cell>
          <cell r="O974" t="str">
            <v>ご入居者お一人おひとりに向き合い業界最高水準のサービス提供を目指しています。セコム（一部上場）１００％出資会社で、経営は盤石、福利厚生も万全。多摩丘陵病院に隣接しており安心です。</v>
          </cell>
          <cell r="P974" t="str">
            <v>介護職スタッフ（初任者研修修了者）夜勤あり３／１５面接会</v>
          </cell>
          <cell r="Q974" t="str">
            <v>確認中</v>
          </cell>
          <cell r="R974" t="str">
            <v>有料老人ホーム（１５０名）のケアサービススタッフご入居者に対する介護サービス＊男女の入浴・トイレ介助あり。＊私有車通勤歓迎。（駐車場無料）※夜勤なしも相談可</v>
          </cell>
          <cell r="S974" t="str">
            <v>コンフォートロイヤルライフ多摩</v>
          </cell>
          <cell r="T974" t="str">
            <v>確認中</v>
          </cell>
          <cell r="U974" t="str">
            <v>正社員</v>
          </cell>
          <cell r="V974" t="str">
            <v>東京都町田市下小山田町１４６１番地</v>
          </cell>
          <cell r="W974" t="str">
            <v>最寄駅：多摩センター駅よりシャトルバス８分（無料）（京王線・小田急線・多摩モノレール）</v>
          </cell>
          <cell r="X974" t="str">
            <v>219,000円〜228,000円</v>
          </cell>
          <cell r="Y974" t="str">
            <v>夜勤手当 45,000円〜45,000円</v>
          </cell>
          <cell r="Z974" t="str">
            <v>・定期的に支払われる手当の夜勤手当は９０００／回で表示・処遇改善手当：基本給の昇給分や夜勤手当、資格手当に含み月額支給（資格・経験により変動）・処遇改善支援補助金：３０００円・特定処遇改善加算：年度末に一括支給</v>
          </cell>
          <cell r="AA974" t="str">
            <v>実費支給（上限なし）</v>
          </cell>
          <cell r="AB974" t="str">
            <v>あり</v>
          </cell>
          <cell r="AC974" t="str">
            <v>1月あたり1,500円〜3,500円（前年度実績）</v>
          </cell>
          <cell r="AD974" t="str">
            <v>あり</v>
          </cell>
          <cell r="AE974" t="str">
            <v>計 3.00ヶ月分（前年度実績）</v>
          </cell>
          <cell r="AF974" t="str">
            <v>月給（手当等確認ください）</v>
          </cell>
          <cell r="AG974" t="str">
            <v>期間の定めなし</v>
          </cell>
          <cell r="AH974" t="str">
            <v>雇用期間の定めなし</v>
          </cell>
          <cell r="AI974" t="str">
            <v>確認中</v>
          </cell>
          <cell r="AJ974" t="str">
            <v>可</v>
          </cell>
          <cell r="AK974" t="str">
            <v>あり</v>
          </cell>
          <cell r="AL974" t="str">
            <v>３ヶ月</v>
          </cell>
          <cell r="AM974" t="str">
            <v>あり</v>
          </cell>
          <cell r="AN974" t="str">
            <v>5時間</v>
          </cell>
          <cell r="AO974" t="str">
            <v>変形労働時間制</v>
          </cell>
          <cell r="AP974" t="str">
            <v>内容・詳細等は最下部ハローワークインターネットサービスにて確認ください。</v>
          </cell>
          <cell r="AQ974" t="str">
            <v>内容・詳細等は最下部ハローワークインターネットサービスにて確認ください。</v>
          </cell>
          <cell r="AR974" t="str">
            <v>ホームヘルパー２級・介護職員初任者研修修了者いずれかの資格を所持で可</v>
          </cell>
          <cell r="AS974" t="str">
            <v>雇用保険，労災保険，健康保険，厚生年金</v>
          </cell>
          <cell r="AT974" t="str">
            <v>2人</v>
          </cell>
          <cell r="AU974" t="str">
            <v>特定施設入居者生活介護（有料老人ホーム）</v>
          </cell>
          <cell r="AZ974" t="str">
            <v>60分</v>
          </cell>
          <cell r="BA974" t="str">
            <v>週休二日制</v>
          </cell>
          <cell r="BB974" t="str">
            <v>あり（喫煙室設置）</v>
          </cell>
          <cell r="BC974" t="str">
            <v>あり（喫煙室設置）</v>
          </cell>
        </row>
        <row r="975">
          <cell r="C975" t="str">
            <v>13190-01721031</v>
          </cell>
          <cell r="D975">
            <v>44973</v>
          </cell>
          <cell r="E975" t="str">
            <v>社会福祉法人合掌苑</v>
          </cell>
          <cell r="F975" t="str">
            <v>シャカイフクシホウジン ガッショウエン</v>
          </cell>
          <cell r="N975" t="str">
            <v xml:space="preserve">www.gsen.or.jp/ </v>
          </cell>
          <cell r="O975" t="str">
            <v>「ここで働く人が幸せでないとよい介護はできない」という理事長方針の下、時短勤務や長期休暇、産休支援、夜勤専従化等、働きやすさをとことん追求しているので、離職率が低いことが特徴です。</v>
          </cell>
          <cell r="P975" t="str">
            <v>介護職員（桂寮）【画像情報あり】／３月１５日面接会</v>
          </cell>
          <cell r="Q975" t="str">
            <v>確認中</v>
          </cell>
          <cell r="R975" t="str">
            <v>特別養護老人ホーム「合掌苑 桂寮」で、介護業務全般を行っていただきます。・起床、就寝、食事、入浴、排泄等の介助・室内清掃、リネン交換・行事やレクリエーション時の補助・その他介護業務に付随する業務＊入居者様８８名を２３名程度のスタッフで介護します。＊夜勤はありません。</v>
          </cell>
          <cell r="S975" t="str">
            <v>特別養護老人ホーム「合掌苑 桂寮」</v>
          </cell>
          <cell r="T975" t="str">
            <v>確認中</v>
          </cell>
          <cell r="U975" t="str">
            <v>正社員</v>
          </cell>
          <cell r="V975" t="str">
            <v>東京都町田市金森東３－１８－１６</v>
          </cell>
          <cell r="W975" t="str">
            <v>ＪＲ横浜線 成瀬駅　徒歩15分</v>
          </cell>
          <cell r="X975" t="str">
            <v>223,600円〜292,400円</v>
          </cell>
          <cell r="Y975" t="str">
            <v>-</v>
          </cell>
          <cell r="Z975" t="str">
            <v>・介護福祉士手当 １０，０００円・処遇改善手当  １７，０００円・住宅手当    １０，０００円～３０，０００円・家族手当 配偶者 ５，０００円、子  １５，０００円／人・ひとり親家庭 子３０，０００円／人</v>
          </cell>
          <cell r="AA975" t="str">
            <v>実費支給（上限あり）</v>
          </cell>
          <cell r="AB975" t="str">
            <v>あり</v>
          </cell>
          <cell r="AC975" t="str">
            <v>なし</v>
          </cell>
          <cell r="AD975" t="str">
            <v>なし</v>
          </cell>
          <cell r="AE975" t="str">
            <v>なし</v>
          </cell>
          <cell r="AF975" t="str">
            <v>月給（手当等確認ください）</v>
          </cell>
          <cell r="AG975" t="str">
            <v>期間の定めなし</v>
          </cell>
          <cell r="AH975" t="str">
            <v>雇用期間の定めなし</v>
          </cell>
          <cell r="AI975" t="str">
            <v>確認中</v>
          </cell>
          <cell r="AJ975" t="str">
            <v>可</v>
          </cell>
          <cell r="AK975" t="str">
            <v>あり</v>
          </cell>
          <cell r="AL975" t="str">
            <v>３ヶ月</v>
          </cell>
          <cell r="AM975" t="str">
            <v>あり</v>
          </cell>
          <cell r="AN975" t="str">
            <v>8時間</v>
          </cell>
          <cell r="AO975" t="str">
            <v>変形労働時間制</v>
          </cell>
          <cell r="AP975" t="str">
            <v>内容・詳細等は最下部ハローワークインターネットサービスにて確認ください。</v>
          </cell>
          <cell r="AQ975" t="str">
            <v>内容・詳細等は最下部ハローワークインターネットサービスにて確認ください。</v>
          </cell>
          <cell r="AR975" t="str">
            <v>介護職員初任者研修修了者、ホームヘルパー２級いずれかの資格を所持で可</v>
          </cell>
          <cell r="AS975" t="str">
            <v>雇用保険，労災保険，健康保険，厚生年金</v>
          </cell>
          <cell r="AT975" t="str">
            <v>1人</v>
          </cell>
          <cell r="AU975" t="str">
            <v>特別養護老人ホーム（特養）</v>
          </cell>
          <cell r="AZ975" t="str">
            <v>60分</v>
          </cell>
          <cell r="BA975" t="str">
            <v>週休二日制</v>
          </cell>
          <cell r="BB975" t="str">
            <v>あり（喫煙室設置）</v>
          </cell>
          <cell r="BC975" t="str">
            <v>あり（喫煙室設置）</v>
          </cell>
        </row>
        <row r="976">
          <cell r="C976" t="str">
            <v>13190-01722831</v>
          </cell>
          <cell r="D976">
            <v>44973</v>
          </cell>
          <cell r="E976" t="str">
            <v>社会福祉法人合掌苑</v>
          </cell>
          <cell r="F976" t="str">
            <v>シャカイフクシホウジン ガッショウエン</v>
          </cell>
          <cell r="N976" t="str">
            <v xml:space="preserve">www.gsen.or.jp/ </v>
          </cell>
          <cell r="O976" t="str">
            <v>「ここで働く人が幸せでないとよい介護はできない」という理事長</v>
          </cell>
          <cell r="P976" t="str">
            <v>ケアマネジャー（居宅介護支援事業所）／３月１５日面接会</v>
          </cell>
          <cell r="Q976" t="str">
            <v>確認中</v>
          </cell>
          <cell r="R976" t="str">
            <v>利用者様の状態を把握し、どのようなサービスが必要かを判断してご本人およびご家族との相談、調整を行います。・利用者様・家族から相談受付・介護サービス計画書（ケアプラン）の立案・定期的な自宅訪問による状況把握・行政からの介護認定調査及び申請・医療機関との連携・その他ケアマネジメント業務に付随する業務、フレックスタイム制なので柔軟な働き方が可能です。始業および終業の時刻が自分で管理でき、生活スタイルに合わせ仕事ができます。（５：００～２２：００の間で勤務時間が選べます。コアタイムは１３：００～１５：００です）</v>
          </cell>
          <cell r="S976" t="str">
            <v>社会福祉法人合掌苑、居宅介護支援事業所</v>
          </cell>
          <cell r="T976" t="str">
            <v>確認中</v>
          </cell>
          <cell r="U976" t="str">
            <v>正社員</v>
          </cell>
          <cell r="V976" t="str">
            <v>東京都町田市金森東３－１８－１６</v>
          </cell>
          <cell r="W976" t="str">
            <v>ＪＲ横浜線 成瀬駅　徒歩13分</v>
          </cell>
          <cell r="X976" t="str">
            <v>277,480円〜329,490円</v>
          </cell>
          <cell r="Y976" t="str">
            <v>-</v>
          </cell>
          <cell r="Z976" t="str">
            <v>住宅手当     １０，０００円～３０，０００円、家族手当 配偶者  ５，０００円     子   １５，０００円／人、ひとり親世帯 子 ３０，０００円／人</v>
          </cell>
          <cell r="AA976" t="str">
            <v>実費支給（上限あり）</v>
          </cell>
          <cell r="AB976" t="str">
            <v>あり</v>
          </cell>
          <cell r="AC976" t="str">
            <v>なし</v>
          </cell>
          <cell r="AD976" t="str">
            <v>なし</v>
          </cell>
          <cell r="AE976" t="str">
            <v>なし</v>
          </cell>
          <cell r="AF976" t="str">
            <v>月給（手当等確認ください）</v>
          </cell>
          <cell r="AG976" t="str">
            <v>期間の定めなし</v>
          </cell>
          <cell r="AH976" t="str">
            <v>雇用期間の定めなし</v>
          </cell>
          <cell r="AI976" t="str">
            <v>確認中</v>
          </cell>
          <cell r="AJ976" t="str">
            <v>可</v>
          </cell>
          <cell r="AK976" t="str">
            <v>あり</v>
          </cell>
          <cell r="AL976" t="str">
            <v>３ヶ月</v>
          </cell>
          <cell r="AM976" t="str">
            <v>あり</v>
          </cell>
          <cell r="AN976" t="str">
            <v>10時間</v>
          </cell>
          <cell r="AO976" t="str">
            <v>フレックスタイム制</v>
          </cell>
          <cell r="AP976" t="str">
            <v>フレックスタイム制</v>
          </cell>
          <cell r="AQ976" t="str">
            <v>内容・詳細等は最下部ハローワークインターネットサービスにて確認ください。</v>
          </cell>
          <cell r="AR976" t="str">
            <v>介護支援専門員（ケアマネージャー）必須、主任介護支援専門員あれば尚可</v>
          </cell>
          <cell r="AS976" t="str">
            <v>雇用保険，労災保険，健康保険，厚生年金</v>
          </cell>
          <cell r="AT976" t="str">
            <v>1人</v>
          </cell>
          <cell r="AU976" t="str">
            <v>居宅介護支援</v>
          </cell>
          <cell r="AZ976" t="str">
            <v>60分</v>
          </cell>
          <cell r="BA976" t="str">
            <v>週休二日制</v>
          </cell>
          <cell r="BB976" t="str">
            <v>あり（喫煙室設置）</v>
          </cell>
          <cell r="BC976" t="str">
            <v>あり（喫煙室設置）</v>
          </cell>
        </row>
        <row r="977">
          <cell r="C977" t="str">
            <v>13190-01723231</v>
          </cell>
          <cell r="D977">
            <v>44973</v>
          </cell>
          <cell r="E977" t="str">
            <v>社会福祉法人合掌苑</v>
          </cell>
          <cell r="F977" t="str">
            <v>シャカイフクシホウジン ガッショウエン</v>
          </cell>
          <cell r="N977" t="str">
            <v xml:space="preserve">www.gsen.or.jp/ </v>
          </cell>
          <cell r="O977" t="str">
            <v>「ここで働く人が幸せでないとよい介護はできない」という理事長方針の下、時短勤務や長期休暇、産休支援、夜勤専従化等、働きやすさをとことん追求しているので、離職率が低いことが特徴です。</v>
          </cell>
          <cell r="P977" t="str">
            <v>ＧＴＣ（グッドタイムクラブ）の企画運営職員３／１５面接会</v>
          </cell>
          <cell r="Q977" t="str">
            <v>確認中</v>
          </cell>
          <cell r="R977" t="str">
            <v>住宅型有料老人ホーム「アシステッドナーシング鶴の苑」で、入居者様向けのレクリエーションの企画・運営の専任者として業務を担当していただきます。 ・ＧＴＣ（グットタイムクラブ）の運営 ※ＧＴＣとは、施設の入居者様向けに季節ごとのイベントや サークル活動、外部講師によるクラブ活動などを行うレクリエーションクラブです。・イベント企画運営全般・外出ツアー企画、参加・笑いヨガ実施・アメーバ経営会議への参加・その他付随する業務★ＧＴＣ専属要員となるため、身体介護業務はありません。</v>
          </cell>
          <cell r="S977" t="str">
            <v>住宅型有料老人ホーム「アシステッドナーシング鶴の苑」</v>
          </cell>
          <cell r="T977" t="str">
            <v>確認中</v>
          </cell>
          <cell r="U977" t="str">
            <v>正社員</v>
          </cell>
          <cell r="V977" t="str">
            <v>東京都町田市南町田５－３－２８</v>
          </cell>
          <cell r="W977" t="str">
            <v>東急田園都市線 南町田グランベリーパーク駅　徒歩6分</v>
          </cell>
          <cell r="X977" t="str">
            <v>223,600円〜292,400円</v>
          </cell>
          <cell r="Y977" t="str">
            <v>-</v>
          </cell>
          <cell r="Z977" t="str">
            <v>・処遇改善手当   ５，０００円・介護福祉士手当 １０，０００円・住宅手当    １０，０００円～３０，０００円・家族手当 配偶者 ５，０００円      子  １５，０００円／人・ひとり親家庭 子３０，０００円／人</v>
          </cell>
          <cell r="AA977" t="str">
            <v>実費支給（上限あり）</v>
          </cell>
          <cell r="AB977" t="str">
            <v>あり</v>
          </cell>
          <cell r="AC977" t="str">
            <v>なし</v>
          </cell>
          <cell r="AD977" t="str">
            <v>なし</v>
          </cell>
          <cell r="AE977" t="str">
            <v>なし</v>
          </cell>
          <cell r="AF977" t="str">
            <v>月給（手当等確認ください）</v>
          </cell>
          <cell r="AG977" t="str">
            <v>期間の定めなし</v>
          </cell>
          <cell r="AH977" t="str">
            <v>雇用期間の定めなし</v>
          </cell>
          <cell r="AI977" t="str">
            <v>確認中</v>
          </cell>
          <cell r="AJ977" t="str">
            <v>不可</v>
          </cell>
          <cell r="AK977" t="str">
            <v>あり</v>
          </cell>
          <cell r="AL977" t="str">
            <v>３ヶ月</v>
          </cell>
          <cell r="AM977" t="str">
            <v>なし</v>
          </cell>
          <cell r="AN977" t="str">
            <v>なし</v>
          </cell>
          <cell r="AO977" t="str">
            <v>変形労働時間制</v>
          </cell>
          <cell r="AP977" t="str">
            <v>8時30分〜17時30分</v>
          </cell>
          <cell r="AQ977" t="str">
            <v>内容・詳細等は最下部ハローワークインターネットサービスにて確認ください。</v>
          </cell>
          <cell r="AR977" t="str">
            <v>介護職員初任者研修修了者必須、介護福祉士あれば尚可</v>
          </cell>
          <cell r="AS977" t="str">
            <v>雇用保険，労災保険，健康保険，厚生年金</v>
          </cell>
          <cell r="AT977" t="str">
            <v>1人</v>
          </cell>
          <cell r="AU977" t="str">
            <v>住宅型有料老人ホーム</v>
          </cell>
          <cell r="AZ977" t="str">
            <v>60分</v>
          </cell>
          <cell r="BA977" t="str">
            <v>週休二日制</v>
          </cell>
          <cell r="BB977" t="str">
            <v>あり（喫煙室設置）</v>
          </cell>
          <cell r="BC977" t="str">
            <v>あり（喫煙室設置）</v>
          </cell>
        </row>
        <row r="978">
          <cell r="C978" t="str">
            <v>13190-01724531</v>
          </cell>
          <cell r="D978">
            <v>44973</v>
          </cell>
          <cell r="E978" t="str">
            <v>社会福祉法人合掌苑</v>
          </cell>
          <cell r="F978" t="str">
            <v>シャカイフクシホウジン ガッショウエン</v>
          </cell>
          <cell r="N978" t="str">
            <v xml:space="preserve">www.gsen.or.jp/ </v>
          </cell>
          <cell r="O978" t="str">
            <v>「ここで働く人が幸せでないとよい介護はできない」という理事長方針の下、時短勤務や長期休暇、産休支援、夜勤専従化等、働きやすさをとことん追求しているので、離職率が低いことが特徴です。</v>
          </cell>
          <cell r="P978" t="str">
            <v>ケアマネジャー（第２居宅介護支援事業所）３月１５日面接会</v>
          </cell>
          <cell r="Q978" t="str">
            <v>確認中</v>
          </cell>
          <cell r="R978" t="str">
            <v>利用者様の状態を把握し、どのようなサービスが必要かを判断してご本人およびご家族との相談、調整を行います。・利用者様・家族から相談受付・介護サービス計画書（ケアプラン）の立案・定期的な自宅訪問による状況把握・行政からの介護認定調査及び申請・医療機関との連携・その他ケアマネジメント業務に付随する業務、フレックスタイム制なので柔軟な働き方が可能です。始業および終業の時刻が自分で管理でき、生活スタイルに合わせ仕事ができます。（５：００～２２：００の間で勤務時間が選べます。コアタイムは１３：００～１５：００です）</v>
          </cell>
          <cell r="S978" t="str">
            <v>合掌苑第２居宅介護支援事業所</v>
          </cell>
          <cell r="T978" t="str">
            <v>確認中</v>
          </cell>
          <cell r="U978" t="str">
            <v>正社員</v>
          </cell>
          <cell r="V978" t="str">
            <v>東京都町田市金森東４丁目２－２５</v>
          </cell>
          <cell r="W978" t="str">
            <v>ＪＲ横浜線 成瀬駅　徒歩15分</v>
          </cell>
          <cell r="X978" t="str">
            <v>277,480円〜329,490円</v>
          </cell>
          <cell r="Y978" t="str">
            <v>-</v>
          </cell>
          <cell r="Z978" t="str">
            <v>住宅手当     １０，０００円～３０，０００円、家族手当 配偶者  ５，０００円     子   １５，０００円／人・ひとり親世帯 子 ３０，０００円／人</v>
          </cell>
          <cell r="AA978" t="str">
            <v>実費支給（上限あり）</v>
          </cell>
          <cell r="AB978" t="str">
            <v>あり</v>
          </cell>
          <cell r="AC978" t="str">
            <v>なし</v>
          </cell>
          <cell r="AD978" t="str">
            <v>なし</v>
          </cell>
          <cell r="AE978" t="str">
            <v>なし</v>
          </cell>
          <cell r="AF978" t="str">
            <v>月給（手当等確認ください）</v>
          </cell>
          <cell r="AG978" t="str">
            <v>期間の定めなし</v>
          </cell>
          <cell r="AH978" t="str">
            <v>雇用期間の定めなし</v>
          </cell>
          <cell r="AI978" t="str">
            <v>確認中</v>
          </cell>
          <cell r="AJ978" t="str">
            <v>可</v>
          </cell>
          <cell r="AK978" t="str">
            <v>あり</v>
          </cell>
          <cell r="AL978" t="str">
            <v>３ヶ月</v>
          </cell>
          <cell r="AM978" t="str">
            <v>あり</v>
          </cell>
          <cell r="AN978" t="str">
            <v>10時間</v>
          </cell>
          <cell r="AO978" t="str">
            <v>フレックスタイム制</v>
          </cell>
          <cell r="AP978" t="str">
            <v>内容・詳細等は最下部ハローワークインターネットサービスにて確認ください。</v>
          </cell>
          <cell r="AQ978" t="str">
            <v>内容・詳細等は最下部ハローワークインターネットサービスにて確認ください。</v>
          </cell>
          <cell r="AR978" t="str">
            <v>介護支援専門員（ケアマネージャー）必須、主任介護支援専門員あれば尚可</v>
          </cell>
          <cell r="AS978" t="str">
            <v>雇用保険，労災保険，健康保険，厚生年金</v>
          </cell>
          <cell r="AT978" t="str">
            <v>1人</v>
          </cell>
          <cell r="AU978" t="str">
            <v>居宅介護支援</v>
          </cell>
          <cell r="AZ978" t="str">
            <v>60分</v>
          </cell>
          <cell r="BA978" t="str">
            <v>週休二日制</v>
          </cell>
          <cell r="BB978" t="str">
            <v>あり（喫煙室設置）</v>
          </cell>
          <cell r="BC978" t="str">
            <v>あり（喫煙室設置）</v>
          </cell>
        </row>
        <row r="979">
          <cell r="C979" t="str">
            <v>13190-01725431</v>
          </cell>
          <cell r="D979">
            <v>44973</v>
          </cell>
          <cell r="E979" t="str">
            <v>社会福祉法人合掌苑</v>
          </cell>
          <cell r="F979" t="str">
            <v>シャカイフクシホウジン ガッショウエン</v>
          </cell>
          <cell r="N979" t="str">
            <v xml:space="preserve">www.gsen.or.jp/ </v>
          </cell>
          <cell r="O979" t="str">
            <v>「ここで働く人が幸せでないとよい介護はできない」という理事長方針の下、時短勤務や長期休暇、産休支援、夜勤専従化等、働きやすさをとことん追求しているので、離職率が低いことが特徴です。</v>
          </cell>
          <cell r="P979" t="str">
            <v>正看護師（鶴の苑）【画像情報あり】／３月１５日面接会</v>
          </cell>
          <cell r="Q979" t="str">
            <v>確認中</v>
          </cell>
          <cell r="R979" t="str">
            <v>有料老人ホーム「アシステッドナーシング＆リビング鶴の苑」で看護業務全般、および入居者様の健康管理を行っていただきます。 ・バイタルチェック・服薬管理 ・状態観察・処置業務・受診同行 ・その他看護業務に付随する業務＊オンコール（かけつけ）あり※アシステッドナーシングとは、医療や介護が必要な状態でも住み続けることができる医療・介護付きの生活主体の施設のことです。</v>
          </cell>
          <cell r="S979" t="str">
            <v>有料老人ホーム「アシステッドナーシング＆リビング鶴の苑」</v>
          </cell>
          <cell r="T979" t="str">
            <v>確認中</v>
          </cell>
          <cell r="U979" t="str">
            <v>正社員</v>
          </cell>
          <cell r="V979" t="str">
            <v>東京都町田市南町田５－３－２８</v>
          </cell>
          <cell r="W979" t="str">
            <v>東急田園都市線 南町田グランベリーパーク駅　徒歩6分</v>
          </cell>
          <cell r="X979" t="str">
            <v>326,800円〜395,600円</v>
          </cell>
          <cell r="Y979" t="str">
            <v>-</v>
          </cell>
          <cell r="Z979" t="str">
            <v>処遇改善手当    ５，０００円、住宅手当     １０，０００円～３０，０００円、家族手当 配偶者  ５，０００円     子   １５，０００円／人、ひとり親家庭 子 ３０，０００円／人、オンコール手当   ２，０００円／回</v>
          </cell>
          <cell r="AA979" t="str">
            <v>実費支給（上限あり）</v>
          </cell>
          <cell r="AB979" t="str">
            <v>あり</v>
          </cell>
          <cell r="AC979" t="str">
            <v>なし</v>
          </cell>
          <cell r="AD979" t="str">
            <v>なし</v>
          </cell>
          <cell r="AE979" t="str">
            <v>なし</v>
          </cell>
          <cell r="AF979" t="str">
            <v>月給（手当等確認ください）</v>
          </cell>
          <cell r="AG979" t="str">
            <v>期間の定めなし</v>
          </cell>
          <cell r="AH979" t="str">
            <v>雇用期間の定めなし</v>
          </cell>
          <cell r="AI979" t="str">
            <v>確認中</v>
          </cell>
          <cell r="AJ979" t="str">
            <v>不可</v>
          </cell>
          <cell r="AK979" t="str">
            <v>あり</v>
          </cell>
          <cell r="AL979" t="str">
            <v>３ヶ月</v>
          </cell>
          <cell r="AM979" t="str">
            <v>あり</v>
          </cell>
          <cell r="AN979" t="str">
            <v>5時間</v>
          </cell>
          <cell r="AO979" t="str">
            <v>変形労働時間制</v>
          </cell>
          <cell r="AP979" t="str">
            <v>8時30分〜17時30分</v>
          </cell>
          <cell r="AQ979" t="str">
            <v>内容・詳細等は最下部ハローワークインターネットサービスにて確認ください。</v>
          </cell>
          <cell r="AR979" t="str">
            <v>看護師必須</v>
          </cell>
          <cell r="AS979" t="str">
            <v>雇用保険，労災保険，健康保険，厚生年金</v>
          </cell>
          <cell r="AT979" t="str">
            <v>1人</v>
          </cell>
          <cell r="AU979" t="str">
            <v>特定施設入居者生活介護（有料老人ホーム）</v>
          </cell>
          <cell r="AZ979" t="str">
            <v>60分</v>
          </cell>
          <cell r="BA979" t="str">
            <v>週休二日制</v>
          </cell>
          <cell r="BB979" t="str">
            <v>あり（喫煙室設置）</v>
          </cell>
          <cell r="BC979" t="str">
            <v>あり（喫煙室設置）</v>
          </cell>
        </row>
        <row r="980">
          <cell r="C980" t="str">
            <v>13190-01726731</v>
          </cell>
          <cell r="D980">
            <v>44973</v>
          </cell>
          <cell r="E980" t="str">
            <v>社会福祉法人友愛十字会</v>
          </cell>
          <cell r="F980" t="str">
            <v>シャカイフクシホウジン ユウアイジュウジカイ ユウアイソウ</v>
          </cell>
          <cell r="N980" t="str">
            <v xml:space="preserve">http://www.yuai.or.jp </v>
          </cell>
          <cell r="O980" t="str">
            <v>共に生きるを理念とし、ご利用者、ご家族、地域の皆様にとって信頼される施設であり続けられるよう職員一同仕事に励んでいます。</v>
          </cell>
          <cell r="P980" t="str">
            <v>介護職員／就業時間相談可！／日勤勤務／３月１５日面接会</v>
          </cell>
          <cell r="Q980" t="str">
            <v>確認中</v>
          </cell>
          <cell r="R980" t="str">
            <v>★週２日～勤務からＯＫ★ライフスタイルに合わせて働けます◎令和３年６月に移転オープン（小田急線町田駅徒歩１７分）◎従来型、ユニット型の併設施設です。日勤のお仕事！夜勤無し◎介護が必要な方の日常生活のサポートのお仕事です。◎ご利用者の健康管理や身体機能の維持により、その人らしい生き方が実現できるよう、食事、排泄、入浴などの支援をします。★入職後は先輩職員が丁寧に、業務内容をお伝えします。長く安定したお仕事をお探しの方にピッタリです。子育て世代活躍中</v>
          </cell>
          <cell r="S980" t="str">
            <v>社会福祉法人友愛十字会</v>
          </cell>
          <cell r="T980" t="str">
            <v>確認中</v>
          </cell>
          <cell r="U980" t="str">
            <v>非常勤パート</v>
          </cell>
          <cell r="V980" t="str">
            <v>東京都町田市南大谷１６５１－１</v>
          </cell>
          <cell r="W980" t="str">
            <v>小田急小田原線 町田駅　徒歩17分</v>
          </cell>
          <cell r="X980" t="str">
            <v>1,235円〜1,263円</v>
          </cell>
          <cell r="Y980" t="str">
            <v>処遇改善手当 74円〜74円、特定処遇改善手当 49円〜49円、臨時支援手当 40円〜40円</v>
          </cell>
          <cell r="Z980" t="str">
            <v>なし</v>
          </cell>
          <cell r="AA980" t="str">
            <v>実費支給（上限なし）</v>
          </cell>
          <cell r="AB980" t="str">
            <v>あり</v>
          </cell>
          <cell r="AC980" t="str">
            <v>1時間あたり0円〜100円（前年度実績）</v>
          </cell>
          <cell r="AD980" t="str">
            <v>なし</v>
          </cell>
          <cell r="AE980" t="str">
            <v>なし</v>
          </cell>
          <cell r="AF980" t="str">
            <v>時給</v>
          </cell>
          <cell r="AG980" t="str">
            <v>期間の定めあり</v>
          </cell>
          <cell r="AH980" t="str">
            <v>雇用期間の定めあり（4ヶ月未満）〜2023年3月31日契約更新の可能性あり（原則更新）</v>
          </cell>
          <cell r="AI980" t="str">
            <v>確認中</v>
          </cell>
          <cell r="AJ980" t="str">
            <v>可</v>
          </cell>
          <cell r="AK980" t="str">
            <v>なし</v>
          </cell>
          <cell r="AL980" t="str">
            <v>なし</v>
          </cell>
          <cell r="AM980" t="str">
            <v>あり</v>
          </cell>
          <cell r="AN980" t="str">
            <v>3時間</v>
          </cell>
          <cell r="AO980" t="str">
            <v>内容・詳細等は最下部ハローワークインターネットサービスにて確認ください。</v>
          </cell>
          <cell r="AP980" t="str">
            <v>内容・詳細等は最下部ハローワークインターネットサービスにて確認ください。</v>
          </cell>
          <cell r="AQ980" t="str">
            <v>週2日〜週5日</v>
          </cell>
          <cell r="AR980" t="str">
            <v>介護福祉士・介護職員初任者研修修了者・介護職員実務者研修修了者いずれかの資格を所持で可</v>
          </cell>
          <cell r="AS980" t="str">
            <v>労災保険</v>
          </cell>
          <cell r="AT980" t="str">
            <v>3人</v>
          </cell>
          <cell r="AU980" t="str">
            <v>特別養護老人ホーム（特養）</v>
          </cell>
          <cell r="AZ980" t="str">
            <v>60分</v>
          </cell>
          <cell r="BA980" t="str">
            <v>週休二日制</v>
          </cell>
          <cell r="BB980" t="str">
            <v>あり（屋内禁煙）</v>
          </cell>
          <cell r="BC980" t="str">
            <v>あり（屋内禁煙）</v>
          </cell>
        </row>
        <row r="981">
          <cell r="C981" t="str">
            <v>13190-01728631</v>
          </cell>
          <cell r="D981">
            <v>44973</v>
          </cell>
          <cell r="E981" t="str">
            <v>社会福祉法人友愛十字会</v>
          </cell>
          <cell r="F981" t="str">
            <v>シャカイフクシホウジン ユウアイジュウジカイ ユウアイソウ</v>
          </cell>
          <cell r="N981" t="str">
            <v xml:space="preserve">http://www.yuai.or.jp </v>
          </cell>
          <cell r="O981" t="str">
            <v>共に生きるを理念とし、ご利用者、ご家族、地域の皆様にとって信頼される施設であり続けられるよう職員一同仕事に励んでいます。</v>
          </cell>
          <cell r="P981" t="str">
            <v>介護職員／年間休日１２２日／３月１５日面接会</v>
          </cell>
          <cell r="Q981" t="str">
            <v>確認中</v>
          </cell>
          <cell r="R981" t="str">
            <v>スマホ・タブレット活用施設◎賞与４．４ヵ月◎年間休日１２２以上◎令和３年６月に移転オープン（小田急線町田駅徒歩１７分）ユニット型個室従来型の合計１１０床の併設型施設です。【仕事内容】◎介護が必要な方の日常生活のサポートのお仕事です。◎ご利用者の健康管理や身体機能の維持により、その人らしい生き方が実現できるよう、食事、排泄、入浴などの支援をします。★入職後は先輩職員が丁寧に、業務内容をお伝えします。子育てや介護をする方、ライフステージが変化しても活躍できるよう、法人全体がサポートします。ご応募お待ちしてます。★ＷＥＢ施設説明会随時実施中！！</v>
          </cell>
          <cell r="S981" t="str">
            <v>社会福祉法人友愛十字会</v>
          </cell>
          <cell r="T981" t="str">
            <v>確認中</v>
          </cell>
          <cell r="U981" t="str">
            <v>正社員</v>
          </cell>
          <cell r="V981" t="str">
            <v>東京都町田市南大谷１６５１－１</v>
          </cell>
          <cell r="W981" t="str">
            <v>小田急小田原線 町田駅　徒歩17分</v>
          </cell>
          <cell r="X981" t="str">
            <v>198,900円〜237,600円</v>
          </cell>
          <cell r="Y981" t="str">
            <v>処遇改善手当 12,000円〜12,000円、役割手当 8,000円〜8,000円、特定処遇改善手当 6,600円〜6,600円</v>
          </cell>
          <cell r="Z981" t="str">
            <v>扶養手当：６，０００円～１６，０００円、住宅手当：０円～２５，０００円、夜勤手当：８，０００円／１回※処遇、特定、臨時は法人の規程により変動有</v>
          </cell>
          <cell r="AA981" t="str">
            <v>実費支給（上限なし）</v>
          </cell>
          <cell r="AB981" t="str">
            <v>あり</v>
          </cell>
          <cell r="AC981" t="str">
            <v>1月あたり0円〜5,000円（前年度実績）</v>
          </cell>
          <cell r="AD981" t="str">
            <v>あり</v>
          </cell>
          <cell r="AE981" t="str">
            <v>計 4.40ヶ月分（前年度実績）</v>
          </cell>
          <cell r="AF981" t="str">
            <v>月給（手当等確認ください）</v>
          </cell>
          <cell r="AG981" t="str">
            <v>期間の定めなし</v>
          </cell>
          <cell r="AH981" t="str">
            <v>雇用期間の定めなし</v>
          </cell>
          <cell r="AI981" t="str">
            <v>確認中</v>
          </cell>
          <cell r="AJ981" t="str">
            <v>可</v>
          </cell>
          <cell r="AK981" t="str">
            <v>あり</v>
          </cell>
          <cell r="AL981" t="str">
            <v>６０日間</v>
          </cell>
          <cell r="AM981" t="str">
            <v>あり</v>
          </cell>
          <cell r="AN981" t="str">
            <v>8時間</v>
          </cell>
          <cell r="AO981" t="str">
            <v>交替制（シフト制）</v>
          </cell>
          <cell r="AP981" t="str">
            <v>内容・詳細等は最下部ハローワークインターネットサービスにて確認ください。</v>
          </cell>
          <cell r="AQ981" t="str">
            <v>内容・詳細等は最下部ハローワークインターネットサービスにて確認ください。</v>
          </cell>
          <cell r="AR981" t="str">
            <v>専修学校以上、介護職員初任者研修修了者・介護福祉士あれば尚可</v>
          </cell>
          <cell r="AS981" t="str">
            <v>雇用保険，労災保険，健康保険，厚生年金</v>
          </cell>
          <cell r="AT981" t="str">
            <v>1人</v>
          </cell>
          <cell r="AU981" t="str">
            <v>特別養護老人ホーム（特養）</v>
          </cell>
          <cell r="AZ981" t="str">
            <v>60分</v>
          </cell>
          <cell r="BA981" t="str">
            <v>週休二日制</v>
          </cell>
          <cell r="BB981" t="str">
            <v>あり（屋内禁煙）</v>
          </cell>
          <cell r="BC981" t="str">
            <v>あり（屋内禁煙）</v>
          </cell>
        </row>
        <row r="982">
          <cell r="C982" t="str">
            <v>13190-01729931</v>
          </cell>
          <cell r="D982">
            <v>44973</v>
          </cell>
          <cell r="E982" t="str">
            <v>社会福祉法人友愛十字会</v>
          </cell>
          <cell r="F982" t="str">
            <v>シャカイフクシホウジン ユウアイジュウジカイ ユウアイソウ</v>
          </cell>
          <cell r="N982" t="str">
            <v xml:space="preserve">http://www.yuai.or.jp </v>
          </cell>
          <cell r="O982" t="str">
            <v>共に生きるを理念とし、ご利用者、ご家族、地域の皆様にとって信頼される施設であり続けられるよう職員一同仕事に励んでいます。</v>
          </cell>
          <cell r="P982" t="str">
            <v>看護師／年間休日１２２以上／３月１５日面接会</v>
          </cell>
          <cell r="Q982" t="str">
            <v>確認中</v>
          </cell>
          <cell r="R982" t="str">
            <v>看護師／年間休日１２２以上／３月１５日面接会</v>
          </cell>
          <cell r="S982" t="str">
            <v>社会福祉法人友愛十字会</v>
          </cell>
          <cell r="T982" t="str">
            <v>確認中</v>
          </cell>
          <cell r="U982" t="str">
            <v>正社員</v>
          </cell>
          <cell r="V982" t="str">
            <v>東京都町田市南大谷１６５１－１</v>
          </cell>
          <cell r="W982" t="str">
            <v>小田急線 町田駅　徒歩17分</v>
          </cell>
          <cell r="X982" t="str">
            <v>271,400円〜303,800円</v>
          </cell>
          <cell r="Y982" t="str">
            <v>役割手当 19,000円〜25,000円、臨時支援手当 3,300円〜3,300円</v>
          </cell>
          <cell r="Z982" t="str">
            <v>・条件により支給・扶養手当：６，０００円～１６，０００円・住宅手当：０円～２５，０００円※臨時支援手当は法人の規定により変動あり。</v>
          </cell>
          <cell r="AA982" t="str">
            <v>実費支給（上限なし）</v>
          </cell>
          <cell r="AB982" t="str">
            <v>あり</v>
          </cell>
          <cell r="AC982" t="str">
            <v>1月あたり900円〜5,000円（前年度実績）</v>
          </cell>
          <cell r="AD982" t="str">
            <v>あり</v>
          </cell>
          <cell r="AE982" t="str">
            <v>計 4.40ヶ月分（前年度実績）</v>
          </cell>
          <cell r="AF982" t="str">
            <v>月給（手当等確認ください）</v>
          </cell>
          <cell r="AG982" t="str">
            <v>期間の定めなし</v>
          </cell>
          <cell r="AH982" t="str">
            <v>雇用期間の定めなし</v>
          </cell>
          <cell r="AI982" t="str">
            <v>確認中</v>
          </cell>
          <cell r="AJ982" t="str">
            <v>可</v>
          </cell>
          <cell r="AK982" t="str">
            <v>あり</v>
          </cell>
          <cell r="AL982" t="str">
            <v>６０日以内</v>
          </cell>
          <cell r="AM982" t="str">
            <v>あり</v>
          </cell>
          <cell r="AN982" t="str">
            <v>10時間</v>
          </cell>
          <cell r="AO982" t="str">
            <v>変形労働時間制</v>
          </cell>
          <cell r="AP982" t="str">
            <v>内容・詳細等は最下部ハローワークインターネットサービスにて確認ください。</v>
          </cell>
          <cell r="AQ982" t="str">
            <v>内容・詳細等は最下部ハローワークインターネットサービスにて確認ください。</v>
          </cell>
          <cell r="AR982" t="str">
            <v>専修学校以上、看護師あれば尚可、准看護師必須</v>
          </cell>
          <cell r="AS982" t="str">
            <v>雇用保険，労災保険，健康保険，厚生年金</v>
          </cell>
          <cell r="AT982" t="str">
            <v>1人</v>
          </cell>
          <cell r="AU982" t="str">
            <v>特別養護老人ホーム（特養）</v>
          </cell>
          <cell r="AZ982" t="str">
            <v>60分</v>
          </cell>
          <cell r="BA982" t="str">
            <v>週休二日制</v>
          </cell>
          <cell r="BB982" t="str">
            <v>あり（屋内禁煙）</v>
          </cell>
          <cell r="BC982" t="str">
            <v>あり（屋内禁煙）</v>
          </cell>
        </row>
        <row r="983">
          <cell r="C983" t="str">
            <v>13190-01734331</v>
          </cell>
          <cell r="D983">
            <v>44974</v>
          </cell>
          <cell r="E983" t="str">
            <v>株式会社らいふ ホームステーションらいふ町田</v>
          </cell>
          <cell r="F983" t="str">
            <v>カブシキガイシャ ライフ</v>
          </cell>
          <cell r="N983" t="str">
            <v xml:space="preserve">http://www.life-silver.com/ </v>
          </cell>
          <cell r="O983" t="str">
            <v>首都圏を中心に５０以上の施設・事業所を運営し、在宅サービスの提供と共に「超高齢社会」を社会問題に事業として取り組んでいます。</v>
          </cell>
          <cell r="P983" t="str">
            <v>ヘルパー（らいふ町田／有料老人ホーム）／３月１５日面接会</v>
          </cell>
          <cell r="Q983" t="str">
            <v>確認中</v>
          </cell>
          <cell r="R983" t="str">
            <v>「介護のプロ」を目指したい方を応援します。未経験・無資格の方も歓迎です。※詳細、特記事項をご確認ください。★介護福祉士をお持ちの方！ ささやかながら 入社祝金 ２万円ご用意致します★【仕事内容】・身体介護（排泄、入浴他）・通院介助  ・施設内の巡回、清掃、洗濯他・外出イベントの企画・実行など</v>
          </cell>
          <cell r="S983" t="str">
            <v>ホームステーションらいふ町田</v>
          </cell>
          <cell r="T983" t="str">
            <v>確認中</v>
          </cell>
          <cell r="U983" t="str">
            <v>正社員</v>
          </cell>
          <cell r="V983" t="str">
            <v>東京都町田市南町田１－７－１</v>
          </cell>
          <cell r="W983" t="str">
            <v>バス停「南農協前」より徒歩２分</v>
          </cell>
          <cell r="X983" t="str">
            <v>234,000円〜274,000円</v>
          </cell>
          <cell r="Y983" t="str">
            <v>-</v>
          </cell>
          <cell r="Z983" t="str">
            <v>-</v>
          </cell>
          <cell r="AA983" t="str">
            <v>実費支給（上限あり）</v>
          </cell>
          <cell r="AB983" t="str">
            <v>あり</v>
          </cell>
          <cell r="AC983" t="str">
            <v>1月あたり0円〜6,000円（前年度実績）</v>
          </cell>
          <cell r="AD983" t="str">
            <v>あり</v>
          </cell>
          <cell r="AE983" t="str">
            <v>200,000円〜200,000円（前年度実績）</v>
          </cell>
          <cell r="AF983" t="str">
            <v>月給（手当等確認ください）</v>
          </cell>
          <cell r="AG983" t="str">
            <v>期間の定めなし</v>
          </cell>
          <cell r="AH983" t="str">
            <v>雇用期間の定めなし</v>
          </cell>
          <cell r="AI983" t="str">
            <v>確認中</v>
          </cell>
          <cell r="AJ983" t="str">
            <v>不可</v>
          </cell>
          <cell r="AK983" t="str">
            <v>あり</v>
          </cell>
          <cell r="AL983" t="str">
            <v>２ヶ月</v>
          </cell>
          <cell r="AM983" t="str">
            <v>あり</v>
          </cell>
          <cell r="AN983" t="str">
            <v>10時間</v>
          </cell>
          <cell r="AO983" t="str">
            <v>変形労働時間制</v>
          </cell>
          <cell r="AP983" t="str">
            <v>内容・詳細等は最下部ハローワークインターネットサービスにて確認ください。</v>
          </cell>
          <cell r="AQ983" t="str">
            <v>内容・詳細等は最下部ハローワークインターネットサービスにて確認ください。</v>
          </cell>
          <cell r="AR983" t="str">
            <v>ホームヘルパー２級・介護福祉士・介護職員基礎研修修了者・介護職員初任者研修いずれかの資格を所持で可</v>
          </cell>
          <cell r="AS983" t="str">
            <v>雇用保険，労災保険，健康保険，厚生年金</v>
          </cell>
          <cell r="AT983" t="str">
            <v>1人</v>
          </cell>
          <cell r="AU983" t="str">
            <v>特定施設入居者生活介護（有料老人ホーム）</v>
          </cell>
          <cell r="AZ983" t="str">
            <v>60分</v>
          </cell>
          <cell r="BA983" t="str">
            <v>週休二日制</v>
          </cell>
          <cell r="BB983" t="str">
            <v>あり（屋内禁煙）</v>
          </cell>
          <cell r="BC983" t="str">
            <v>あり（屋内禁煙）</v>
          </cell>
        </row>
        <row r="984">
          <cell r="C984" t="str">
            <v>13190-01735631</v>
          </cell>
          <cell r="D984">
            <v>44974</v>
          </cell>
          <cell r="E984" t="str">
            <v>株式会社らいふ ホームステーションらいふ町田</v>
          </cell>
          <cell r="F984" t="str">
            <v>カブシキガイシャ ライフ</v>
          </cell>
          <cell r="N984" t="str">
            <v xml:space="preserve">http://www.life-silver.com/ </v>
          </cell>
          <cell r="O984" t="str">
            <v>首都圏を中心に５０以上の施設・事業所を運営し、在宅サービスの提供と共に「超高齢社会」を社会問題に事業として取り組んでいます。</v>
          </cell>
          <cell r="P984" t="str">
            <v>【６０歳以上歓迎】夜勤専従ヘルパー／３月１５日面接会</v>
          </cell>
          <cell r="Q984" t="str">
            <v>確認中</v>
          </cell>
          <cell r="R984" t="str">
            <v>◆有料老人ホームでの夜勤専従スタッフ募集！（週１回～勤務ＯＫ！）１６時間勤務であれば週２回勤務でも月収２０１，６００～２４０，０００円が可能です。◆夜勤手当６，０００円／１回（深夜手当含む）◆６０歳以上の方、無資格・未経験の方も歓迎です。【仕事内容】・身体介護（食事、排泄他）・施設内の巡回、清掃、洗濯他</v>
          </cell>
          <cell r="S984" t="str">
            <v>ホームステーションらいふ町田</v>
          </cell>
          <cell r="T984" t="str">
            <v>確認中</v>
          </cell>
          <cell r="U984" t="str">
            <v>非常勤パート</v>
          </cell>
          <cell r="V984" t="str">
            <v>東京都町田市南町田１－７－１</v>
          </cell>
          <cell r="W984" t="str">
            <v>東急田園都市線「つくし野」駅よりバス１０分「南農協前」下車２分</v>
          </cell>
          <cell r="X984" t="str">
            <v>1,300円〜1,550円</v>
          </cell>
          <cell r="Y984" t="str">
            <v>-</v>
          </cell>
          <cell r="Z984" t="str">
            <v>介護福祉士 時給１，５５０円、介護福祉士以外の有資格者 時給１，４５０円、資格のない方 時給１，３００円、夜勤手当６，０００円／１回（深夜手当含む）</v>
          </cell>
          <cell r="AA984" t="str">
            <v>実費支給（上限あり）</v>
          </cell>
          <cell r="AB984" t="str">
            <v>なし</v>
          </cell>
          <cell r="AC984" t="str">
            <v>変形労働時間制</v>
          </cell>
          <cell r="AD984" t="str">
            <v>なし</v>
          </cell>
          <cell r="AE984" t="str">
            <v>なし</v>
          </cell>
          <cell r="AF984" t="str">
            <v>時給</v>
          </cell>
          <cell r="AG984" t="str">
            <v>期間の定めあり</v>
          </cell>
          <cell r="AH984" t="str">
            <v>雇用期間の定めあり（4ヶ月未満）〜2023年3月31日契約更新の可能性あり（原則更新）</v>
          </cell>
          <cell r="AI984" t="str">
            <v>確認中</v>
          </cell>
          <cell r="AJ984" t="str">
            <v>不可</v>
          </cell>
          <cell r="AK984" t="str">
            <v>あり</v>
          </cell>
          <cell r="AL984" t="str">
            <v>２ヶ月</v>
          </cell>
          <cell r="AM984" t="str">
            <v>あり</v>
          </cell>
          <cell r="AN984" t="str">
            <v>10時間</v>
          </cell>
          <cell r="AO984" t="str">
            <v>変形労働時間制</v>
          </cell>
          <cell r="AP984" t="str">
            <v>内容・詳細等は最下部ハローワークインターネットサービスにて確認ください。</v>
          </cell>
          <cell r="AQ984" t="str">
            <v>週1日以上</v>
          </cell>
          <cell r="AR984" t="str">
            <v>ホームヘルパー２級あれば尚可</v>
          </cell>
          <cell r="AS984" t="str">
            <v>労災保険</v>
          </cell>
          <cell r="AT984" t="str">
            <v>1人</v>
          </cell>
          <cell r="AU984" t="str">
            <v>特定施設入居者生活介護（有料老人ホーム）</v>
          </cell>
          <cell r="AZ984" t="str">
            <v>120分</v>
          </cell>
          <cell r="BA984" t="str">
            <v>週休二日制</v>
          </cell>
          <cell r="BB984" t="str">
            <v>あり（屋内禁煙）</v>
          </cell>
          <cell r="BC984" t="str">
            <v>あり（屋内禁煙）</v>
          </cell>
        </row>
        <row r="985">
          <cell r="C985" t="str">
            <v>13190-01736931</v>
          </cell>
          <cell r="D985">
            <v>44974</v>
          </cell>
          <cell r="E985" t="str">
            <v>株式会社らいふ ホームステーションらいふ町田</v>
          </cell>
          <cell r="F985" t="str">
            <v>カブシキガイシャ ライフ</v>
          </cell>
          <cell r="N985" t="str">
            <v xml:space="preserve">http://www.life-silver.com/ </v>
          </cell>
          <cell r="O985" t="str">
            <v>首都圏を中心に５０以上の施設・事業所を運営し、在宅サービスの提供と共に「超高齢社会」を社会問題に事業として取り組んでいます。</v>
          </cell>
          <cell r="P985" t="str">
            <v>ヘルパー（らいふ町田／有料老人ホーム）／３月１５日面接会</v>
          </cell>
          <cell r="Q985" t="str">
            <v>確認中</v>
          </cell>
          <cell r="R985" t="str">
            <v>・通院介助◆６０歳以上の方、無資格・未経験の方も歓迎です。【仕事内容】・身体介護（排泄、入浴他）・施設内の巡回、清掃、洗濯他・外出イベントの企画、実行など</v>
          </cell>
          <cell r="S985" t="str">
            <v>ホームステーションらいふ町田</v>
          </cell>
          <cell r="T985" t="str">
            <v>確認中</v>
          </cell>
          <cell r="U985" t="str">
            <v>非常勤パート</v>
          </cell>
          <cell r="V985" t="str">
            <v>東京都町田市南町田１－７－１</v>
          </cell>
          <cell r="W985" t="str">
            <v>「南農協前」バス停より徒歩２分</v>
          </cell>
          <cell r="X985" t="str">
            <v>1,300円〜1,550円</v>
          </cell>
          <cell r="Y985" t="str">
            <v>-</v>
          </cell>
          <cell r="Z985" t="str">
            <v>介護福祉士 時給１，５５０円、ヘルパー２級以上   時給１，４５０円、資格のない方 時給１，３００円</v>
          </cell>
          <cell r="AA985" t="str">
            <v>実費支給（上限あり）</v>
          </cell>
          <cell r="AB985" t="str">
            <v>なし</v>
          </cell>
          <cell r="AC985" t="str">
            <v>なし</v>
          </cell>
          <cell r="AD985" t="str">
            <v>なし</v>
          </cell>
          <cell r="AE985" t="str">
            <v>なし</v>
          </cell>
          <cell r="AF985" t="str">
            <v>時給</v>
          </cell>
          <cell r="AG985" t="str">
            <v>期間の定めあり</v>
          </cell>
          <cell r="AH985" t="str">
            <v>雇用期間の定めあり（4ヶ月未満）〜2023年3月31日契約更新の可能性あり（原則更新）</v>
          </cell>
          <cell r="AI985" t="str">
            <v>確認中</v>
          </cell>
          <cell r="AJ985" t="str">
            <v>不可</v>
          </cell>
          <cell r="AK985" t="str">
            <v>あり</v>
          </cell>
          <cell r="AL985" t="str">
            <v>２ヶ月</v>
          </cell>
          <cell r="AM985" t="str">
            <v>あり</v>
          </cell>
          <cell r="AN985" t="str">
            <v>10時間</v>
          </cell>
          <cell r="AO985" t="str">
            <v>変形労働時間制</v>
          </cell>
          <cell r="AP985" t="str">
            <v>内容・詳細等は最下部ハローワークインターネットサービスにて確認ください。</v>
          </cell>
          <cell r="AQ985" t="str">
            <v>週2日以上</v>
          </cell>
          <cell r="AR985" t="str">
            <v>ホームヘルパー２級・介護福祉士・介護職員基礎研修修了者あれば尚可</v>
          </cell>
          <cell r="AS985" t="str">
            <v>労災保険</v>
          </cell>
          <cell r="AT985" t="str">
            <v>1人</v>
          </cell>
          <cell r="AU985" t="str">
            <v>特定施設入居者生活介護（有料老人ホーム）</v>
          </cell>
          <cell r="AZ985" t="str">
            <v>60分</v>
          </cell>
          <cell r="BA985" t="str">
            <v>週休二日制</v>
          </cell>
          <cell r="BB985" t="str">
            <v>あり（屋内禁煙）</v>
          </cell>
          <cell r="BC985" t="str">
            <v>あり（屋内禁煙）</v>
          </cell>
        </row>
        <row r="986">
          <cell r="C986" t="str">
            <v>13190-01737131</v>
          </cell>
          <cell r="D986">
            <v>44974</v>
          </cell>
          <cell r="E986" t="str">
            <v>株式会社らいふ ホームステーションらいふ町田</v>
          </cell>
          <cell r="F986" t="str">
            <v>カブシキガイシャ ライフ</v>
          </cell>
          <cell r="N986" t="str">
            <v xml:space="preserve">http://www.life-silver.com/ </v>
          </cell>
          <cell r="O986" t="str">
            <v>首都圏を中心に５０以上の施設・事業所を運営し、在宅サービスの提供と共に「超高齢社会」を社会問題に事業として取り組んでいます。</v>
          </cell>
          <cell r="P986" t="str">
            <v>サポートスタッフ（町田／有料老人ホーム）３月１５日面接会</v>
          </cell>
          <cell r="Q986" t="str">
            <v>確認中</v>
          </cell>
          <cell r="R986" t="str">
            <v>★有料老人ホームでのお仕事です★</v>
          </cell>
          <cell r="S986" t="str">
            <v>ホームステーションらいふ町田</v>
          </cell>
          <cell r="T986" t="str">
            <v>確認中</v>
          </cell>
          <cell r="U986" t="str">
            <v>非常勤パート</v>
          </cell>
          <cell r="V986" t="str">
            <v>東京都町田市南町田１－７－１</v>
          </cell>
          <cell r="W986" t="str">
            <v>町田駅よりバス「南農協前」徒歩２分</v>
          </cell>
          <cell r="X986" t="str">
            <v>1,095円〜1,200円</v>
          </cell>
          <cell r="Y986" t="str">
            <v>-</v>
          </cell>
          <cell r="Z986" t="str">
            <v>-</v>
          </cell>
          <cell r="AA986" t="str">
            <v>実費支給（上限あり）</v>
          </cell>
          <cell r="AB986" t="str">
            <v>なし</v>
          </cell>
          <cell r="AC986" t="str">
            <v>なし</v>
          </cell>
          <cell r="AD986" t="str">
            <v>なし</v>
          </cell>
          <cell r="AE986" t="str">
            <v>なし</v>
          </cell>
          <cell r="AF986" t="str">
            <v>時給</v>
          </cell>
          <cell r="AG986" t="str">
            <v>期間の定めあり</v>
          </cell>
          <cell r="AH986" t="str">
            <v>雇用期間の定めあり（4ヶ月未満）〜2023年3月31日契約更新の可能性あり（原則更新）</v>
          </cell>
          <cell r="AI986" t="str">
            <v>確認中</v>
          </cell>
          <cell r="AJ986" t="str">
            <v>不可</v>
          </cell>
          <cell r="AK986" t="str">
            <v>あり</v>
          </cell>
          <cell r="AL986" t="str">
            <v>２か月</v>
          </cell>
          <cell r="AM986" t="str">
            <v>あり</v>
          </cell>
          <cell r="AN986" t="str">
            <v>10時間</v>
          </cell>
          <cell r="AO986" t="str">
            <v>変形労働時間制</v>
          </cell>
          <cell r="AP986" t="str">
            <v>内容・詳細等は最下部ハローワークインターネットサービスにて確認ください。</v>
          </cell>
          <cell r="AQ986" t="str">
            <v>週2日以上</v>
          </cell>
          <cell r="AR986" t="str">
            <v>免許・資格不問</v>
          </cell>
          <cell r="AS986" t="str">
            <v>労災保険</v>
          </cell>
          <cell r="AT986" t="str">
            <v>1人</v>
          </cell>
          <cell r="AU986" t="str">
            <v>特定施設入居者生活介護（有料老人ホーム）</v>
          </cell>
          <cell r="AZ986" t="str">
            <v>60分</v>
          </cell>
          <cell r="BA986" t="str">
            <v>週休二日制</v>
          </cell>
          <cell r="BB986" t="str">
            <v>あり（屋内禁煙）</v>
          </cell>
          <cell r="BC986" t="str">
            <v>あり（屋内禁煙）</v>
          </cell>
        </row>
        <row r="987">
          <cell r="C987" t="str">
            <v>13190-01824931</v>
          </cell>
          <cell r="D987">
            <v>44979</v>
          </cell>
          <cell r="E987" t="str">
            <v>ＡＬＳＯＫ介護株式会社 かたくり町田</v>
          </cell>
          <cell r="F987" t="str">
            <v>アルソックカブシキガイシャ カタクリマチダ</v>
          </cell>
          <cell r="N987" t="str">
            <v xml:space="preserve">http://kaigo.alsok.co.jp </v>
          </cell>
          <cell r="O987" t="str">
            <v>一人ひとりのお客様に誠実に寄り添い、お客様の自分らしい暮らしをサポートすることで、お客様から確かな信頼を得るとともに、社会の負託に応えてまいります。</v>
          </cell>
          <cell r="P987" t="str">
            <v>介護職◆かたくり町田◆町田市中町／３月１５日面接会</v>
          </cell>
          <cell r="Q987" t="str">
            <v>確認中</v>
          </cell>
          <cell r="R987" t="str">
            <v>■ご利用者さま宅を訪問し、自立した生活が送れるよう支援します・食事・排泄・入浴などの身体介護サービス・掃除、調理、洗濯、買い物などの生活補助サービス・サービス提供責任者のサポート業務（事務業務）などご利用者の在宅生活を支えるやりがいのあるお仕事です！充実の研修で、あなたをしっかりサポートします。</v>
          </cell>
          <cell r="S987" t="str">
            <v>ＡＬＳＯＫ介護株式会社 かたくり町田</v>
          </cell>
          <cell r="T987" t="str">
            <v>確認中</v>
          </cell>
          <cell r="U987" t="str">
            <v>正社員</v>
          </cell>
          <cell r="V987" t="str">
            <v>東京都町田市中町２－４－５</v>
          </cell>
          <cell r="W987" t="str">
            <v>小田急線 町田駅 徒歩15分</v>
          </cell>
          <cell r="X987" t="str">
            <v>210,300円〜230,300円</v>
          </cell>
          <cell r="Y987" t="str">
            <v>勤労給手当 30,000円〜30,000円、勤務地調整手当 20,000円〜20,000円、職務調整手当 10,300円〜10,300円</v>
          </cell>
          <cell r="Z987" t="str">
            <v>介護福祉士資格手当：１０，０００円／月、住宅手当：１０，０００円／月、（規定あり）</v>
          </cell>
          <cell r="AA987" t="str">
            <v>実費支給（上限あり）</v>
          </cell>
          <cell r="AB987" t="str">
            <v>あり</v>
          </cell>
          <cell r="AC987" t="str">
            <v>1月あたり500円〜8,000円（前年度実績）</v>
          </cell>
          <cell r="AD987" t="str">
            <v>あり</v>
          </cell>
          <cell r="AE987" t="str">
            <v>計 2.20ヶ月分（前年度実績）</v>
          </cell>
          <cell r="AF987" t="str">
            <v>月給（手当等確認ください）</v>
          </cell>
          <cell r="AG987" t="str">
            <v>期間の定めなし</v>
          </cell>
          <cell r="AH987" t="str">
            <v>雇用期間の定めなし</v>
          </cell>
          <cell r="AI987" t="str">
            <v>確認中</v>
          </cell>
          <cell r="AJ987" t="str">
            <v>不可</v>
          </cell>
          <cell r="AK987" t="str">
            <v>あり</v>
          </cell>
          <cell r="AL987" t="str">
            <v>６ヵ月</v>
          </cell>
          <cell r="AM987" t="str">
            <v>あり</v>
          </cell>
          <cell r="AN987" t="str">
            <v>10時間</v>
          </cell>
          <cell r="AO987" t="str">
            <v>変形労働時間制</v>
          </cell>
          <cell r="AP987" t="str">
            <v>8時30分〜17時30分</v>
          </cell>
          <cell r="AQ987" t="str">
            <v>内容・詳細等は最下部ハローワークインターネットサービスにて確認ください。</v>
          </cell>
          <cell r="AR987" t="str">
            <v>介護福祉士、介護職員実務者研修修了者、介護職員初任者研修修了者、いずれかの資格を所持で可</v>
          </cell>
          <cell r="AS987" t="str">
            <v>雇用保険，労災保険，健康保険，厚生年金</v>
          </cell>
          <cell r="AT987" t="str">
            <v>1人</v>
          </cell>
          <cell r="AU987" t="str">
            <v>訪問介護（ホームヘルプサービス）</v>
          </cell>
          <cell r="AZ987" t="str">
            <v>60分</v>
          </cell>
          <cell r="BA987" t="str">
            <v>週休二日制</v>
          </cell>
          <cell r="BB987" t="str">
            <v>あり（屋内禁煙）</v>
          </cell>
          <cell r="BC987" t="str">
            <v>あり（屋内禁煙）</v>
          </cell>
        </row>
        <row r="988">
          <cell r="C988" t="str">
            <v>13190-01826031</v>
          </cell>
          <cell r="D988">
            <v>44979</v>
          </cell>
          <cell r="E988" t="str">
            <v>ＡＬＳＯＫ介護株式会社 かたくり町田</v>
          </cell>
          <cell r="F988" t="str">
            <v>アルソックカブシキガイシャ カタクリマチダ</v>
          </cell>
          <cell r="N988" t="str">
            <v xml:space="preserve">http://kaigo.alsok.co.jp </v>
          </cell>
          <cell r="O988" t="str">
            <v>一人ひとりのお客様に誠実に寄り添い、お客様の自分らしい暮らしをサポートすることで、お客様から確かな信頼を得るとともに、社会の負託に応えてまいります。</v>
          </cell>
          <cell r="P988" t="str">
            <v>登録ヘルパー［町田市中町／かたくり町田］３月１５日面接会</v>
          </cell>
          <cell r="Q988" t="str">
            <v>確認中</v>
          </cell>
          <cell r="R988" t="str">
            <v>ご利用者様のお宅へ訪問し、生活援助（食事・掃除等）、身体介護（排泄、入浴介助等）を行っていただきます。自立した日常を送れるように支援するサービスです。</v>
          </cell>
          <cell r="S988" t="str">
            <v>ＡＬＳＯＫ介護株式会社 かたくり町田</v>
          </cell>
          <cell r="T988" t="str">
            <v>確認中</v>
          </cell>
          <cell r="U988" t="str">
            <v>非常勤パート</v>
          </cell>
          <cell r="V988" t="str">
            <v>東京都町田市中町２－４－５へーベルＶｉｌｌａｇｅ</v>
          </cell>
          <cell r="W988" t="str">
            <v>小田急線 町田駅 徒歩15分</v>
          </cell>
          <cell r="X988" t="str">
            <v>1,360円〜1,760円</v>
          </cell>
          <cell r="Y988" t="str">
            <v>-</v>
          </cell>
          <cell r="Z988" t="str">
            <v>・生活援助       １，３６０円・身体介護       １，７６０円</v>
          </cell>
          <cell r="AA988" t="str">
            <v>なし</v>
          </cell>
          <cell r="AB988" t="str">
            <v>なし</v>
          </cell>
          <cell r="AC988" t="str">
            <v>なし</v>
          </cell>
          <cell r="AD988" t="str">
            <v>なし</v>
          </cell>
          <cell r="AE988" t="str">
            <v>なし</v>
          </cell>
          <cell r="AF988" t="str">
            <v>時給</v>
          </cell>
          <cell r="AG988" t="str">
            <v>期間の定めあり</v>
          </cell>
          <cell r="AH988" t="str">
            <v>雇用期間の定めあり（4ヶ月以上）〜2023年11月30日 （原則更新）</v>
          </cell>
          <cell r="AI988" t="str">
            <v>確認中</v>
          </cell>
          <cell r="AJ988" t="str">
            <v>不可</v>
          </cell>
          <cell r="AK988" t="str">
            <v>あり</v>
          </cell>
          <cell r="AL988" t="str">
            <v>３ヶ月</v>
          </cell>
          <cell r="AM988" t="str">
            <v>なし</v>
          </cell>
          <cell r="AN988" t="str">
            <v>なし</v>
          </cell>
          <cell r="AO988" t="str">
            <v>※シフトによる</v>
          </cell>
          <cell r="AP988" t="str">
            <v>8時30分〜17時30分</v>
          </cell>
          <cell r="AQ988" t="str">
            <v>週1日〜週4日</v>
          </cell>
          <cell r="AR988" t="str">
            <v>初任者研修、ヘルパー２級以上、いずれかの資格を所持で可</v>
          </cell>
          <cell r="AS988" t="str">
            <v>雇用保険，労災保険，健康保険，厚生年金</v>
          </cell>
          <cell r="AT988" t="str">
            <v>1人</v>
          </cell>
          <cell r="AU988" t="str">
            <v>訪問介護（ホームヘルプサービス）</v>
          </cell>
          <cell r="AZ988" t="str">
            <v>60分</v>
          </cell>
          <cell r="BA988" t="str">
            <v>週休二日制</v>
          </cell>
          <cell r="BB988" t="str">
            <v>あり（屋内禁煙）</v>
          </cell>
          <cell r="BC988" t="str">
            <v>あり（屋内禁煙）</v>
          </cell>
        </row>
        <row r="989">
          <cell r="C989" t="str">
            <v>13190-01827831</v>
          </cell>
          <cell r="D989">
            <v>44979</v>
          </cell>
          <cell r="E989" t="str">
            <v>ＡＬＳＯＫ介護株式会社 かたくり町田</v>
          </cell>
          <cell r="F989" t="str">
            <v>アルソックカブシキガイシャ カタクリマチダ</v>
          </cell>
          <cell r="N989" t="str">
            <v xml:space="preserve">http://kaigo.alsok.co.jp </v>
          </cell>
          <cell r="O989" t="str">
            <v>一人ひとりのお客様に誠実に寄り添い、お客様の自分らしい暮らしをサポートすることで、お客様から確かな信頼を得るとともに、社会の負託に応えてまいります。</v>
          </cell>
          <cell r="P989" t="str">
            <v>介護職◆デイサービスかたくりの里町田◆３月１５日面接会</v>
          </cell>
          <cell r="Q989" t="str">
            <v>確認中</v>
          </cell>
          <cell r="R989" t="str">
            <v>■ＡＬＳＯＫグループが運営する家庭的なデイサービスです。デイサービスでの、ご利用者さまに対する食事・入浴等の介護業務や運送業務等を行っていただきます。・送迎業務：エリアは町田市内、使用車種：ステーションワゴン（８人乗り）四季折々の作品作りや脳トレ、体操、運動レク、おやつ作りなどを通じ、ご利用者さまに楽しんで頂けるよう支援します。</v>
          </cell>
          <cell r="S989" t="str">
            <v>ＡＬＳＯＫ介護株式会社 かたくり町田</v>
          </cell>
          <cell r="T989" t="str">
            <v>確認中</v>
          </cell>
          <cell r="U989" t="str">
            <v>正社員</v>
          </cell>
          <cell r="V989" t="str">
            <v>東京都町田市中町２－４－５ ヘーベルＶｉｌｌａｇｅやまだい中</v>
          </cell>
          <cell r="W989" t="str">
            <v>小田急線 町田駅 徒歩15分</v>
          </cell>
          <cell r="X989" t="str">
            <v>210,300円〜230,300円</v>
          </cell>
          <cell r="Y989" t="str">
            <v>勤労給手当 30,000円〜30,000円、職務調整給手当 10,300円〜10,300円、勤務地調整手手当 20,000円〜20,000円</v>
          </cell>
          <cell r="Z989" t="str">
            <v>介護福祉士資格手当 月額１万円、住宅手当（規定有り）月額１万円</v>
          </cell>
          <cell r="AA989" t="str">
            <v>実費支給（上限あり）</v>
          </cell>
          <cell r="AB989" t="str">
            <v>あり</v>
          </cell>
          <cell r="AC989" t="str">
            <v>1月あたり500円〜8,000円（前年度実績）</v>
          </cell>
          <cell r="AD989" t="str">
            <v>あり</v>
          </cell>
          <cell r="AE989" t="str">
            <v>計 2.20ヶ月分（前年度実績）</v>
          </cell>
          <cell r="AF989" t="str">
            <v>月給（手当等確認ください）</v>
          </cell>
          <cell r="AG989" t="str">
            <v>期間の定めなし</v>
          </cell>
          <cell r="AH989" t="str">
            <v>雇用期間の定めなし</v>
          </cell>
          <cell r="AI989" t="str">
            <v>確認中</v>
          </cell>
          <cell r="AJ989" t="str">
            <v>可</v>
          </cell>
          <cell r="AK989" t="str">
            <v>あり</v>
          </cell>
          <cell r="AL989" t="str">
            <v>６ヶ月</v>
          </cell>
          <cell r="AM989" t="str">
            <v>あり</v>
          </cell>
          <cell r="AN989" t="str">
            <v>10時間</v>
          </cell>
          <cell r="AO989" t="str">
            <v>変形労働時間制</v>
          </cell>
          <cell r="AP989" t="str">
            <v>8時30分〜17時30分</v>
          </cell>
          <cell r="AQ989" t="str">
            <v>内容・詳細等は最下部ハローワークインターネットサービスにて確認ください。</v>
          </cell>
          <cell r="AR989" t="str">
            <v>介護福祉士、介護職員実務者研修修了者、介護職員初任者研修修了者、いずれかの資格を所持で可。普通自動車運転免許必須（ＡＴ限定可）</v>
          </cell>
          <cell r="AS989" t="str">
            <v>雇用保険，労災保険，健康保険，厚生年金</v>
          </cell>
          <cell r="AT989" t="str">
            <v>1人</v>
          </cell>
          <cell r="AU989" t="str">
            <v>地域密着型通所介護</v>
          </cell>
          <cell r="AZ989" t="str">
            <v>60分</v>
          </cell>
          <cell r="BA989" t="str">
            <v>週休二日制</v>
          </cell>
          <cell r="BB989" t="str">
            <v>あり（屋内禁煙）</v>
          </cell>
          <cell r="BC989" t="str">
            <v>あり（屋内禁煙）</v>
          </cell>
        </row>
        <row r="990">
          <cell r="C990" t="str">
            <v>13190-01819831</v>
          </cell>
          <cell r="D990">
            <v>44979</v>
          </cell>
          <cell r="E990" t="str">
            <v>パナソニックエイジフリー株式会社（ケアセンター町田）</v>
          </cell>
          <cell r="F990" t="str">
            <v>パナソニックエイジフリーカブシキガシャ（ケアセンターマチダ）</v>
          </cell>
          <cell r="N990" t="str">
            <v xml:space="preserve">http://panasonic.co.jp/es/pesaf/ </v>
          </cell>
          <cell r="O990" t="str">
            <v>パナソニックグループの総合力を活かし、良質で快適な在宅介護サーピスをトータルに提供し、地域福祉社会に貢献します。</v>
          </cell>
          <cell r="P990" t="str">
            <v>介護職員（パナソニックケアセンター町田）３月１５日面接会</v>
          </cell>
          <cell r="Q990" t="str">
            <v>確認中</v>
          </cell>
          <cell r="R990" t="str">
            <v>〈デイサービスにおける介護サービス業務〉●介護サービスの提供（入浴、食事、排泄、着脱、歩行介助）●マシンを使った機能訓練の補助●レクリエーションの企画と実施●送迎時の同行、介助●パート社員への指示、指導 など</v>
          </cell>
          <cell r="S990" t="str">
            <v>パナソニックエイジフリーケアセンター町田・デイサービス</v>
          </cell>
          <cell r="T990" t="str">
            <v>確認中</v>
          </cell>
          <cell r="U990" t="str">
            <v>正社員</v>
          </cell>
          <cell r="V990" t="str">
            <v>東京都町田市木曽西３丁目２０－６ メディカルモール町田Ｃ区画</v>
          </cell>
          <cell r="W990" t="str">
            <v>ＪＲ 横浜線／小田急電鉄 小田原線 町田駅よりバス「忠生公園入口」下車 徒歩２分</v>
          </cell>
          <cell r="X990" t="str">
            <v>223,450円〜245,670円</v>
          </cell>
          <cell r="Y990" t="str">
            <v>資格手当 2,000円〜20,000円、専門職手当 14,000円〜14,000円、処遇改善加算手当 42,450円〜46,670円、首都圏手当 5,000円〜5,000円</v>
          </cell>
          <cell r="Z990" t="str">
            <v>資格手当（例）：介護福祉士１５，０００円・実務者研修５，０００円・初任者研修２，０００円・社会福祉士２０，０００円</v>
          </cell>
          <cell r="AA990" t="str">
            <v>実費支給（上限なし）</v>
          </cell>
          <cell r="AB990" t="str">
            <v>あり</v>
          </cell>
          <cell r="AC990" t="str">
            <v>1月あたり0円〜（前年度実績）</v>
          </cell>
          <cell r="AD990" t="str">
            <v>あり</v>
          </cell>
          <cell r="AE990" t="str">
            <v>計 2.00ヶ月分（前年度実績）</v>
          </cell>
          <cell r="AF990" t="str">
            <v>月給（手当等確認ください）</v>
          </cell>
          <cell r="AG990" t="str">
            <v>期間の定めなし</v>
          </cell>
          <cell r="AH990" t="str">
            <v>雇用期間の定めなし</v>
          </cell>
          <cell r="AI990" t="str">
            <v>確認中</v>
          </cell>
          <cell r="AJ990" t="str">
            <v>不可</v>
          </cell>
          <cell r="AK990" t="str">
            <v>あり</v>
          </cell>
          <cell r="AL990" t="str">
            <v>３ヶ月</v>
          </cell>
          <cell r="AM990" t="str">
            <v>あり</v>
          </cell>
          <cell r="AN990" t="str">
            <v>20時間</v>
          </cell>
          <cell r="AO990" t="str">
            <v>変形労働時間制</v>
          </cell>
          <cell r="AP990" t="str">
            <v>8時15分〜17時15分</v>
          </cell>
          <cell r="AQ990" t="str">
            <v>内容・詳細等は最下部ハローワークインターネットサービスにて確認ください。</v>
          </cell>
          <cell r="AR990" t="str">
            <v>介護職員初任者研修修了者、ホームヘルパー２級いずれかの資格を所持で可、資格取得予定の方もご相談ください</v>
          </cell>
          <cell r="AS990" t="str">
            <v>雇用保険，労災保険，健康保険，厚生年金</v>
          </cell>
          <cell r="AT990" t="str">
            <v>1人</v>
          </cell>
          <cell r="AU990" t="str">
            <v>通所介護（デイサービス）</v>
          </cell>
          <cell r="AZ990" t="str">
            <v>60分</v>
          </cell>
          <cell r="BA990" t="str">
            <v>週休二日制</v>
          </cell>
          <cell r="BB990" t="str">
            <v>あり（屋内禁煙）</v>
          </cell>
          <cell r="BC990" t="str">
            <v>あり（屋内禁煙）</v>
          </cell>
        </row>
        <row r="991">
          <cell r="C991" t="str">
            <v>13190-01823631</v>
          </cell>
          <cell r="D991">
            <v>44979</v>
          </cell>
          <cell r="E991" t="str">
            <v>パナソニックエイジフリー株式会社（ケアセンター町田）</v>
          </cell>
          <cell r="F991" t="str">
            <v>パナソニックエイジフリーカブシキガシャ（ケアセンターマチダ）</v>
          </cell>
          <cell r="N991" t="str">
            <v xml:space="preserve">http://panasonic.co.jp/es/pesaf/ </v>
          </cell>
          <cell r="O991" t="str">
            <v>パナソニックグループの総合力を活かし、良質で快適な在宅介護サーピスをトータルに提供し、地域福祉社会に貢献します。</v>
          </cell>
          <cell r="P991" t="str">
            <v>介護職員（パナソニックケアセンター町田）３月１５日面接会</v>
          </cell>
          <cell r="Q991" t="str">
            <v>確認中</v>
          </cell>
          <cell r="R991" t="str">
            <v>〈デイサービスにおける介護サービス業務〉・介護サービスの提供（入浴、食事、歩行介助等） ・マシンを使用した機能訓練の補助 ・レクリエーションの企画や実施 ・送迎時の同行・介助★サポート体制が充実していますので、未経験やブランクのある方でも安心して働けます。</v>
          </cell>
          <cell r="S991" t="str">
            <v>パナソニックケアセンター町田</v>
          </cell>
          <cell r="T991" t="str">
            <v>確認中</v>
          </cell>
          <cell r="U991" t="str">
            <v>非常勤パート</v>
          </cell>
          <cell r="V991" t="str">
            <v>東京都町田市木曽西３丁目２０－６ メディカルモール町田Ｃ区画</v>
          </cell>
          <cell r="W991" t="str">
            <v>小田急線 町田駅　駅よりバス「忠生公園入口」下車 徒歩２分</v>
          </cell>
          <cell r="X991" t="str">
            <v>1,111円〜1,172円</v>
          </cell>
          <cell r="Y991" t="str">
            <v>-</v>
          </cell>
          <cell r="Z991" t="str">
            <v>※時給は資格による。  介護福祉士 ：１，１７２円 その他の資格：１，１１１円※介護職員処遇改善加算を含む</v>
          </cell>
          <cell r="AA991" t="str">
            <v>実費支給（上限なし）</v>
          </cell>
          <cell r="AB991" t="str">
            <v>あり</v>
          </cell>
          <cell r="AC991" t="str">
            <v>1時間あたり0円〜（前年度実績）</v>
          </cell>
          <cell r="AD991" t="str">
            <v>なし</v>
          </cell>
          <cell r="AE991" t="str">
            <v>なし</v>
          </cell>
          <cell r="AF991" t="str">
            <v>時給</v>
          </cell>
          <cell r="AG991" t="str">
            <v>期間の定めあり</v>
          </cell>
          <cell r="AH991" t="str">
            <v>雇用期間の定めあり（4ヶ月以上）6ヶ月契約更新の可能性あり（原則更新）</v>
          </cell>
          <cell r="AI991" t="str">
            <v>確認中</v>
          </cell>
          <cell r="AJ991" t="str">
            <v>不可</v>
          </cell>
          <cell r="AK991" t="str">
            <v>あり</v>
          </cell>
          <cell r="AL991" t="str">
            <v>３ヶ月</v>
          </cell>
          <cell r="AM991" t="str">
            <v>なし</v>
          </cell>
          <cell r="AN991" t="str">
            <v>なし</v>
          </cell>
          <cell r="AO991" t="str">
            <v>内容・詳細等は最下部ハローワークインターネットサービスにて確認ください。</v>
          </cell>
          <cell r="AP991" t="str">
            <v>8時15分〜17時15分</v>
          </cell>
          <cell r="AQ991" t="str">
            <v>週1日〜週5日</v>
          </cell>
          <cell r="AR991" t="str">
            <v>介護職員初任者研修修了者、ホームヘルパー２級いずれかの資格を所持で可</v>
          </cell>
          <cell r="AS991" t="str">
            <v>労災保険</v>
          </cell>
          <cell r="AT991" t="str">
            <v>1人</v>
          </cell>
          <cell r="AU991" t="str">
            <v>通所介護（デイサービス）</v>
          </cell>
          <cell r="AZ991" t="str">
            <v>60分</v>
          </cell>
          <cell r="BA991" t="str">
            <v>週休二日制</v>
          </cell>
          <cell r="BB991" t="str">
            <v>あり（屋内禁煙）</v>
          </cell>
          <cell r="BC991" t="str">
            <v>あり（屋内禁煙）</v>
          </cell>
        </row>
        <row r="992">
          <cell r="C992" t="str">
            <v>70-0547</v>
          </cell>
          <cell r="D992">
            <v>44987</v>
          </cell>
          <cell r="E992" t="str">
            <v>社会福祉法人芙蓉会 総合福祉ホーム芙蓉園</v>
          </cell>
          <cell r="F992" t="str">
            <v>シャカイフクシホウジン フヨウカイ ソウゴウフクシホームフヨウエン</v>
          </cell>
          <cell r="G992" t="str">
            <v>総務課</v>
          </cell>
          <cell r="H992" t="str">
            <v>安藤　小百合</v>
          </cell>
          <cell r="I992" t="str">
            <v>あんどう　さゆり</v>
          </cell>
          <cell r="J992" t="str">
            <v>042-796-2736</v>
          </cell>
          <cell r="K992" t="str">
            <v>042-796-2734</v>
          </cell>
          <cell r="L992">
            <v>0</v>
          </cell>
          <cell r="M992" t="str">
            <v>s.ando@fuyouen.jp</v>
          </cell>
          <cell r="N992" t="str">
            <v xml:space="preserve">https//:fuyouen.jp/ </v>
          </cell>
          <cell r="O992" t="str">
            <v xml:space="preserve"> 芙蓉園は、「老人は国の宝」を目標に利用者に「人生の安心」を提供しております。「ありがとう」の言葉と職員の「和」を大切にし、地域住民とともに老人福祉の向上に努めています。</v>
          </cell>
          <cell r="P992" t="str">
            <v>介護員（特別養護老人ホーム）</v>
          </cell>
          <cell r="Q992" t="str">
            <v>確認中</v>
          </cell>
          <cell r="R992" t="str">
            <v>特別養護老人ホームご利用者に係る生活援助全般・食事介助、入浴介助、排泄介助など介護業務・ＰＣやタブレットによる介護記録・レクリエーションやアクティビティ（カラオケ、おやつ作り、工作等）入社後の研修や教育制度が充実しています。未経験者やブランクのある方も歓迎します。資格取得支援制度もあり、働きながら着実にステップアップできます。</v>
          </cell>
          <cell r="S992" t="str">
            <v>総合福祉ホーム芙蓉園</v>
          </cell>
          <cell r="T992" t="str">
            <v>確認中</v>
          </cell>
          <cell r="U992" t="str">
            <v>正社員</v>
          </cell>
          <cell r="V992" t="str">
            <v>東京都町田市南町田 ５－１６－１</v>
          </cell>
          <cell r="W992" t="str">
            <v>田園都市線 南町田グランベリーパーク駅　徒歩7分</v>
          </cell>
          <cell r="X992" t="str">
            <v>190,830円〜264,060円</v>
          </cell>
          <cell r="Y992" t="str">
            <v>地域手当 18,680円〜26,530円、特定処遇改善手当 11,500円〜11,500円、処遇改善支援手当 5,000円〜5,000円</v>
          </cell>
          <cell r="Z992" t="str">
            <v>＊夜勤（平均月５～６回）あり</v>
          </cell>
          <cell r="AA992" t="str">
            <v>実費支給（上限あり）</v>
          </cell>
          <cell r="AB992" t="str">
            <v>あり</v>
          </cell>
          <cell r="AC992" t="str">
            <v>1月あたり1,500円〜2,000円（前年度実績）</v>
          </cell>
          <cell r="AD992" t="str">
            <v>あり</v>
          </cell>
          <cell r="AE992" t="str">
            <v>計 3.80ヶ月分（前年度実績）</v>
          </cell>
          <cell r="AF992" t="str">
            <v>月給（手当等確認ください）</v>
          </cell>
          <cell r="AG992" t="str">
            <v>期間の定めなし</v>
          </cell>
          <cell r="AH992" t="str">
            <v>雇用期間の定めなし</v>
          </cell>
          <cell r="AI992" t="str">
            <v>確認中</v>
          </cell>
          <cell r="AJ992" t="str">
            <v>可</v>
          </cell>
          <cell r="AK992" t="str">
            <v>あり</v>
          </cell>
          <cell r="AL992" t="str">
            <v>３ケ月</v>
          </cell>
          <cell r="AM992" t="str">
            <v>あり</v>
          </cell>
          <cell r="AN992" t="str">
            <v>5時間</v>
          </cell>
          <cell r="AO992" t="str">
            <v>変形労働時間制</v>
          </cell>
          <cell r="AP992" t="str">
            <v>①7：00～16：00　②8：30～17：30　③16：30～翌10：30　</v>
          </cell>
          <cell r="AQ992" t="str">
            <v>週５日（シフト制）</v>
          </cell>
          <cell r="AR992" t="str">
            <v>介護福祉士・介護職員実務者研修修了者・介護職員初任者研修修了者あれば尚可</v>
          </cell>
          <cell r="AS992" t="str">
            <v>雇用保険，労災保険，健康保険，厚生年金，財形</v>
          </cell>
          <cell r="AT992" t="str">
            <v>2人</v>
          </cell>
          <cell r="AU992" t="str">
            <v>特別養護老人ホーム（特養）</v>
          </cell>
          <cell r="AV992" t="str">
            <v>利用しない</v>
          </cell>
          <cell r="AX992" t="str">
            <v>利用しない</v>
          </cell>
          <cell r="AZ992" t="str">
            <v>60分</v>
          </cell>
          <cell r="BA992" t="str">
            <v>週休二日制・年間休日118日</v>
          </cell>
          <cell r="BB992" t="str">
            <v>あり（屋内禁煙）</v>
          </cell>
          <cell r="BC992" t="str">
            <v>あり（屋内禁煙）</v>
          </cell>
        </row>
        <row r="993">
          <cell r="C993" t="str">
            <v>13190-02232231</v>
          </cell>
          <cell r="D993">
            <v>44991</v>
          </cell>
          <cell r="E993" t="str">
            <v>社会福祉法人合掌苑</v>
          </cell>
          <cell r="F993" t="str">
            <v>シャカイフクシホウジン ガッショウエン</v>
          </cell>
          <cell r="G993">
            <v>0</v>
          </cell>
          <cell r="H993">
            <v>0</v>
          </cell>
          <cell r="I993">
            <v>0</v>
          </cell>
          <cell r="J993">
            <v>0</v>
          </cell>
          <cell r="K993">
            <v>0</v>
          </cell>
          <cell r="L993">
            <v>0</v>
          </cell>
          <cell r="M993">
            <v>0</v>
          </cell>
          <cell r="N993" t="str">
            <v xml:space="preserve">www.gsen.or.jp/ </v>
          </cell>
          <cell r="O993" t="str">
            <v>「ここで働く人が幸せでないとよい介護はできない」という理事長方針の下、時短勤務や長期休暇、産休支援、夜勤専従化等、働きやすさをとことん追求しているので、離職率が低いことが特徴です。</v>
          </cell>
          <cell r="P993" t="str">
            <v>介護職員（翠の杜）【画像情報あり】／６月２１日面接会</v>
          </cell>
          <cell r="Q993" t="str">
            <v>確認中</v>
          </cell>
          <cell r="R993" t="str">
            <v>デイサービス「合掌苑 翠の杜」で、介護業務全般を行っていただきます。 ・食事、入浴、排泄等の介助・室内清掃、リネン交換・行事やレクリエーション時の補助・送迎の添乗・その他介護業務に付随する業務</v>
          </cell>
          <cell r="S993" t="str">
            <v>デイサービス「合掌苑 翠の杜」</v>
          </cell>
          <cell r="T993" t="str">
            <v>確認中</v>
          </cell>
          <cell r="U993" t="str">
            <v>正社員</v>
          </cell>
          <cell r="V993" t="str">
            <v>東京都町田市金森東３－１８－１６</v>
          </cell>
          <cell r="W993" t="str">
            <v>ＪＲ横浜線 成瀬駅　徒歩15分</v>
          </cell>
          <cell r="X993" t="str">
            <v>223,600円〜292,400円</v>
          </cell>
          <cell r="Y993" t="str">
            <v>-</v>
          </cell>
          <cell r="Z993" t="str">
            <v>・介護福祉士手当  １０，０００円・処遇改善手当   １７，０００円・住宅手当     １０，０００円～３０，０００円・家族手当 配偶者  ５，０００円・子   １５，０００円／人・ひとり親家庭 子 ３０，０００円／人</v>
          </cell>
          <cell r="AA993" t="str">
            <v>実費支給（上限あり）</v>
          </cell>
          <cell r="AB993" t="str">
            <v>あり</v>
          </cell>
          <cell r="AC993" t="str">
            <v>なし</v>
          </cell>
          <cell r="AD993" t="str">
            <v>なし</v>
          </cell>
          <cell r="AE993" t="str">
            <v>なし</v>
          </cell>
          <cell r="AF993" t="str">
            <v>月給（手当等確認ください）</v>
          </cell>
          <cell r="AG993" t="str">
            <v>期間の定めなし</v>
          </cell>
          <cell r="AH993" t="str">
            <v>雇用期間の定めなし</v>
          </cell>
          <cell r="AI993" t="str">
            <v>確認中</v>
          </cell>
          <cell r="AJ993" t="str">
            <v>可</v>
          </cell>
          <cell r="AK993" t="str">
            <v>あり</v>
          </cell>
          <cell r="AL993" t="str">
            <v>３ヶ月</v>
          </cell>
          <cell r="AM993" t="str">
            <v>あり</v>
          </cell>
          <cell r="AN993" t="str">
            <v>8時間</v>
          </cell>
          <cell r="AO993" t="str">
            <v>変形労働時間制</v>
          </cell>
          <cell r="AP993" t="str">
            <v>内容・詳細等は最下部ハローワークインターネットサービスにて確認ください。</v>
          </cell>
          <cell r="AQ993" t="str">
            <v>内容・詳細等は最下部ハローワークインターネットサービスにて確認ください。</v>
          </cell>
          <cell r="AR993" t="str">
            <v>介護職員初任者研修修了者・ホームヘルパー２級、いずれかの資格を所持で可</v>
          </cell>
          <cell r="AS993" t="str">
            <v>雇用保険，労災保険，健康保険，厚生年金</v>
          </cell>
          <cell r="AT993" t="str">
            <v>1人</v>
          </cell>
          <cell r="AU993" t="str">
            <v>認知症対応型デイサービス</v>
          </cell>
          <cell r="AZ993" t="str">
            <v>60分</v>
          </cell>
          <cell r="BA993" t="str">
            <v>週休二日制</v>
          </cell>
          <cell r="BB993" t="str">
            <v>あり（喫煙室設置）</v>
          </cell>
          <cell r="BC993" t="str">
            <v>あり（喫煙室設置）</v>
          </cell>
        </row>
        <row r="994">
          <cell r="C994" t="str">
            <v>70-0525</v>
          </cell>
          <cell r="D994">
            <v>44998</v>
          </cell>
          <cell r="E994" t="str">
            <v>株式会社知創　櫻乃苑町田中町</v>
          </cell>
          <cell r="F994" t="str">
            <v>カブシキガイシャチソウ　サクラノソノマチダナカマチ</v>
          </cell>
          <cell r="H994" t="str">
            <v>畑　由香</v>
          </cell>
          <cell r="I994" t="str">
            <v>ハタ　ユカ</v>
          </cell>
          <cell r="J994" t="str">
            <v>042-709-0939</v>
          </cell>
          <cell r="K994" t="str">
            <v>042-721-3209</v>
          </cell>
          <cell r="M994" t="str">
            <v>y-hata@sakuranosono.jp</v>
          </cell>
          <cell r="N994" t="str">
            <v>http://sakuranosono.jp/sp/machida.html</v>
          </cell>
          <cell r="O994" t="str">
            <v>町田市中町にある有料老人ホームです。_x000D_
小田急線町田駅から徒歩10分程の場所にあります。_x000D_
_x000D_
スタッフは20代から70代まで幅広い年齢層でお互いフォローしながら_x000D_
業務を行っています。　</v>
          </cell>
          <cell r="P994" t="str">
            <v>夜勤専従、介護パート職員</v>
          </cell>
          <cell r="Q994" t="str">
            <v>確認中</v>
          </cell>
          <cell r="R994" t="str">
            <v>身体介助・生活支援等_x000D_
夜勤は介護職員2名・看護師1名の3人態勢になります。</v>
          </cell>
          <cell r="S994" t="str">
            <v>櫻乃苑町田中町</v>
          </cell>
          <cell r="T994" t="str">
            <v>確認中</v>
          </cell>
          <cell r="U994" t="str">
            <v>非常勤パート</v>
          </cell>
          <cell r="V994" t="str">
            <v>東京都町田市中町3-9-5</v>
          </cell>
          <cell r="W994" t="str">
            <v>小田急線　町田駅　北口　徒歩10分</v>
          </cell>
          <cell r="X994" t="str">
            <v>21,000円</v>
          </cell>
          <cell r="Y994" t="str">
            <v>-</v>
          </cell>
          <cell r="Z994" t="str">
            <v>-</v>
          </cell>
          <cell r="AA994" t="str">
            <v>公共交通機関実費支給　自転車・バイク・車通勤は当社規定による（駐輪場・バイク置き場あり、駐車場なし）</v>
          </cell>
          <cell r="AB994" t="str">
            <v>昇給無し</v>
          </cell>
          <cell r="AC994" t="str">
            <v>なし</v>
          </cell>
          <cell r="AD994" t="str">
            <v>有</v>
          </cell>
          <cell r="AE994" t="str">
            <v>3,000円～10,000円/回　　年2回支給</v>
          </cell>
          <cell r="AF994" t="str">
            <v>日給制</v>
          </cell>
          <cell r="AG994" t="str">
            <v>期間の定めなし（無期雇用）</v>
          </cell>
          <cell r="AH994" t="str">
            <v>雇用期間の定めなし</v>
          </cell>
          <cell r="AI994" t="str">
            <v>確認中</v>
          </cell>
          <cell r="AJ994" t="str">
            <v>可</v>
          </cell>
          <cell r="AK994" t="str">
            <v>有り：19,000円/回　　</v>
          </cell>
          <cell r="AL994" t="str">
            <v>最初の2回～3回のみ</v>
          </cell>
          <cell r="AM994" t="str">
            <v>無し</v>
          </cell>
          <cell r="AN994" t="str">
            <v>なし</v>
          </cell>
          <cell r="AO994" t="str">
            <v>シフト勤務</v>
          </cell>
          <cell r="AP994" t="str">
            <v>16:00～翌朝9:00　　休憩2時間</v>
          </cell>
          <cell r="AQ994" t="str">
            <v>週1回～　でも可　多くても可</v>
          </cell>
          <cell r="AR994" t="str">
            <v>初任者研修</v>
          </cell>
          <cell r="AS994" t="str">
            <v>法定通り</v>
          </cell>
          <cell r="AT994" t="str">
            <v>1～2</v>
          </cell>
          <cell r="AU994" t="str">
            <v>介護付有料老人ホーム</v>
          </cell>
          <cell r="AV994" t="str">
            <v>利用する</v>
          </cell>
          <cell r="AW994" t="str">
            <v>②　⑧　</v>
          </cell>
          <cell r="AX994" t="str">
            <v>利用する</v>
          </cell>
          <cell r="AY994" t="str">
            <v>夕食350円、夜食100円で利用可　　直線距離2Km以上であれば自転車でも通勤手当あり　</v>
          </cell>
          <cell r="AZ994" t="str">
            <v>120分</v>
          </cell>
          <cell r="BA994" t="str">
            <v>シフト制</v>
          </cell>
          <cell r="BB994" t="str">
            <v>あり「屋内禁煙」又は「敷地内禁煙（屋外に喫煙場所設置」</v>
          </cell>
          <cell r="BC994" t="str">
            <v>あり「屋内禁煙」又は「敷地内禁煙（屋外に喫煙場所設置」</v>
          </cell>
        </row>
        <row r="995">
          <cell r="C995" t="str">
            <v>70-0526</v>
          </cell>
          <cell r="D995">
            <v>44998</v>
          </cell>
          <cell r="E995" t="str">
            <v>株式会社知創　櫻乃苑町田中町</v>
          </cell>
          <cell r="F995" t="str">
            <v>カブシキガイシャチソウ　サクラノソノマチダナカマチ</v>
          </cell>
          <cell r="H995" t="str">
            <v>畑　由香</v>
          </cell>
          <cell r="I995" t="str">
            <v>ハタ　ユカ</v>
          </cell>
          <cell r="J995" t="str">
            <v>042-709-0939</v>
          </cell>
          <cell r="K995" t="str">
            <v>042-721-3209</v>
          </cell>
          <cell r="M995" t="str">
            <v>y-hata@sakuranosono.jp</v>
          </cell>
          <cell r="N995" t="str">
            <v>http://sakuranosono.jp/sp/machida.html</v>
          </cell>
          <cell r="O995" t="str">
            <v>町田市中町にある有料老人ホームです。_x000D_
小田急線町田駅から徒歩10分程の場所にあります。_x000D_
_x000D_
スタッフは20代から70代まで幅広い年齢層でお互いフォローしながら_x000D_
業務を行っています。　</v>
          </cell>
          <cell r="P995" t="str">
            <v>介護常勤</v>
          </cell>
          <cell r="Q995" t="str">
            <v>確認中</v>
          </cell>
          <cell r="R995" t="str">
            <v>身体介護・生活支援</v>
          </cell>
          <cell r="S995" t="str">
            <v>櫻乃苑町田中町</v>
          </cell>
          <cell r="T995" t="str">
            <v>確認中</v>
          </cell>
          <cell r="U995" t="str">
            <v>正社員</v>
          </cell>
          <cell r="V995" t="str">
            <v>東京都町田市中町3-9-5</v>
          </cell>
          <cell r="W995" t="str">
            <v>小田急線　町田駅　北口　徒歩10分</v>
          </cell>
          <cell r="X995" t="str">
            <v>200,000円</v>
          </cell>
          <cell r="Y995" t="str">
            <v>-</v>
          </cell>
          <cell r="Z995" t="str">
            <v>処遇改善加算手当　10,000円　
地域手当　15,000円
介護福祉士手当　10,000円（資格なしでも可）
夜勤手当　1-4回まで3,000円/回　5回目から　5,000円/回</v>
          </cell>
          <cell r="AA995" t="str">
            <v>公共交通機関実費支給　自転車・バイク・車通勤は当社規定による（駐輪場・バイク置き場あり、駐車場なし）</v>
          </cell>
          <cell r="AB995" t="str">
            <v>有</v>
          </cell>
          <cell r="AC995" t="str">
            <v>2,000円／年</v>
          </cell>
          <cell r="AD995" t="str">
            <v>有</v>
          </cell>
          <cell r="AE995" t="str">
            <v>1カ月／年2回</v>
          </cell>
          <cell r="AF995" t="str">
            <v>月給</v>
          </cell>
          <cell r="AG995" t="str">
            <v>期間の定めなし（無期雇用）</v>
          </cell>
          <cell r="AH995" t="str">
            <v>雇用期間の定めなし</v>
          </cell>
          <cell r="AI995" t="str">
            <v>確認中</v>
          </cell>
          <cell r="AJ995" t="str">
            <v>可</v>
          </cell>
          <cell r="AK995" t="str">
            <v>有り</v>
          </cell>
          <cell r="AL995" t="str">
            <v>入社3ヶ月</v>
          </cell>
          <cell r="AM995" t="str">
            <v>無し</v>
          </cell>
          <cell r="AN995" t="str">
            <v>なし</v>
          </cell>
          <cell r="AO995" t="str">
            <v>シフト制（日夜・交代勤）</v>
          </cell>
          <cell r="AP995" t="str">
            <v>7:00～19:00の間で8時間   及び夜勤 16:00～翌9:00</v>
          </cell>
          <cell r="AQ995" t="str">
            <v>シフト勤務（法人規定による）</v>
          </cell>
          <cell r="AR995" t="str">
            <v>初任者研修必須</v>
          </cell>
          <cell r="AS995" t="str">
            <v>雇用保険，労災保険，健康保険，厚生年金</v>
          </cell>
          <cell r="AT995" t="str">
            <v>1人</v>
          </cell>
          <cell r="AU995" t="str">
            <v>介護付有料老人ホーム</v>
          </cell>
          <cell r="AV995" t="str">
            <v>利用する</v>
          </cell>
          <cell r="AW995" t="str">
            <v>①④</v>
          </cell>
          <cell r="AX995" t="str">
            <v>利用する</v>
          </cell>
          <cell r="AY995" t="str">
            <v xml:space="preserve">昼食・夕食　350円、　夜食　100円　で利用可
</v>
          </cell>
          <cell r="AZ995" t="str">
            <v>60分　夜勤120分</v>
          </cell>
          <cell r="BA995" t="str">
            <v>シフト制</v>
          </cell>
          <cell r="BB995" t="str">
            <v>あり「屋内禁煙」又は「敷地内禁煙（屋外に喫煙場所設置」</v>
          </cell>
          <cell r="BC995" t="str">
            <v>あり「屋内禁煙」又は「敷地内禁煙（屋外に喫煙場所設置」</v>
          </cell>
        </row>
        <row r="996">
          <cell r="C996" t="str">
            <v>70-0527</v>
          </cell>
          <cell r="D996">
            <v>44998</v>
          </cell>
          <cell r="E996" t="str">
            <v>株式会社知創　櫻乃苑町田中町</v>
          </cell>
          <cell r="F996" t="str">
            <v>カブシキガイシャチソウ　サクラノソノマチダナカマチ</v>
          </cell>
          <cell r="H996" t="str">
            <v>畑　由香</v>
          </cell>
          <cell r="I996" t="str">
            <v>ハタ　ユカ</v>
          </cell>
          <cell r="J996" t="str">
            <v>042-709-0939</v>
          </cell>
          <cell r="K996" t="str">
            <v>042-721-3209</v>
          </cell>
          <cell r="M996" t="str">
            <v>y-hata@sakuranosono.jp</v>
          </cell>
          <cell r="N996" t="str">
            <v>http://sakuranosono.jp/sp/machida.html</v>
          </cell>
          <cell r="O996" t="str">
            <v>町田市中町にある有料老人ホームです。_x000D_
小田急線町田駅から徒歩10分程の場所にあります。_x000D_
_x000D_
スタッフは20代から70代まで幅広い年齢層でお互いフォローしながら_x000D_
業務を行っています。　</v>
          </cell>
          <cell r="P996" t="str">
            <v>調理</v>
          </cell>
          <cell r="Q996" t="str">
            <v>確認中</v>
          </cell>
          <cell r="R996" t="str">
            <v>厨房業務全般　35～40食程度　</v>
          </cell>
          <cell r="S996" t="str">
            <v>櫻乃苑町田中町</v>
          </cell>
          <cell r="T996" t="str">
            <v>確認中</v>
          </cell>
          <cell r="U996" t="str">
            <v>非常勤パート</v>
          </cell>
          <cell r="V996" t="str">
            <v>東京都町田市中町3-9-5</v>
          </cell>
          <cell r="W996" t="str">
            <v>小田急線　町田駅北口　徒歩　10分</v>
          </cell>
          <cell r="X996" t="str">
            <v>1,120円</v>
          </cell>
          <cell r="Y996" t="str">
            <v>-</v>
          </cell>
          <cell r="Z996" t="str">
            <v>-</v>
          </cell>
          <cell r="AA996" t="str">
            <v>公共交通機関実費支給　自転車・バイク・車通勤は当社規定による（駐輪場・バイク置き場あり、駐車場なし）</v>
          </cell>
          <cell r="AB996" t="str">
            <v>無</v>
          </cell>
          <cell r="AC996" t="str">
            <v>なし</v>
          </cell>
          <cell r="AD996" t="str">
            <v>有</v>
          </cell>
          <cell r="AE996" t="str">
            <v>3,000～10,000円</v>
          </cell>
          <cell r="AF996" t="str">
            <v>時給</v>
          </cell>
          <cell r="AG996" t="str">
            <v>期間の定めなし（無期雇用）</v>
          </cell>
          <cell r="AH996" t="str">
            <v>雇用期間の定めなし</v>
          </cell>
          <cell r="AI996" t="str">
            <v>確認中</v>
          </cell>
          <cell r="AJ996" t="str">
            <v>可</v>
          </cell>
          <cell r="AK996" t="str">
            <v>無し</v>
          </cell>
          <cell r="AL996" t="str">
            <v>無し</v>
          </cell>
          <cell r="AM996" t="str">
            <v>無し</v>
          </cell>
          <cell r="AN996" t="str">
            <v>なし</v>
          </cell>
          <cell r="AO996" t="str">
            <v>シフト制（日夜・交代勤）</v>
          </cell>
          <cell r="AP996" t="str">
            <v>6:00～20:00の間の8時間</v>
          </cell>
          <cell r="AQ996" t="str">
            <v>3日/週以上</v>
          </cell>
          <cell r="AR996" t="str">
            <v>不問</v>
          </cell>
          <cell r="AS996" t="str">
            <v>法定通り</v>
          </cell>
          <cell r="AT996" t="str">
            <v>1～2</v>
          </cell>
          <cell r="AU996" t="str">
            <v>介護付有料老人ホーム</v>
          </cell>
          <cell r="AV996" t="str">
            <v>利用する</v>
          </cell>
          <cell r="AW996" t="str">
            <v>②⑧</v>
          </cell>
          <cell r="AX996" t="str">
            <v>利用する</v>
          </cell>
          <cell r="AY996" t="str">
            <v>昼食　350円で利用可</v>
          </cell>
          <cell r="AZ996" t="str">
            <v>60分　</v>
          </cell>
          <cell r="BA996" t="str">
            <v>シフト制</v>
          </cell>
          <cell r="BB996" t="str">
            <v>あり「屋内禁煙」又は「敷地内禁煙（屋外に喫煙場所設置」</v>
          </cell>
          <cell r="BC996" t="str">
            <v>あり「屋内禁煙」又は「敷地内禁煙（屋外に喫煙場所設置」</v>
          </cell>
        </row>
        <row r="997">
          <cell r="C997" t="str">
            <v>13190-02568331</v>
          </cell>
          <cell r="D997">
            <v>44998</v>
          </cell>
          <cell r="E997" t="str">
            <v>特定非営利活動法人 桜実会</v>
          </cell>
          <cell r="F997" t="str">
            <v>トクテイヒエイリカツドウホウジンオウミカイ</v>
          </cell>
          <cell r="G997">
            <v>0</v>
          </cell>
          <cell r="H997">
            <v>0</v>
          </cell>
          <cell r="I997">
            <v>0</v>
          </cell>
          <cell r="J997">
            <v>0</v>
          </cell>
          <cell r="K997">
            <v>0</v>
          </cell>
          <cell r="L997">
            <v>0</v>
          </cell>
          <cell r="M997">
            <v>0</v>
          </cell>
          <cell r="N997" t="str">
            <v>内容・詳細等は最下部ハローワークインターネットサービスにて確認ください。</v>
          </cell>
          <cell r="O997" t="str">
            <v>福祉のまちづくりを目指して、地域住民の参加と協力で１９９９年５月設立。多くの活動はボランティアの人が担い、安心して老後を過ごせるよういろいろな事業を展開しております。</v>
          </cell>
          <cell r="P997" t="str">
            <v>社会福祉士／４月１９日面接会</v>
          </cell>
          <cell r="Q997" t="str">
            <v>確認中</v>
          </cell>
          <cell r="R997" t="str">
            <v>・地域内高齢者の生活実態の把握や緊急時の対応、継続的な戸別訪問・見守り支援ネットワークの維持、拡大・地域での会合・会議などへの関わりや高齢者支援センターの活動の周知など・地域内での各種催しや学習会などの展開・高齢者のための生活支援の介護予防サービス</v>
          </cell>
          <cell r="S997" t="str">
            <v>町田第3高齢者支援センター</v>
          </cell>
          <cell r="T997" t="str">
            <v>確認中</v>
          </cell>
          <cell r="U997" t="str">
            <v>正社員</v>
          </cell>
          <cell r="V997" t="str">
            <v xml:space="preserve">東京都町田市玉川学園３－３５－１ </v>
          </cell>
          <cell r="W997" t="str">
            <v>小田急線 玉川学園前駅　徒歩7分</v>
          </cell>
          <cell r="X997" t="str">
            <v>236,000円〜243,000円</v>
          </cell>
          <cell r="Y997" t="str">
            <v>資格手当 20,000円〜20,000円・職務手当 10,000円〜10,000円・特別手当 9,000円〜13,000円</v>
          </cell>
          <cell r="Z997" t="str">
            <v>特別手当は業績と勤務実績に応じて支給</v>
          </cell>
          <cell r="AA997" t="str">
            <v>実費支給（上限なし）</v>
          </cell>
          <cell r="AB997" t="str">
            <v>あり</v>
          </cell>
          <cell r="AC997" t="str">
            <v>1月あたり700円〜1,000円（前年度実績）</v>
          </cell>
          <cell r="AD997" t="str">
            <v>あり</v>
          </cell>
          <cell r="AE997" t="str">
            <v>計 1.00ヶ月分（前年度実績）</v>
          </cell>
          <cell r="AF997" t="str">
            <v>月給（手当等確認ください）</v>
          </cell>
          <cell r="AG997" t="str">
            <v>期間の定めなし</v>
          </cell>
          <cell r="AH997" t="str">
            <v>雇用期間の定めなし</v>
          </cell>
          <cell r="AI997" t="str">
            <v>確認中</v>
          </cell>
          <cell r="AJ997" t="str">
            <v>可</v>
          </cell>
          <cell r="AK997" t="str">
            <v>あり</v>
          </cell>
          <cell r="AL997" t="str">
            <v>３ヶ月</v>
          </cell>
          <cell r="AM997" t="str">
            <v>あり</v>
          </cell>
          <cell r="AN997" t="str">
            <v>6時間</v>
          </cell>
          <cell r="AO997" t="str">
            <v>変形労働時間制</v>
          </cell>
          <cell r="AP997" t="str">
            <v>8時30分〜17時30分</v>
          </cell>
          <cell r="AQ997" t="str">
            <v>内容・詳細等は最下部ハローワークインターネットサービスにて確認ください。</v>
          </cell>
          <cell r="AR997" t="str">
            <v>社会福祉士必須、普通自動車運転免許あれば尚可（ＡＴ限定可）</v>
          </cell>
          <cell r="AS997" t="str">
            <v>雇用保険，労災保険，健康保険，厚生年金，財形</v>
          </cell>
          <cell r="AT997" t="str">
            <v>1人</v>
          </cell>
          <cell r="AU997" t="str">
            <v>地域包括支援センター</v>
          </cell>
          <cell r="AZ997" t="str">
            <v>60分</v>
          </cell>
          <cell r="BA997" t="str">
            <v>週休二日制</v>
          </cell>
          <cell r="BB997" t="str">
            <v>あり（屋内禁煙）</v>
          </cell>
          <cell r="BC997" t="str">
            <v>あり（屋内禁煙）</v>
          </cell>
        </row>
        <row r="998">
          <cell r="C998" t="str">
            <v>13190-02578931</v>
          </cell>
          <cell r="D998">
            <v>44998</v>
          </cell>
          <cell r="E998" t="str">
            <v>特定非営利活動法人 桜実会</v>
          </cell>
          <cell r="F998" t="str">
            <v>トクテイヒエイリカツドウホウジンオウミカイ</v>
          </cell>
          <cell r="G998">
            <v>0</v>
          </cell>
          <cell r="H998">
            <v>0</v>
          </cell>
          <cell r="I998">
            <v>0</v>
          </cell>
          <cell r="J998">
            <v>0</v>
          </cell>
          <cell r="K998">
            <v>0</v>
          </cell>
          <cell r="L998">
            <v>0</v>
          </cell>
          <cell r="M998">
            <v>0</v>
          </cell>
          <cell r="N998" t="str">
            <v>内容・詳細等は最下部ハローワークインターネットサービスにて確認ください。</v>
          </cell>
          <cell r="O998" t="str">
            <v>福祉のまちづくりを目指して、地域住民の参加と協力で１９９９年５月設立。多くの活動はボランティアの人が担い、安心して老後を過ごせるよういろいろな事業を展開しております。</v>
          </cell>
          <cell r="P998" t="str">
            <v>調理員／４月１９日面接会</v>
          </cell>
          <cell r="Q998" t="str">
            <v>確認中</v>
          </cell>
          <cell r="R998" t="str">
            <v>・デイサービス利用者の昼食調理、１日食数７０食程度、月～土曜日の間の２～３日勤務・１日３名の調理員で対応します</v>
          </cell>
          <cell r="S998" t="str">
            <v>デイサービス玉川学園</v>
          </cell>
          <cell r="T998" t="str">
            <v>確認中</v>
          </cell>
          <cell r="U998" t="str">
            <v>非常勤パート</v>
          </cell>
          <cell r="V998" t="str">
            <v xml:space="preserve">東京都町田市玉川学園３－３５－１ </v>
          </cell>
          <cell r="W998" t="str">
            <v>小田急線 玉川学園前駅　徒歩7分</v>
          </cell>
          <cell r="X998" t="str">
            <v>1,084円〜1,118円</v>
          </cell>
          <cell r="Y998" t="str">
            <v>資格手当 9円〜38円</v>
          </cell>
          <cell r="Z998" t="str">
            <v>・特別手当、勤務実績に応じて５０００円～１００００円／月・資格手当、調理師 時給９円、栄養士 時給１９円加算</v>
          </cell>
          <cell r="AA998" t="str">
            <v>実費支給（上限なし）</v>
          </cell>
          <cell r="AB998" t="str">
            <v>あり</v>
          </cell>
          <cell r="AC998" t="str">
            <v>1時間あたり5円〜20円（前年度実績）</v>
          </cell>
          <cell r="AD998" t="str">
            <v>あり</v>
          </cell>
          <cell r="AE998" t="str">
            <v>なし</v>
          </cell>
          <cell r="AF998" t="str">
            <v>時給</v>
          </cell>
          <cell r="AG998" t="str">
            <v>期間の定めあり</v>
          </cell>
          <cell r="AH998" t="str">
            <v>〜2024年3月31日　契約更新の可能性あり（原則更新）</v>
          </cell>
          <cell r="AI998" t="str">
            <v>確認中</v>
          </cell>
          <cell r="AJ998" t="str">
            <v>不可</v>
          </cell>
          <cell r="AK998" t="str">
            <v>あり</v>
          </cell>
          <cell r="AL998" t="str">
            <v>３ヶ月</v>
          </cell>
          <cell r="AM998" t="str">
            <v>なし</v>
          </cell>
          <cell r="AN998" t="str">
            <v>なし</v>
          </cell>
          <cell r="AO998" t="str">
            <v>9時00分〜16時00分又は9時00分〜15時00分の時間の間の4時間以上</v>
          </cell>
          <cell r="AP998" t="str">
            <v>9時00分〜16時00分又は9時00分〜15時00分の時間の間の4時間以上</v>
          </cell>
          <cell r="AQ998" t="str">
            <v>週2日〜週4日</v>
          </cell>
          <cell r="AR998" t="str">
            <v>調理師・栄養士　あれば尚可　調理業務経験あれば尚可</v>
          </cell>
          <cell r="AS998" t="str">
            <v>労災保険</v>
          </cell>
          <cell r="AT998" t="str">
            <v>1人</v>
          </cell>
          <cell r="AU998" t="str">
            <v>通所介護（デイサービス）</v>
          </cell>
          <cell r="AZ998" t="str">
            <v>60分</v>
          </cell>
          <cell r="BA998" t="str">
            <v>週休二日制</v>
          </cell>
          <cell r="BB998" t="str">
            <v>あり（屋内禁煙）</v>
          </cell>
          <cell r="BC998" t="str">
            <v>あり（屋内禁煙）</v>
          </cell>
        </row>
        <row r="999">
          <cell r="C999" t="str">
            <v>13190-02835331</v>
          </cell>
          <cell r="D999">
            <v>45007</v>
          </cell>
          <cell r="E999" t="str">
            <v>医療法人社団芙蓉会 ふよう病院</v>
          </cell>
          <cell r="F999" t="str">
            <v>イリョウホウジンシャダンフヨウカイ フヨウビョウイン</v>
          </cell>
          <cell r="G999">
            <v>0</v>
          </cell>
          <cell r="H999">
            <v>0</v>
          </cell>
          <cell r="I999">
            <v>0</v>
          </cell>
          <cell r="J999">
            <v>0</v>
          </cell>
          <cell r="K999">
            <v>0</v>
          </cell>
          <cell r="L999">
            <v>0</v>
          </cell>
          <cell r="M999">
            <v>0</v>
          </cell>
          <cell r="N999" t="str">
            <v xml:space="preserve">https://www.fuyou.or.jp/ </v>
          </cell>
          <cell r="O999" t="str">
            <v>「老人は国の宝」を標語に掲げ、高齢者医療、介護保険事業を運営する医療法人です。ご利用者に「ここに居て良かった」と思って頂けるサービスを目指しています。</v>
          </cell>
          <cell r="P999" t="str">
            <v>院内清掃／４月１９日面接会</v>
          </cell>
          <cell r="Q999" t="str">
            <v>確認中</v>
          </cell>
          <cell r="R999" t="str">
            <v>＊病院および関連施設における清掃業務・医療療養病棟における清掃業務（９：００～１６：３０）・介護療養病棟における清掃業務（９：００～１６：３０） ※トイレ・廊下・病室等の清掃を担当・グループホームおよび関連施設における清掃業務 （９：００～  １７：３０）</v>
          </cell>
          <cell r="S999" t="str">
            <v>ふよう病院</v>
          </cell>
          <cell r="T999" t="str">
            <v>確認中</v>
          </cell>
          <cell r="U999" t="str">
            <v>非常勤パート</v>
          </cell>
          <cell r="V999" t="str">
            <v>東京都町田市南町田３－４３－１</v>
          </cell>
          <cell r="W999" t="str">
            <v>東急田園都市線 南町田グランベリーパーク駅  徒歩8分</v>
          </cell>
          <cell r="X999" t="str">
            <v>1,080円〜1,080円</v>
          </cell>
          <cell r="Y999" t="str">
            <v>-</v>
          </cell>
          <cell r="Z999" t="str">
            <v>-</v>
          </cell>
          <cell r="AA999" t="str">
            <v>実費支給（上限あり）</v>
          </cell>
          <cell r="AB999" t="str">
            <v>あり</v>
          </cell>
          <cell r="AC999" t="str">
            <v>1時間あたり〜50円（前年度実績）</v>
          </cell>
          <cell r="AD999" t="str">
            <v>なし</v>
          </cell>
          <cell r="AE999" t="str">
            <v>なし</v>
          </cell>
          <cell r="AF999" t="str">
            <v>時給</v>
          </cell>
          <cell r="AG999" t="str">
            <v>期間の定めあり</v>
          </cell>
          <cell r="AH999" t="str">
            <v>〜2023年3月31日 契約更新の可能性あり（原則更新）</v>
          </cell>
          <cell r="AI999" t="str">
            <v>確認中</v>
          </cell>
          <cell r="AJ999" t="str">
            <v>不可</v>
          </cell>
          <cell r="AK999" t="str">
            <v>あり</v>
          </cell>
          <cell r="AL999" t="str">
            <v>３ヶ月</v>
          </cell>
          <cell r="AM999" t="str">
            <v>なし</v>
          </cell>
          <cell r="AN999" t="str">
            <v>なし</v>
          </cell>
          <cell r="AO999" t="str">
            <v>内容・詳細等は最下部ハローワークインターネットサービスにて確認ください。</v>
          </cell>
          <cell r="AP999" t="str">
            <v>内容・詳細等は最下部ハローワークインターネットサービスにて確認ください。</v>
          </cell>
          <cell r="AQ999" t="str">
            <v>週4日程度</v>
          </cell>
          <cell r="AR999" t="str">
            <v>不問</v>
          </cell>
          <cell r="AS999" t="str">
            <v>労災保険</v>
          </cell>
          <cell r="AT999" t="str">
            <v>2人</v>
          </cell>
          <cell r="AU999" t="str">
            <v>介護医療院</v>
          </cell>
          <cell r="AZ999" t="str">
            <v>60分</v>
          </cell>
          <cell r="BA999" t="str">
            <v>週休二日制</v>
          </cell>
          <cell r="BB999" t="str">
            <v>あり（屋内禁煙）</v>
          </cell>
          <cell r="BC999" t="str">
            <v>あり（屋内禁煙）</v>
          </cell>
        </row>
        <row r="1000">
          <cell r="C1000" t="str">
            <v>13190-02836631</v>
          </cell>
          <cell r="D1000">
            <v>45007</v>
          </cell>
          <cell r="E1000" t="str">
            <v>医療法人社団芙蓉会 ふよう病院</v>
          </cell>
          <cell r="F1000" t="str">
            <v>イリョウホウジンシャダンフヨウカイ フヨウビョウイン</v>
          </cell>
          <cell r="G1000">
            <v>0</v>
          </cell>
          <cell r="H1000">
            <v>0</v>
          </cell>
          <cell r="I1000">
            <v>0</v>
          </cell>
          <cell r="J1000">
            <v>0</v>
          </cell>
          <cell r="K1000">
            <v>0</v>
          </cell>
          <cell r="L1000">
            <v>0</v>
          </cell>
          <cell r="M1000">
            <v>0</v>
          </cell>
          <cell r="N1000" t="str">
            <v xml:space="preserve">https://www.fuyou.or.jp/ </v>
          </cell>
          <cell r="O1000" t="str">
            <v>「老人は国の宝」を標語に掲げ、高齢者医療、介護保険事業を運営する医療法人です。ご利用者に「ここに居て良かった」と思って頂けるサービスを目指しています。</v>
          </cell>
          <cell r="P1000" t="str">
            <v>介護職（ケアワーカー）／４月１９日面接会</v>
          </cell>
          <cell r="Q1000" t="str">
            <v>確認中</v>
          </cell>
          <cell r="R1000" t="str">
            <v>＊デイサービスにおける介護業務を担当して頂きます。</v>
          </cell>
          <cell r="S1000" t="str">
            <v>ディサービスふれあいルーム</v>
          </cell>
          <cell r="T1000" t="str">
            <v>確認中</v>
          </cell>
          <cell r="U1000" t="str">
            <v>正社員</v>
          </cell>
          <cell r="V1000" t="str">
            <v>東京都町田市南町田３丁目４３－１</v>
          </cell>
          <cell r="W1000" t="str">
            <v>東急田園都市線 南町田グランベリーパーク駅  徒歩8分</v>
          </cell>
          <cell r="X1000" t="str">
            <v>189,000円〜216,000円</v>
          </cell>
          <cell r="Y1000" t="str">
            <v>処遇改善手当 19,000円〜41,000円</v>
          </cell>
          <cell r="Z1000" t="str">
            <v>＊資格手当 ３０００円～５０００円</v>
          </cell>
          <cell r="AA1000" t="str">
            <v>実費支給（上限あり）</v>
          </cell>
          <cell r="AB1000" t="str">
            <v>あり</v>
          </cell>
          <cell r="AC1000" t="str">
            <v>1月あたり〜2,000円（前年度実績）</v>
          </cell>
          <cell r="AD1000" t="str">
            <v>あり</v>
          </cell>
          <cell r="AE1000" t="str">
            <v>計 3.00ヶ月分（前年度実績）</v>
          </cell>
          <cell r="AF1000" t="str">
            <v>月給（手当等確認ください）</v>
          </cell>
          <cell r="AG1000" t="str">
            <v>期間の定めなし</v>
          </cell>
          <cell r="AH1000" t="str">
            <v>雇用期間の定めなし</v>
          </cell>
          <cell r="AI1000" t="str">
            <v>確認中</v>
          </cell>
          <cell r="AJ1000" t="str">
            <v>可</v>
          </cell>
          <cell r="AK1000" t="str">
            <v>あり</v>
          </cell>
          <cell r="AL1000" t="str">
            <v>３ヶ月</v>
          </cell>
          <cell r="AM1000" t="str">
            <v>あり</v>
          </cell>
          <cell r="AN1000" t="str">
            <v>6時間</v>
          </cell>
          <cell r="AO1000" t="str">
            <v>変形労働時間制</v>
          </cell>
          <cell r="AP1000" t="str">
            <v>内容・詳細等は最下部ハローワークインターネットサービスにて確認ください。</v>
          </cell>
          <cell r="AQ1000" t="str">
            <v>内容・詳細等は最下部ハローワークインターネットサービスにて確認ください。</v>
          </cell>
          <cell r="AR1000" t="str">
            <v>ホームヘルパー２級・介護職員初任者研修修了者　いずれかの資格を所持で可</v>
          </cell>
          <cell r="AS1000" t="str">
            <v>雇用保険，労災保険，健康保険，厚生年金，財形</v>
          </cell>
          <cell r="AT1000" t="str">
            <v>2人</v>
          </cell>
          <cell r="AU1000" t="str">
            <v>認知症対応型デイサービス</v>
          </cell>
          <cell r="AZ1000" t="str">
            <v>80分</v>
          </cell>
          <cell r="BA1000" t="str">
            <v>週休二日制</v>
          </cell>
          <cell r="BB1000" t="str">
            <v>あり（屋内禁煙）</v>
          </cell>
          <cell r="BC1000" t="str">
            <v>あり（屋内禁煙）</v>
          </cell>
        </row>
        <row r="1001">
          <cell r="C1001" t="str">
            <v>13190-02837931</v>
          </cell>
          <cell r="D1001">
            <v>45007</v>
          </cell>
          <cell r="E1001" t="str">
            <v>医療法人社団芙蓉会 ふよう病院</v>
          </cell>
          <cell r="F1001" t="str">
            <v>イリョウホウジンシャダンフヨウカイ フヨウビョウイン</v>
          </cell>
          <cell r="G1001">
            <v>0</v>
          </cell>
          <cell r="H1001">
            <v>0</v>
          </cell>
          <cell r="I1001">
            <v>0</v>
          </cell>
          <cell r="J1001">
            <v>0</v>
          </cell>
          <cell r="K1001">
            <v>0</v>
          </cell>
          <cell r="L1001">
            <v>0</v>
          </cell>
          <cell r="M1001">
            <v>0</v>
          </cell>
          <cell r="N1001" t="str">
            <v xml:space="preserve">https://www.fuyou.or.jp/ </v>
          </cell>
          <cell r="O1001" t="str">
            <v>「老人は国の宝」を標語に掲げ、高齢者医療、介護保険事業を運営する医療法人です。ご利用者に「ここに居て良かった」と思って頂けるサービスを目指しています。</v>
          </cell>
          <cell r="P1001" t="str">
            <v>ケアワーカー（グループホームあおぞら）／４月１９日面接会</v>
          </cell>
          <cell r="Q1001" t="str">
            <v>確認中</v>
          </cell>
          <cell r="R1001" t="str">
            <v>＊認知症の高齢者グループホームにおける介護業務。 入浴介助・食事介助・排泄介助含む＊日勤時は、食事（昼食・夕食）作りの専門スタッフが おりますから安心です。＜定員１８名＞  入居者９名（ワンユニット×２）</v>
          </cell>
          <cell r="S1001" t="str">
            <v>グループホームあおぞら</v>
          </cell>
          <cell r="T1001" t="str">
            <v>確認中</v>
          </cell>
          <cell r="U1001" t="str">
            <v>正社員</v>
          </cell>
          <cell r="V1001" t="str">
            <v>東京都町田市南町田３－４３－１</v>
          </cell>
          <cell r="W1001" t="str">
            <v>東急田園都市線 南町田グランベリーパーク駅　徒歩8分</v>
          </cell>
          <cell r="X1001" t="str">
            <v>189,000円〜216,000円</v>
          </cell>
          <cell r="Y1001" t="str">
            <v>処遇改善手当 19,000円〜41,000円</v>
          </cell>
          <cell r="Z1001" t="str">
            <v>基本給ヘルパー  １７００００円　介護福祉士 １７５０００円　夜勤１回 ６０００円　資格手当（介護福祉士）５０００円</v>
          </cell>
          <cell r="AA1001" t="str">
            <v>実費支給（上限あり）</v>
          </cell>
          <cell r="AB1001" t="str">
            <v>あり</v>
          </cell>
          <cell r="AC1001" t="str">
            <v>1月あたり0円〜2,000円（前年度実績）</v>
          </cell>
          <cell r="AD1001" t="str">
            <v>あり</v>
          </cell>
          <cell r="AE1001" t="str">
            <v>計 3.00ヶ月分（前年度実績）</v>
          </cell>
          <cell r="AF1001" t="str">
            <v>月給（手当等確認ください）</v>
          </cell>
          <cell r="AG1001" t="str">
            <v>期間の定めなし</v>
          </cell>
          <cell r="AH1001" t="str">
            <v>雇用期間の定めなし</v>
          </cell>
          <cell r="AI1001" t="str">
            <v>確認中</v>
          </cell>
          <cell r="AJ1001" t="str">
            <v>可</v>
          </cell>
          <cell r="AK1001" t="str">
            <v>あり</v>
          </cell>
          <cell r="AL1001" t="str">
            <v>３ヶ月 夜勤なし</v>
          </cell>
          <cell r="AM1001" t="str">
            <v>あり</v>
          </cell>
          <cell r="AN1001" t="str">
            <v>6時間</v>
          </cell>
          <cell r="AO1001" t="str">
            <v>変形労働時間制</v>
          </cell>
          <cell r="AP1001" t="str">
            <v>内容・詳細等は最下部ハローワークインターネットサービスにて確認ください。</v>
          </cell>
          <cell r="AQ1001" t="str">
            <v>内容・詳細等は最下部ハローワークインターネットサービスにて確認ください。</v>
          </cell>
          <cell r="AR1001" t="str">
            <v>介護職員初任者研修修了者・ホームヘルパー２級　いずれかの資格を所持で可</v>
          </cell>
          <cell r="AS1001" t="str">
            <v>雇用保険，労災保険，健康保険，厚生年金，財形</v>
          </cell>
          <cell r="AT1001" t="str">
            <v>2人</v>
          </cell>
          <cell r="AU1001" t="str">
            <v>認知症対応型共同生活介護（グループホーム）</v>
          </cell>
          <cell r="AZ1001" t="str">
            <v>60分</v>
          </cell>
          <cell r="BA1001" t="str">
            <v>週休二日制</v>
          </cell>
          <cell r="BB1001" t="str">
            <v>あり（屋内禁煙）</v>
          </cell>
          <cell r="BC1001" t="str">
            <v>あり（屋内禁煙）</v>
          </cell>
        </row>
        <row r="1002">
          <cell r="C1002" t="str">
            <v>13190-02838131</v>
          </cell>
          <cell r="D1002">
            <v>45007</v>
          </cell>
          <cell r="E1002" t="str">
            <v>医療法人社団芙蓉会 ふよう病院</v>
          </cell>
          <cell r="F1002" t="str">
            <v>イリョウホウジンシャダンフヨウカイ フヨウビョウイン</v>
          </cell>
          <cell r="G1002">
            <v>0</v>
          </cell>
          <cell r="H1002">
            <v>0</v>
          </cell>
          <cell r="I1002">
            <v>0</v>
          </cell>
          <cell r="J1002">
            <v>0</v>
          </cell>
          <cell r="K1002">
            <v>0</v>
          </cell>
          <cell r="L1002">
            <v>0</v>
          </cell>
          <cell r="M1002">
            <v>0</v>
          </cell>
          <cell r="N1002" t="str">
            <v xml:space="preserve">https://www.fuyou.or.jp/ </v>
          </cell>
          <cell r="O1002" t="str">
            <v>「老人は国の宝」を標語に掲げ、高齢者医療、介護保険事業を運営する医療法人です。ご利用者に「ここに居て良かった」と思って頂けるサービスを目指しています。</v>
          </cell>
          <cell r="P1002" t="str">
            <v>介護職（ケアワーカー）／４月１９日面接会</v>
          </cell>
          <cell r="Q1002" t="str">
            <v>確認中</v>
          </cell>
          <cell r="R1002" t="str">
            <v>・療養棟にて介護業務を担当していただきます。・夜勤（１７：００～９：３０）：月に４回あります（相談に応じます。）・早出（７：３０～１６：３０）・遅番（９：３０～１８：３０）・お気軽にご相談して下さい。</v>
          </cell>
          <cell r="S1002" t="str">
            <v>ふよう病院</v>
          </cell>
          <cell r="T1002" t="str">
            <v>確認中</v>
          </cell>
          <cell r="U1002" t="str">
            <v>正社員</v>
          </cell>
          <cell r="V1002" t="str">
            <v>東京都町田市南町田３－４３－１</v>
          </cell>
          <cell r="W1002" t="str">
            <v>東急田園都市線 南町田グランベリーパーク駅　徒歩8分</v>
          </cell>
          <cell r="X1002" t="str">
            <v>199,800円〜226,800円</v>
          </cell>
          <cell r="Y1002" t="str">
            <v>病棟手当 10,800円〜10,800円　処遇改善手当 19,000円〜41,000円</v>
          </cell>
          <cell r="Z1002" t="str">
            <v>＊夜勤手当 １回 ６０００円 　＊資格手当 ３０００円～５０００円</v>
          </cell>
          <cell r="AA1002" t="str">
            <v>実費支給（上限あり）</v>
          </cell>
          <cell r="AB1002" t="str">
            <v>あり</v>
          </cell>
          <cell r="AC1002" t="str">
            <v>1月あたり〜2,000円（前年度実績）</v>
          </cell>
          <cell r="AD1002" t="str">
            <v>あり</v>
          </cell>
          <cell r="AE1002" t="str">
            <v>計 3.00ヶ月分（前年度実績）</v>
          </cell>
          <cell r="AF1002" t="str">
            <v>月給（手当等確認ください）</v>
          </cell>
          <cell r="AG1002" t="str">
            <v>期間の定めなし</v>
          </cell>
          <cell r="AH1002" t="str">
            <v>雇用期間の定めなし</v>
          </cell>
          <cell r="AI1002" t="str">
            <v>確認中</v>
          </cell>
          <cell r="AJ1002" t="str">
            <v>可</v>
          </cell>
          <cell r="AK1002" t="str">
            <v>あり</v>
          </cell>
          <cell r="AL1002" t="str">
            <v>３ヶ月 夜勤なし</v>
          </cell>
          <cell r="AM1002" t="str">
            <v>あり</v>
          </cell>
          <cell r="AN1002" t="str">
            <v>6時間</v>
          </cell>
          <cell r="AO1002" t="str">
            <v>変形労働時間制</v>
          </cell>
          <cell r="AP1002" t="str">
            <v>内容・詳細等は最下部ハローワークインターネットサービスにて確認ください。</v>
          </cell>
          <cell r="AQ1002" t="str">
            <v>内容・詳細等は最下部ハローワークインターネットサービスにて確認ください。</v>
          </cell>
          <cell r="AR1002" t="str">
            <v>ホームヘルパー２級・介護職員初任者研修修了者・介護福祉士　いずれかの資格を所持で可</v>
          </cell>
          <cell r="AS1002" t="str">
            <v>雇用保険，労災保険，健康保険，厚生年金，財形</v>
          </cell>
          <cell r="AT1002" t="str">
            <v>5人</v>
          </cell>
          <cell r="AU1002" t="str">
            <v>介護医療院</v>
          </cell>
          <cell r="AZ1002" t="str">
            <v>60分</v>
          </cell>
          <cell r="BA1002" t="str">
            <v>週休二日制</v>
          </cell>
          <cell r="BB1002" t="str">
            <v>あり（屋内禁煙）</v>
          </cell>
          <cell r="BC1002" t="str">
            <v>あり（屋内禁煙）</v>
          </cell>
        </row>
        <row r="1003">
          <cell r="C1003" t="str">
            <v>13190-02839031</v>
          </cell>
          <cell r="D1003">
            <v>45007</v>
          </cell>
          <cell r="E1003" t="str">
            <v>医療法人社団芙蓉会 ふよう病院</v>
          </cell>
          <cell r="F1003" t="str">
            <v>イリョウホウジンシャダンフヨウカイ フヨウビョウイン</v>
          </cell>
          <cell r="G1003">
            <v>0</v>
          </cell>
          <cell r="H1003">
            <v>0</v>
          </cell>
          <cell r="I1003">
            <v>0</v>
          </cell>
          <cell r="J1003">
            <v>0</v>
          </cell>
          <cell r="K1003">
            <v>0</v>
          </cell>
          <cell r="L1003">
            <v>0</v>
          </cell>
          <cell r="M1003">
            <v>0</v>
          </cell>
          <cell r="N1003" t="str">
            <v xml:space="preserve">https://www.fuyou.or.jp/ </v>
          </cell>
          <cell r="O1003" t="str">
            <v>「老人は国の宝」を標語に掲げ、高齢者医療、介護保険事業を運営する医療法人です。ご利用者に「ここに居て良かった」と思って頂けるサービスを目指しています。</v>
          </cell>
          <cell r="P1003" t="str">
            <v>介護職（有料老人ホーム ）／４月１９日面接会</v>
          </cell>
          <cell r="Q1003" t="str">
            <v>確認中</v>
          </cell>
          <cell r="R1003" t="str">
            <v>＊有料老人ホーム ミオ・ファミリア町田での介護業務を担当して頂きます。（３２人定員）・病院に併設しているので安心して働いて頂けます。 ご利用者様が、その方らしくのびのびと過ごせるよう介助しながら、食べる楽しみや人と会話する楽しみが得られるようにサポートして頂きます。</v>
          </cell>
          <cell r="S1003" t="str">
            <v>ミオ・ファミリア町田</v>
          </cell>
          <cell r="T1003" t="str">
            <v>確認中</v>
          </cell>
          <cell r="U1003" t="str">
            <v>正社員</v>
          </cell>
          <cell r="V1003" t="str">
            <v>東京都町田市南町田３－４３－１</v>
          </cell>
          <cell r="W1003" t="str">
            <v>東急田園都市線・南町田グランベリーパーク駅　徒歩8分</v>
          </cell>
          <cell r="X1003" t="str">
            <v>199,800円〜226,800円</v>
          </cell>
          <cell r="Y1003" t="str">
            <v>出勤手当 10,800円〜10,800円　処遇改善手当 19,000円〜41,000円</v>
          </cell>
          <cell r="Z1003" t="str">
            <v>＊夜勤手当 １回 ６０００円 ＊資格手当 ３０００円～５０００円</v>
          </cell>
          <cell r="AA1003" t="str">
            <v>実費支給（上限あり）</v>
          </cell>
          <cell r="AB1003" t="str">
            <v>あり</v>
          </cell>
          <cell r="AC1003" t="str">
            <v>1月あたり〜2,000円（前年度実績）</v>
          </cell>
          <cell r="AD1003" t="str">
            <v>あり</v>
          </cell>
          <cell r="AE1003" t="str">
            <v>計 3.20ヶ月分（前年度実績）</v>
          </cell>
          <cell r="AF1003" t="str">
            <v>月給（手当等確認ください）</v>
          </cell>
          <cell r="AG1003" t="str">
            <v>期間の定めなし</v>
          </cell>
          <cell r="AH1003" t="str">
            <v>雇用期間の定めなし</v>
          </cell>
          <cell r="AI1003" t="str">
            <v>確認中</v>
          </cell>
          <cell r="AJ1003" t="str">
            <v>可</v>
          </cell>
          <cell r="AK1003" t="str">
            <v>あり</v>
          </cell>
          <cell r="AL1003" t="str">
            <v>３ヶ月 夜勤なし</v>
          </cell>
          <cell r="AM1003" t="str">
            <v>あり</v>
          </cell>
          <cell r="AN1003" t="str">
            <v>6時間</v>
          </cell>
          <cell r="AO1003" t="str">
            <v>変形労働時間制</v>
          </cell>
          <cell r="AP1003" t="str">
            <v>内容・詳細等は最下部ハローワークインターネットサービスにて確認ください。</v>
          </cell>
          <cell r="AQ1003" t="str">
            <v>内容・詳細等は最下部ハローワークインターネットサービスにて確認ください。</v>
          </cell>
          <cell r="AR1003" t="str">
            <v>ホームヘルパー２級・介護職員初任者研修修了者必須　介護福祉士あれば尚可</v>
          </cell>
          <cell r="AS1003" t="str">
            <v>雇用保険，労災保険，健康保険，厚生年金，財形</v>
          </cell>
          <cell r="AT1003" t="str">
            <v>3人</v>
          </cell>
          <cell r="AU1003" t="str">
            <v>特定施設入居者生活介護（有料老人ホーム）</v>
          </cell>
          <cell r="AZ1003" t="str">
            <v>60分</v>
          </cell>
          <cell r="BA1003" t="str">
            <v>週休二日制</v>
          </cell>
          <cell r="BB1003" t="str">
            <v>あり（屋内禁煙）</v>
          </cell>
          <cell r="BC1003" t="str">
            <v>あり（屋内禁煙）</v>
          </cell>
        </row>
        <row r="1004">
          <cell r="C1004" t="str">
            <v>13190-02844631</v>
          </cell>
          <cell r="D1004">
            <v>45007</v>
          </cell>
          <cell r="E1004" t="str">
            <v>日本ソシアルケア株式会社</v>
          </cell>
          <cell r="F1004" t="str">
            <v>ニホンソシアルケア カブシキガイシャ</v>
          </cell>
          <cell r="G1004">
            <v>0</v>
          </cell>
          <cell r="H1004">
            <v>0</v>
          </cell>
          <cell r="I1004">
            <v>0</v>
          </cell>
          <cell r="J1004">
            <v>0</v>
          </cell>
          <cell r="K1004">
            <v>0</v>
          </cell>
          <cell r="L1004">
            <v>0</v>
          </cell>
          <cell r="M1004">
            <v>0</v>
          </cell>
          <cell r="N1004" t="str">
            <v xml:space="preserve">https://danranmachikiso.com </v>
          </cell>
          <cell r="O1004" t="str">
            <v>自宅に居るような感覚で介護サービスを提供しております。利用者様と毎日楽しくお話やレク・外出等様々な取組みを行いながら高齢者社会に貢献しております。</v>
          </cell>
          <cell r="P1004" t="str">
            <v>ディナー調理スタッフ【家庭料理】／４月１９日面接会</v>
          </cell>
          <cell r="Q1004" t="str">
            <v>確認中</v>
          </cell>
          <cell r="R1004" t="str">
            <v>・ご利用者の夕食・お弁当作り、配膳、片付け。気取ったものではなく普段の【家庭料理】をお願いします♪最大１０名分・調理の資格がなくてもＯＫ！ 料理が趣味の方も大歓迎♪好きを生かせるアットホームな職場です。・７０代の方々も活躍中！ 随時見学可能です。まずはお気軽にお問い合わせください。・お子様連れ勤務可</v>
          </cell>
          <cell r="S1004" t="str">
            <v>だんらんの家 町田木曽</v>
          </cell>
          <cell r="T1004" t="str">
            <v>確認中</v>
          </cell>
          <cell r="U1004" t="str">
            <v>非常勤パート</v>
          </cell>
          <cell r="V1004" t="str">
            <v>東京都町田市木曽東１－３７－５</v>
          </cell>
          <cell r="W1004" t="str">
            <v>小田急線／横浜線 町田駅バス 境川団地入口から 徒歩１分</v>
          </cell>
          <cell r="X1004" t="str">
            <v>1,072円〜1,072円</v>
          </cell>
          <cell r="Y1004" t="str">
            <v>-</v>
          </cell>
          <cell r="Z1004" t="str">
            <v>内容・詳細等は最下部ハローワークインターネットサービスにて確認ください。</v>
          </cell>
          <cell r="AA1004" t="str">
            <v>実費支給（上限あり）</v>
          </cell>
          <cell r="AB1004" t="str">
            <v>あり</v>
          </cell>
          <cell r="AC1004" t="str">
            <v>1時間あたり40円〜300円（前年度実績）</v>
          </cell>
          <cell r="AD1004" t="str">
            <v>あり</v>
          </cell>
          <cell r="AE1004" t="str">
            <v>8,000円〜100,000円（前年度実績）</v>
          </cell>
          <cell r="AF1004" t="str">
            <v>時給</v>
          </cell>
          <cell r="AG1004" t="str">
            <v>期間の定めあり</v>
          </cell>
          <cell r="AH1004" t="str">
            <v>1年　契約更新の可能性あり（原則更新）</v>
          </cell>
          <cell r="AI1004" t="str">
            <v>確認中</v>
          </cell>
          <cell r="AJ1004" t="str">
            <v>可</v>
          </cell>
          <cell r="AK1004" t="str">
            <v>あり</v>
          </cell>
          <cell r="AL1004" t="str">
            <v>３０日（回）勤務まで</v>
          </cell>
          <cell r="AM1004" t="str">
            <v>あり</v>
          </cell>
          <cell r="AN1004" t="str">
            <v>20時間</v>
          </cell>
          <cell r="AO1004" t="str">
            <v>内容・詳細等は最下部ハローワークインターネットサービスにて確認ください。</v>
          </cell>
          <cell r="AP1004" t="str">
            <v>内容・詳細等は最下部ハローワークインターネットサービスにて確認ください。</v>
          </cell>
          <cell r="AQ1004" t="str">
            <v>週1日〜週6日</v>
          </cell>
          <cell r="AR1004" t="str">
            <v>免許・資格不問</v>
          </cell>
          <cell r="AS1004" t="str">
            <v>労災保険</v>
          </cell>
          <cell r="AT1004" t="str">
            <v>2人</v>
          </cell>
          <cell r="AU1004" t="str">
            <v>地域密着型通所介護</v>
          </cell>
          <cell r="AZ1004" t="str">
            <v>0分</v>
          </cell>
          <cell r="BA1004" t="str">
            <v>週休二日制</v>
          </cell>
          <cell r="BB1004" t="str">
            <v>あり（屋内禁煙）</v>
          </cell>
          <cell r="BC1004" t="str">
            <v>あり（屋内禁煙）</v>
          </cell>
        </row>
        <row r="1005">
          <cell r="C1005" t="str">
            <v>13190-02845931</v>
          </cell>
          <cell r="D1005">
            <v>45007</v>
          </cell>
          <cell r="E1005" t="str">
            <v>日本ソシアルケア株式会社</v>
          </cell>
          <cell r="F1005" t="str">
            <v>ニホンソシアルケア カブシキガイシャ</v>
          </cell>
          <cell r="G1005">
            <v>0</v>
          </cell>
          <cell r="H1005">
            <v>0</v>
          </cell>
          <cell r="I1005">
            <v>0</v>
          </cell>
          <cell r="J1005">
            <v>0</v>
          </cell>
          <cell r="K1005">
            <v>0</v>
          </cell>
          <cell r="L1005">
            <v>0</v>
          </cell>
          <cell r="M1005">
            <v>0</v>
          </cell>
          <cell r="N1005" t="str">
            <v xml:space="preserve">https://danranmachikiso.com </v>
          </cell>
          <cell r="O1005" t="str">
            <v>自宅に居るような感覚で介護サービスを提供しております。利用者様と毎日楽しくお話やレク・外出等様々な取組みを行いながら高齢者社会に貢献しております。</v>
          </cell>
          <cell r="P1005" t="str">
            <v>デイサービス生活相談員／４月１９日面接会</v>
          </cell>
          <cell r="Q1005" t="str">
            <v>確認中</v>
          </cell>
          <cell r="R1005" t="str">
            <v>ご利用者様とのアセスメント・モニタリング・相談業務・担当者会議、地域ケア会議等の業務・簡単なＰＣ入力業務、タブレット業務</v>
          </cell>
          <cell r="S1005" t="str">
            <v>だんらんの家 町田木曽</v>
          </cell>
          <cell r="T1005" t="str">
            <v>確認中</v>
          </cell>
          <cell r="U1005" t="str">
            <v>非常勤パート</v>
          </cell>
          <cell r="V1005" t="str">
            <v>東京都町田市木曽東１－３７－５</v>
          </cell>
          <cell r="W1005" t="str">
            <v>小田急線／横浜線 町田駅バス 境川団地入口から 徒歩１分</v>
          </cell>
          <cell r="X1005" t="str">
            <v>1,400円〜1,800円</v>
          </cell>
          <cell r="Y1005" t="str">
            <v>-</v>
          </cell>
          <cell r="Z1005" t="str">
            <v>内容・詳細等は最下部ハローワークインターネットサービスにて確認ください。</v>
          </cell>
          <cell r="AA1005" t="str">
            <v>実費支給（上限あり）</v>
          </cell>
          <cell r="AB1005" t="str">
            <v>あり</v>
          </cell>
          <cell r="AC1005" t="str">
            <v>1時間あたり40円〜300円（前年度実績）</v>
          </cell>
          <cell r="AD1005" t="str">
            <v>あり</v>
          </cell>
          <cell r="AE1005" t="str">
            <v>8,000円〜100,000円（前年度実績）</v>
          </cell>
          <cell r="AF1005" t="str">
            <v>時給</v>
          </cell>
          <cell r="AG1005" t="str">
            <v>期間の定めあり</v>
          </cell>
          <cell r="AH1005" t="str">
            <v>1年　契約更新の可能性あり（原則更新）</v>
          </cell>
          <cell r="AI1005" t="str">
            <v>確認中</v>
          </cell>
          <cell r="AJ1005" t="str">
            <v>可</v>
          </cell>
          <cell r="AK1005" t="str">
            <v>あり</v>
          </cell>
          <cell r="AL1005" t="str">
            <v>３０日（回）勤務まで</v>
          </cell>
          <cell r="AM1005" t="str">
            <v>あり</v>
          </cell>
          <cell r="AN1005" t="str">
            <v>30時間</v>
          </cell>
          <cell r="AO1005" t="str">
            <v>変形労働時間制</v>
          </cell>
          <cell r="AP1005" t="str">
            <v>内容・詳細等は最下部ハローワークインターネットサービスにて確認ください。</v>
          </cell>
          <cell r="AQ1005" t="str">
            <v>週1日以上</v>
          </cell>
          <cell r="AR1005" t="str">
            <v>介護福祉士・介護支援専門員（ケアマネージャー）・社会福祉士必須　社会福祉任用主事、居宅介護支援専門員いずれかの資格を所持で可</v>
          </cell>
          <cell r="AS1005" t="str">
            <v>労災保険</v>
          </cell>
          <cell r="AT1005" t="str">
            <v>2人</v>
          </cell>
          <cell r="AU1005" t="str">
            <v>地域密着型通所介護</v>
          </cell>
          <cell r="AZ1005" t="str">
            <v>60分</v>
          </cell>
          <cell r="BA1005" t="str">
            <v>週休二日制</v>
          </cell>
          <cell r="BB1005" t="str">
            <v>あり（屋内禁煙）</v>
          </cell>
          <cell r="BC1005" t="str">
            <v>あり（屋内禁煙）</v>
          </cell>
        </row>
        <row r="1006">
          <cell r="C1006" t="str">
            <v>13190-02846131</v>
          </cell>
          <cell r="D1006">
            <v>45007</v>
          </cell>
          <cell r="E1006" t="str">
            <v>日本ソシアルケア株式会社</v>
          </cell>
          <cell r="F1006" t="str">
            <v>ニホンソシアルケア カブシキガイシャ</v>
          </cell>
          <cell r="G1006">
            <v>0</v>
          </cell>
          <cell r="H1006">
            <v>0</v>
          </cell>
          <cell r="I1006">
            <v>0</v>
          </cell>
          <cell r="J1006">
            <v>0</v>
          </cell>
          <cell r="K1006">
            <v>0</v>
          </cell>
          <cell r="L1006">
            <v>0</v>
          </cell>
          <cell r="M1006">
            <v>0</v>
          </cell>
          <cell r="N1006" t="str">
            <v xml:space="preserve">https://danranmachikiso.com </v>
          </cell>
          <cell r="O1006" t="str">
            <v>自宅に居るような感覚で介護サービスを提供しております。利用者様と毎日楽しくお話やレク・外出等様々な取組みを行いながら高齢者社会に貢献しております。</v>
          </cell>
          <cell r="P1006" t="str">
            <v>送迎スタッフ（普通車又は軽使用）／４月１９日面接会</v>
          </cell>
          <cell r="Q1006" t="str">
            <v>確認中</v>
          </cell>
          <cell r="R1006" t="str">
            <v>・デイサービス利用者様の送迎を担当していただきます。 大型車は使用しませんので安心を。運転は町田市内のみ。 送迎記録の入力、車両点検、車内様子、ご家族からの伝達入力、報告、洗車、ガソリン等の管理　 週末のみなど限定曜日可能です。空いている時間を有効活用できます。 ※認知症基礎研修の受講を行っていただきます。</v>
          </cell>
          <cell r="S1006" t="str">
            <v>だんらんの家 町田木曽</v>
          </cell>
          <cell r="T1006" t="str">
            <v>確認中</v>
          </cell>
          <cell r="U1006" t="str">
            <v>非常勤パート</v>
          </cell>
          <cell r="V1006" t="str">
            <v>東京都町田市木曽東１－３７－５</v>
          </cell>
          <cell r="W1006" t="str">
            <v>小田急線／横浜線 町田駅バス 境川団地入口から 徒歩１分</v>
          </cell>
          <cell r="X1006" t="str">
            <v>1,072円〜1,072円</v>
          </cell>
          <cell r="Y1006" t="str">
            <v>-</v>
          </cell>
          <cell r="Z1006" t="str">
            <v>他の職種と併用で時給アップ</v>
          </cell>
          <cell r="AA1006" t="str">
            <v>実費支給（上限あり）</v>
          </cell>
          <cell r="AB1006" t="str">
            <v>あり</v>
          </cell>
          <cell r="AC1006" t="str">
            <v>1時間あたり40円〜300円（前年度実績）</v>
          </cell>
          <cell r="AD1006" t="str">
            <v>あり</v>
          </cell>
          <cell r="AE1006" t="str">
            <v>8,000円〜100,000円（前年度実績）</v>
          </cell>
          <cell r="AF1006" t="str">
            <v>時給</v>
          </cell>
          <cell r="AG1006" t="str">
            <v>期間の定めあり</v>
          </cell>
          <cell r="AH1006" t="str">
            <v>1年　契約更新の可能性あり（条件付きで更新あり）安全運転の講習・違反・点数証明</v>
          </cell>
          <cell r="AI1006" t="str">
            <v>確認中</v>
          </cell>
          <cell r="AJ1006" t="str">
            <v>可</v>
          </cell>
          <cell r="AK1006" t="str">
            <v>あり</v>
          </cell>
          <cell r="AL1006" t="str">
            <v>３０日（回）勤務まで</v>
          </cell>
          <cell r="AM1006" t="str">
            <v>あり</v>
          </cell>
          <cell r="AN1006" t="str">
            <v>10時間</v>
          </cell>
          <cell r="AO1006" t="str">
            <v>変形労働時間制</v>
          </cell>
          <cell r="AP1006" t="str">
            <v>内容・詳細等は最下部ハローワークインターネットサービスにて確認ください。</v>
          </cell>
          <cell r="AQ1006" t="str">
            <v>週1日以上</v>
          </cell>
          <cell r="AR1006" t="str">
            <v>普通自動車運転免許必須（ＡＴ限定可）</v>
          </cell>
          <cell r="AS1006" t="str">
            <v>労災保険</v>
          </cell>
          <cell r="AT1006" t="str">
            <v>2人</v>
          </cell>
          <cell r="AU1006" t="str">
            <v>地域密着型通所介護</v>
          </cell>
          <cell r="AZ1006" t="str">
            <v>0分</v>
          </cell>
          <cell r="BA1006" t="str">
            <v>週休二日制</v>
          </cell>
          <cell r="BB1006" t="str">
            <v>あり（屋内禁煙）</v>
          </cell>
          <cell r="BC1006" t="str">
            <v>あり（屋内禁煙）</v>
          </cell>
        </row>
        <row r="1007">
          <cell r="C1007" t="str">
            <v>13190-02847031</v>
          </cell>
          <cell r="D1007">
            <v>45007</v>
          </cell>
          <cell r="E1007" t="str">
            <v>日本ソシアルケア株式会社</v>
          </cell>
          <cell r="F1007" t="str">
            <v>ニホンソシアルケア カブシキガイシャ</v>
          </cell>
          <cell r="G1007">
            <v>0</v>
          </cell>
          <cell r="H1007">
            <v>0</v>
          </cell>
          <cell r="I1007">
            <v>0</v>
          </cell>
          <cell r="J1007">
            <v>0</v>
          </cell>
          <cell r="K1007">
            <v>0</v>
          </cell>
          <cell r="L1007">
            <v>0</v>
          </cell>
          <cell r="M1007">
            <v>0</v>
          </cell>
          <cell r="N1007" t="str">
            <v xml:space="preserve">https://danranmachikiso.com </v>
          </cell>
          <cell r="O1007" t="str">
            <v>自宅に居るような感覚で介護サービスを提供しております。利用者様と毎日楽しくお話やレク・外出等様々な取組みを行いながら高齢者社会に貢献しております。</v>
          </cell>
          <cell r="P1007" t="str">
            <v>レクレーションスタッフ（デイサービス）／４月１９日面接会</v>
          </cell>
          <cell r="Q1007" t="str">
            <v>確認中</v>
          </cell>
          <cell r="R1007" t="str">
            <v>・１０名前後のご利用者様と一緒に楽しめる業務です。ご自身の得意な分野を活用することも大歓迎です。（ピアノが弾けるｅｔｃ）・簡単、シンプル、わかりやすいがポイントです。・月間の行事カレンダー、サークル仲間を招待するなど方法手段もあなた次第・作品、運動、ゲーム、脳トレ、畑、お花、外出たくさんの 行事を毎日実施＊ホームページアクティビティの写真多数掲載</v>
          </cell>
          <cell r="S1007" t="str">
            <v>だんらんの家 町田木曽</v>
          </cell>
          <cell r="T1007" t="str">
            <v>確認中</v>
          </cell>
          <cell r="U1007" t="str">
            <v>非常勤パート</v>
          </cell>
          <cell r="V1007" t="str">
            <v>東京都町田市木曽東１－３７－５</v>
          </cell>
          <cell r="W1007" t="str">
            <v>小田急線／横浜線 町田駅バス 境川団地入口から 徒歩１分</v>
          </cell>
          <cell r="X1007" t="str">
            <v>1,072円〜1,100円</v>
          </cell>
          <cell r="Y1007" t="str">
            <v>-</v>
          </cell>
          <cell r="Z1007" t="str">
            <v>他の職種と併用で時給アップ</v>
          </cell>
          <cell r="AA1007" t="str">
            <v>実費支給（上限あり）</v>
          </cell>
          <cell r="AB1007" t="str">
            <v>あり</v>
          </cell>
          <cell r="AC1007" t="str">
            <v>1時間あたり40円〜300円（前年度実績）</v>
          </cell>
          <cell r="AD1007" t="str">
            <v>あり</v>
          </cell>
          <cell r="AE1007" t="str">
            <v>8,000円〜100,000円（前年度実績）</v>
          </cell>
          <cell r="AF1007" t="str">
            <v>時給</v>
          </cell>
          <cell r="AG1007" t="str">
            <v>期間の定めあり</v>
          </cell>
          <cell r="AH1007" t="str">
            <v>1年　契約更新の可能性あり（原則更新）</v>
          </cell>
          <cell r="AI1007" t="str">
            <v>確認中</v>
          </cell>
          <cell r="AJ1007" t="str">
            <v>可</v>
          </cell>
          <cell r="AK1007" t="str">
            <v>あり</v>
          </cell>
          <cell r="AL1007" t="str">
            <v>３０日（回）勤務まで</v>
          </cell>
          <cell r="AM1007" t="str">
            <v>あり</v>
          </cell>
          <cell r="AN1007" t="str">
            <v>10時間</v>
          </cell>
          <cell r="AO1007" t="str">
            <v>変形労働時間制</v>
          </cell>
          <cell r="AP1007" t="str">
            <v>内容・詳細等は最下部ハローワークインターネットサービスにて確認ください。</v>
          </cell>
          <cell r="AQ1007" t="str">
            <v>週1日以上</v>
          </cell>
          <cell r="AR1007" t="str">
            <v>免許・資格不問</v>
          </cell>
          <cell r="AS1007" t="str">
            <v>労災保険</v>
          </cell>
          <cell r="AT1007" t="str">
            <v>1人</v>
          </cell>
          <cell r="AU1007" t="str">
            <v>地域密着型通所介護</v>
          </cell>
          <cell r="AZ1007" t="str">
            <v>0分</v>
          </cell>
          <cell r="BA1007" t="str">
            <v>週休二日制</v>
          </cell>
          <cell r="BB1007" t="str">
            <v>あり（屋内禁煙）</v>
          </cell>
          <cell r="BC1007" t="str">
            <v>あり（屋内禁煙）</v>
          </cell>
        </row>
        <row r="1008">
          <cell r="C1008" t="str">
            <v>13190-02848831</v>
          </cell>
          <cell r="D1008">
            <v>45007</v>
          </cell>
          <cell r="E1008" t="str">
            <v>日本ソシアルケア株式会社</v>
          </cell>
          <cell r="F1008" t="str">
            <v>ニホンソシアルケア カブシキガイシャ</v>
          </cell>
          <cell r="G1008">
            <v>0</v>
          </cell>
          <cell r="H1008">
            <v>0</v>
          </cell>
          <cell r="I1008">
            <v>0</v>
          </cell>
          <cell r="J1008">
            <v>0</v>
          </cell>
          <cell r="K1008">
            <v>0</v>
          </cell>
          <cell r="L1008">
            <v>0</v>
          </cell>
          <cell r="M1008">
            <v>0</v>
          </cell>
          <cell r="N1008" t="str">
            <v xml:space="preserve">https://danranmachikiso.com </v>
          </cell>
          <cell r="O1008" t="str">
            <v>自宅に居るような感覚で介護サービスを提供しております。利用者様と毎日楽しくお話やレク・外出等様々な取組みを行いながら高齢者社会に貢献しております。</v>
          </cell>
          <cell r="P1008" t="str">
            <v>機能訓練指導員（要資格）／４月１９日面接会</v>
          </cell>
          <cell r="Q1008" t="str">
            <v>確認中</v>
          </cell>
          <cell r="R1008" t="str">
            <v>利用者様の個別機能訓練の対応を行っていただきます。・個別機能訓練の実施・個別計画書、個別報告書の作成・科学的介護情報システム（ＬＩＦＥ）へのデータ提出ＰＣ・タブレット操作があります。操作に不安がある方はご相談ください。</v>
          </cell>
          <cell r="S1008" t="str">
            <v>だんらんの家 町田木曽</v>
          </cell>
          <cell r="T1008" t="str">
            <v>確認中</v>
          </cell>
          <cell r="U1008" t="str">
            <v>非常勤パート</v>
          </cell>
          <cell r="V1008" t="str">
            <v>東京都町田市木曽東１－３７－５</v>
          </cell>
          <cell r="W1008" t="str">
            <v>横浜線古淵駅より徒歩１５分</v>
          </cell>
          <cell r="X1008" t="str">
            <v>1,200円〜1,200円</v>
          </cell>
          <cell r="Y1008" t="str">
            <v>-</v>
          </cell>
          <cell r="Z1008" t="str">
            <v>勤務条件に応じて処遇改善手当あり。</v>
          </cell>
          <cell r="AA1008" t="str">
            <v>実費支給（上限あり）</v>
          </cell>
          <cell r="AB1008" t="str">
            <v>あり</v>
          </cell>
          <cell r="AC1008" t="str">
            <v>あり</v>
          </cell>
          <cell r="AD1008" t="str">
            <v>あり</v>
          </cell>
          <cell r="AE1008" t="str">
            <v>8,000円〜80,000円（前年度実績）</v>
          </cell>
          <cell r="AF1008" t="str">
            <v>時給</v>
          </cell>
          <cell r="AG1008" t="str">
            <v>期間の定めあり</v>
          </cell>
          <cell r="AH1008" t="str">
            <v>1年　契約更新の可能性あり（原則更新）</v>
          </cell>
          <cell r="AI1008" t="str">
            <v>確認中</v>
          </cell>
          <cell r="AJ1008" t="str">
            <v>可</v>
          </cell>
          <cell r="AK1008" t="str">
            <v>あり</v>
          </cell>
          <cell r="AL1008" t="str">
            <v>３０日（回）勤務まで</v>
          </cell>
          <cell r="AM1008" t="str">
            <v>あり</v>
          </cell>
          <cell r="AN1008" t="str">
            <v>2時間</v>
          </cell>
          <cell r="AO1008" t="str">
            <v>変形労働時間制</v>
          </cell>
          <cell r="AP1008" t="str">
            <v>内容・詳細等は最下部ハローワークインターネットサービスにて確認ください。</v>
          </cell>
          <cell r="AQ1008" t="str">
            <v>週2日〜週4日</v>
          </cell>
          <cell r="AR1008" t="str">
            <v>理学療法士・作業療法士・柔道整復師・あん摩マッサージ指圧師・柔道整復師・言語聴覚士・鍼灸士・看護師・准看護師　いずれかの資格を所持で可</v>
          </cell>
          <cell r="AS1008" t="str">
            <v>労災保険</v>
          </cell>
          <cell r="AT1008" t="str">
            <v>2人</v>
          </cell>
          <cell r="AU1008" t="str">
            <v>地域密着型通所介護</v>
          </cell>
          <cell r="AZ1008" t="str">
            <v>0分</v>
          </cell>
          <cell r="BA1008" t="str">
            <v>週休二日制</v>
          </cell>
          <cell r="BB1008" t="str">
            <v>あり（屋内禁煙）</v>
          </cell>
          <cell r="BC1008" t="str">
            <v>あり（屋内禁煙）</v>
          </cell>
        </row>
        <row r="1009">
          <cell r="C1009" t="str">
            <v>13190-02831231</v>
          </cell>
          <cell r="D1009">
            <v>45007</v>
          </cell>
          <cell r="E1009" t="str">
            <v>有限会社 Ｇ</v>
          </cell>
          <cell r="F1009" t="str">
            <v>ユウゲンガイシャ ジー</v>
          </cell>
          <cell r="G1009">
            <v>0</v>
          </cell>
          <cell r="H1009">
            <v>0</v>
          </cell>
          <cell r="I1009">
            <v>0</v>
          </cell>
          <cell r="J1009">
            <v>0</v>
          </cell>
          <cell r="K1009">
            <v>0</v>
          </cell>
          <cell r="L1009">
            <v>0</v>
          </cell>
          <cell r="M1009">
            <v>0</v>
          </cell>
          <cell r="N1009" t="str">
            <v xml:space="preserve">http://www.kirara-g.jp </v>
          </cell>
          <cell r="O1009" t="str">
            <v>在宅療養者をサポートする事業所。平成１６年３月１日、東京都指定を受け創業。家庭的であり温かいが、確かな技術を提供できるプロ集団を目指しています。「約束を守る」運営理念です。</v>
          </cell>
          <cell r="P1009" t="str">
            <v>事務員（きらら本社）／４月１９日面接会</v>
          </cell>
          <cell r="Q1009" t="str">
            <v>確認中</v>
          </cell>
          <cell r="R1009" t="str">
            <v>事業所内での事務作業を行って頂きます。ＰＣを使用しての書類作成や利用者様やお取引先等の電話対応をして頂きます。【主な業務】・書類作成・書類作成・電話、来所者への対応・清掃</v>
          </cell>
          <cell r="S1009" t="str">
            <v>きらら本社</v>
          </cell>
          <cell r="T1009" t="str">
            <v>確認中</v>
          </cell>
          <cell r="U1009" t="str">
            <v>非常勤パート</v>
          </cell>
          <cell r="V1009" t="str">
            <v>東京都町田市木曽西４－３５－４１</v>
          </cell>
          <cell r="W1009" t="str">
            <v>町田駅からバス「木曽」下車徒歩３分</v>
          </cell>
          <cell r="X1009" t="str">
            <v>1,080円〜1,200円</v>
          </cell>
          <cell r="Y1009" t="str">
            <v>-</v>
          </cell>
          <cell r="Z1009" t="str">
            <v>実績により手当あり</v>
          </cell>
          <cell r="AA1009" t="str">
            <v>実費支給（上限あり）</v>
          </cell>
          <cell r="AB1009" t="str">
            <v>あり</v>
          </cell>
          <cell r="AC1009" t="str">
            <v>1時間あたり0円〜30円（前年度実績）</v>
          </cell>
          <cell r="AD1009" t="str">
            <v>あり</v>
          </cell>
          <cell r="AE1009" t="str">
            <v>30,000円〜（前年度実績）</v>
          </cell>
          <cell r="AF1009" t="str">
            <v>時給</v>
          </cell>
          <cell r="AG1009" t="str">
            <v>期間の定めあり</v>
          </cell>
          <cell r="AH1009" t="str">
            <v>1年　契約更新の可能性あり（原則更新）</v>
          </cell>
          <cell r="AI1009" t="str">
            <v>確認中</v>
          </cell>
          <cell r="AJ1009" t="str">
            <v>可</v>
          </cell>
          <cell r="AK1009" t="str">
            <v>あり</v>
          </cell>
          <cell r="AL1009" t="str">
            <v>３ヶ月</v>
          </cell>
          <cell r="AM1009" t="str">
            <v>あり</v>
          </cell>
          <cell r="AN1009" t="str">
            <v>5時間</v>
          </cell>
          <cell r="AO1009" t="str">
            <v>9時00分〜18時00分の時間の間の4時間以上</v>
          </cell>
          <cell r="AP1009" t="str">
            <v>9時00分〜18時00分の時間の間の4時間以上</v>
          </cell>
          <cell r="AQ1009" t="str">
            <v>週3日以上</v>
          </cell>
          <cell r="AR1009" t="str">
            <v>介護職員初任者研修修了者あれば尚可　普通自動車免許必須（ＡＴ限定可）　エクセル・ワード基本操作</v>
          </cell>
          <cell r="AS1009" t="str">
            <v>労災保険</v>
          </cell>
          <cell r="AT1009" t="str">
            <v>1人</v>
          </cell>
          <cell r="AU1009" t="str">
            <v>居宅介護支援</v>
          </cell>
          <cell r="AZ1009" t="str">
            <v>60分</v>
          </cell>
          <cell r="BA1009" t="str">
            <v>週休二日制</v>
          </cell>
          <cell r="BB1009" t="str">
            <v>あり（屋内禁煙）</v>
          </cell>
          <cell r="BC1009" t="str">
            <v>あり（屋内禁煙）</v>
          </cell>
        </row>
        <row r="1010">
          <cell r="C1010" t="str">
            <v>13190-02849231</v>
          </cell>
          <cell r="D1010">
            <v>45007</v>
          </cell>
          <cell r="E1010" t="str">
            <v>株式会社つくしんぼ（ケアライフ金井）</v>
          </cell>
          <cell r="F1010" t="str">
            <v>カ）ツクシンボ ケアセンターツクシンボ</v>
          </cell>
          <cell r="G1010">
            <v>0</v>
          </cell>
          <cell r="H1010">
            <v>0</v>
          </cell>
          <cell r="I1010">
            <v>0</v>
          </cell>
          <cell r="J1010">
            <v>0</v>
          </cell>
          <cell r="K1010">
            <v>0</v>
          </cell>
          <cell r="L1010">
            <v>0</v>
          </cell>
          <cell r="M1010">
            <v>0</v>
          </cell>
          <cell r="N1010" t="str">
            <v xml:space="preserve">http://www.tsukushinbo.net </v>
          </cell>
          <cell r="O1010" t="str">
            <v>「何時までも元気で、生きがいを持って暮らしたい」を実現する為、アットホームで家庭的な雰囲気と、ゆとりのある介護、リハビリテーション及び、自前の美味しい食事を特徴としています。</v>
          </cell>
          <cell r="P1010" t="str">
            <v>福祉施設事務員／４月１９日面接会</v>
          </cell>
          <cell r="Q1010" t="str">
            <v>確認中</v>
          </cell>
          <cell r="R1010" t="str">
            <v>介護付き有料老人ホームにおける事務作業、文書作成（ワード、エクセル）</v>
          </cell>
          <cell r="S1010" t="str">
            <v>ケアライフ金井</v>
          </cell>
          <cell r="T1010" t="str">
            <v>確認中</v>
          </cell>
          <cell r="U1010" t="str">
            <v>非常勤パート</v>
          </cell>
          <cell r="V1010" t="str">
            <v>東京都町田市金井５丁目２０－１６ 「ケアライフ金井」</v>
          </cell>
          <cell r="W1010" t="str">
            <v>小田急線鶴川駅 よりバス利用 「金井クラブ」下車 徒歩０分</v>
          </cell>
          <cell r="X1010" t="str">
            <v>1,100円〜1,100円</v>
          </cell>
          <cell r="Y1010" t="str">
            <v>-</v>
          </cell>
          <cell r="Z1010" t="str">
            <v>-</v>
          </cell>
          <cell r="AA1010" t="str">
            <v>実費支給（上限あり）</v>
          </cell>
          <cell r="AB1010" t="str">
            <v>あり</v>
          </cell>
          <cell r="AC1010" t="str">
            <v>なし</v>
          </cell>
          <cell r="AD1010" t="str">
            <v>なし</v>
          </cell>
          <cell r="AE1010" t="str">
            <v>なし</v>
          </cell>
          <cell r="AF1010" t="str">
            <v>時給</v>
          </cell>
          <cell r="AG1010" t="str">
            <v>期間の定めあり</v>
          </cell>
          <cell r="AH1010" t="str">
            <v>1年　契約更新の可能性あり（原則更新）</v>
          </cell>
          <cell r="AI1010" t="str">
            <v>確認中</v>
          </cell>
          <cell r="AJ1010" t="str">
            <v>可</v>
          </cell>
          <cell r="AK1010" t="str">
            <v>あり</v>
          </cell>
          <cell r="AL1010" t="str">
            <v>３ヶ月</v>
          </cell>
          <cell r="AM1010" t="str">
            <v>なし</v>
          </cell>
          <cell r="AN1010" t="str">
            <v>なし</v>
          </cell>
          <cell r="AO1010" t="str">
            <v>8時30分〜17時30分</v>
          </cell>
          <cell r="AP1010" t="str">
            <v>8時30分〜17時30分</v>
          </cell>
          <cell r="AQ1010" t="str">
            <v>週3日〜週5日</v>
          </cell>
          <cell r="AR1010" t="str">
            <v>免許・資格不問　ワード、エクセル</v>
          </cell>
          <cell r="AS1010" t="str">
            <v>雇用保険，労災保険，健康保険，厚生年金</v>
          </cell>
          <cell r="AT1010" t="str">
            <v>1人</v>
          </cell>
          <cell r="AU1010" t="str">
            <v>通所介護（デイサービス）</v>
          </cell>
          <cell r="AZ1010" t="str">
            <v>60分</v>
          </cell>
          <cell r="BA1010" t="str">
            <v>週休二日制</v>
          </cell>
          <cell r="BB1010" t="str">
            <v>あり（屋内禁煙）</v>
          </cell>
          <cell r="BC1010" t="str">
            <v>あり（屋内禁煙）</v>
          </cell>
        </row>
        <row r="1011">
          <cell r="C1011" t="str">
            <v>13190-02850731</v>
          </cell>
          <cell r="D1011">
            <v>45007</v>
          </cell>
          <cell r="E1011" t="str">
            <v>株式会社つくしんぼ（ケアライフ金井）</v>
          </cell>
          <cell r="F1011" t="str">
            <v>カ）ツクシンボ ケアセンターツクシンボ</v>
          </cell>
          <cell r="G1011">
            <v>0</v>
          </cell>
          <cell r="H1011">
            <v>0</v>
          </cell>
          <cell r="I1011">
            <v>0</v>
          </cell>
          <cell r="J1011">
            <v>0</v>
          </cell>
          <cell r="K1011">
            <v>0</v>
          </cell>
          <cell r="L1011">
            <v>0</v>
          </cell>
          <cell r="M1011">
            <v>0</v>
          </cell>
          <cell r="N1011" t="str">
            <v xml:space="preserve">http://www.tsukushinbo.net </v>
          </cell>
          <cell r="O1011" t="str">
            <v>「何時までも元気で、生きがいを持って暮らしたい」を実現する為、アットホームで家庭的な雰囲気と、ゆとりのある介護、リハビリテーション及び、自前の美味しい食事を特徴としています。</v>
          </cell>
          <cell r="P1011" t="str">
            <v>デイサービス介護職員／４月１９日面接会</v>
          </cell>
          <cell r="Q1011" t="str">
            <v>確認中</v>
          </cell>
          <cell r="R1011" t="str">
            <v>デイサービスでの介護業務。利用者様の送迎の同行。入浴介助、排泄介助等。</v>
          </cell>
          <cell r="S1011" t="str">
            <v>ケアライフ金井</v>
          </cell>
          <cell r="T1011" t="str">
            <v>確認中</v>
          </cell>
          <cell r="U1011" t="str">
            <v>非常勤パート</v>
          </cell>
          <cell r="V1011" t="str">
            <v>東京都町田市金井５丁目２０－１６ 「ケアライフ金井」</v>
          </cell>
          <cell r="W1011" t="str">
            <v>小田急線鶴川駅 よりバス利用 「金井クラブ」下車 徒歩０分</v>
          </cell>
          <cell r="X1011" t="str">
            <v>1,337円〜1,759円</v>
          </cell>
          <cell r="Y1011" t="str">
            <v>処遇改善手当 170円〜227円特定処遇改善手当 17円〜22円</v>
          </cell>
          <cell r="Z1011" t="str">
            <v>※ベースアップ加算手当は週３日～週５日勤務で一律月５，０００円支給します。</v>
          </cell>
          <cell r="AA1011" t="str">
            <v>実費支給（上限あり）</v>
          </cell>
          <cell r="AB1011" t="str">
            <v>あり</v>
          </cell>
          <cell r="AC1011" t="str">
            <v>なし</v>
          </cell>
          <cell r="AD1011" t="str">
            <v>なし</v>
          </cell>
          <cell r="AE1011" t="str">
            <v>３６協定における特別条項</v>
          </cell>
          <cell r="AF1011" t="str">
            <v>時給</v>
          </cell>
          <cell r="AG1011" t="str">
            <v>期間の定めあり</v>
          </cell>
          <cell r="AH1011" t="str">
            <v>1年　契約更新の可能性あり（原則更新）</v>
          </cell>
          <cell r="AI1011" t="str">
            <v>確認中</v>
          </cell>
          <cell r="AJ1011" t="str">
            <v>可</v>
          </cell>
          <cell r="AK1011" t="str">
            <v>あり</v>
          </cell>
          <cell r="AL1011" t="str">
            <v>３ヶ月</v>
          </cell>
          <cell r="AM1011" t="str">
            <v>なし</v>
          </cell>
          <cell r="AN1011" t="str">
            <v>なし</v>
          </cell>
          <cell r="AO1011" t="str">
            <v>8時45分〜17時45分</v>
          </cell>
          <cell r="AP1011" t="str">
            <v>8時45分〜17時45分</v>
          </cell>
          <cell r="AQ1011" t="str">
            <v>週3日〜週5日</v>
          </cell>
          <cell r="AR1011" t="str">
            <v>免許・資格不問</v>
          </cell>
          <cell r="AS1011" t="str">
            <v>雇用保険，労災保険，健康保険，厚生年金</v>
          </cell>
          <cell r="AT1011" t="str">
            <v>2人</v>
          </cell>
          <cell r="AU1011" t="str">
            <v>通所介護（デイサービス）</v>
          </cell>
          <cell r="AZ1011" t="str">
            <v>60分</v>
          </cell>
          <cell r="BA1011" t="str">
            <v>週休二日制</v>
          </cell>
          <cell r="BB1011" t="str">
            <v>あり（屋内禁煙）</v>
          </cell>
          <cell r="BC1011" t="str">
            <v>あり（屋内禁煙）</v>
          </cell>
        </row>
        <row r="1012">
          <cell r="C1012" t="str">
            <v>13190-02851331</v>
          </cell>
          <cell r="D1012">
            <v>45007</v>
          </cell>
          <cell r="E1012" t="str">
            <v>株式会社つくしんぼ（ケアライフ金井）</v>
          </cell>
          <cell r="F1012" t="str">
            <v>カ）ツクシンボ ケアセンターツクシンボ</v>
          </cell>
          <cell r="G1012">
            <v>0</v>
          </cell>
          <cell r="H1012">
            <v>0</v>
          </cell>
          <cell r="I1012">
            <v>0</v>
          </cell>
          <cell r="J1012">
            <v>0</v>
          </cell>
          <cell r="K1012">
            <v>0</v>
          </cell>
          <cell r="L1012">
            <v>0</v>
          </cell>
          <cell r="M1012">
            <v>0</v>
          </cell>
          <cell r="N1012" t="str">
            <v xml:space="preserve">http://www.tsukushinbo.net </v>
          </cell>
          <cell r="O1012" t="str">
            <v>「何時までも元気で、生きがいを持って暮らしたい」を実現する為、アットホームで家庭的な雰囲気と、ゆとりのある介護、リハビリテーション及び、自前の美味しい食事を特徴としています。</v>
          </cell>
          <cell r="P1012" t="str">
            <v>有料老人ホーム介護職員／４月１９日面接会</v>
          </cell>
          <cell r="Q1012" t="str">
            <v>確認中</v>
          </cell>
          <cell r="R1012" t="str">
            <v>介護付有料老人ホームにおける介護業務。食事介助、排泄介助、入浴介助等。入居者とのアクティビティへの参加等。</v>
          </cell>
          <cell r="S1012" t="str">
            <v>ケアライフ金井</v>
          </cell>
          <cell r="T1012" t="str">
            <v>確認中</v>
          </cell>
          <cell r="U1012" t="str">
            <v>正社員</v>
          </cell>
          <cell r="V1012" t="str">
            <v>東京都町田市金井５丁目２０－１６ 「ケアライフ金井」</v>
          </cell>
          <cell r="W1012" t="str">
            <v>小田急線鶴川駅 よりバス利用 「金井クラブ」下車 徒歩０分</v>
          </cell>
          <cell r="X1012" t="str">
            <v>248,000円〜339,000円</v>
          </cell>
          <cell r="Y1012" t="str">
            <v>処遇改善手当 30,000円〜50,000円、特定処遇改善手当 3,000円〜4,000円、ベースアップ手当 5,000円〜5,000円</v>
          </cell>
          <cell r="Z1012" t="str">
            <v>※ベースアップ加算手当は一律５，０００円、夜勤手当：６，０００円／回、介護福祉士手当：２０，０００円</v>
          </cell>
          <cell r="AA1012" t="str">
            <v>実費支給（上限あり）</v>
          </cell>
          <cell r="AB1012" t="str">
            <v>あり</v>
          </cell>
          <cell r="AC1012" t="str">
            <v>1月あたり0円〜3,000円（前年度実績）</v>
          </cell>
          <cell r="AD1012" t="str">
            <v>あり</v>
          </cell>
          <cell r="AE1012" t="str">
            <v>計 1.00ヶ月分（前年度実績）</v>
          </cell>
          <cell r="AF1012" t="str">
            <v>月給（手当等確認ください）</v>
          </cell>
          <cell r="AG1012" t="str">
            <v>期間の定めなし</v>
          </cell>
          <cell r="AH1012" t="str">
            <v>雇用期間の定めなし</v>
          </cell>
          <cell r="AI1012" t="str">
            <v>確認中</v>
          </cell>
          <cell r="AJ1012" t="str">
            <v>可</v>
          </cell>
          <cell r="AK1012" t="str">
            <v>あり</v>
          </cell>
          <cell r="AL1012" t="str">
            <v>３ヶ月</v>
          </cell>
          <cell r="AM1012" t="str">
            <v>なし</v>
          </cell>
          <cell r="AN1012" t="str">
            <v>なし</v>
          </cell>
          <cell r="AO1012" t="str">
            <v>変形労働時間制</v>
          </cell>
          <cell r="AP1012" t="str">
            <v>内容・詳細等は最下部ハローワークインターネットサービスにて確認ください。</v>
          </cell>
          <cell r="AQ1012" t="str">
            <v>内容・詳細等は最下部ハローワークインターネットサービスにて確認ください。</v>
          </cell>
          <cell r="AR1012" t="str">
            <v>介護職員初任者研修修了者</v>
          </cell>
          <cell r="AS1012" t="str">
            <v>雇用保険，労災保険，健康保険，厚生年金</v>
          </cell>
          <cell r="AT1012" t="str">
            <v>2人</v>
          </cell>
          <cell r="AU1012" t="str">
            <v>特定施設入居者生活介護（有料老人ホーム）</v>
          </cell>
          <cell r="AZ1012" t="str">
            <v>60分</v>
          </cell>
          <cell r="BA1012" t="str">
            <v>週休二日制</v>
          </cell>
          <cell r="BB1012" t="str">
            <v>あり（屋内禁煙）</v>
          </cell>
          <cell r="BC1012" t="str">
            <v>あり（屋内禁煙）</v>
          </cell>
        </row>
        <row r="1013">
          <cell r="C1013" t="str">
            <v>13190-02852631</v>
          </cell>
          <cell r="D1013">
            <v>45007</v>
          </cell>
          <cell r="E1013" t="str">
            <v>株式会社つくしんぼ（ケアライフ金井）</v>
          </cell>
          <cell r="F1013" t="str">
            <v>カ）ツクシンボ ケアセンターツクシンボ</v>
          </cell>
          <cell r="G1013">
            <v>0</v>
          </cell>
          <cell r="H1013">
            <v>0</v>
          </cell>
          <cell r="I1013">
            <v>0</v>
          </cell>
          <cell r="J1013">
            <v>0</v>
          </cell>
          <cell r="K1013">
            <v>0</v>
          </cell>
          <cell r="L1013">
            <v>0</v>
          </cell>
          <cell r="M1013">
            <v>0</v>
          </cell>
          <cell r="N1013" t="str">
            <v xml:space="preserve">http://www.tsukushinbo.net </v>
          </cell>
          <cell r="O1013" t="str">
            <v>「何時までも元気で、生きがいを持って暮らしたい」を実現する為、アットホームで家庭的な雰囲気と、ゆとりのある介護、リハビリテーション及び、自前の美味しい食事を特徴としています。</v>
          </cell>
          <cell r="P1013" t="str">
            <v>清掃員／４月１９日面接会</v>
          </cell>
          <cell r="Q1013" t="str">
            <v>確認中</v>
          </cell>
          <cell r="R1013" t="str">
            <v>介護付き有料老人ホームにおける清掃（共有部、居宅、水回り等の通常清掃）</v>
          </cell>
          <cell r="S1013" t="str">
            <v>ケアライフ金井</v>
          </cell>
          <cell r="T1013" t="str">
            <v>確認中</v>
          </cell>
          <cell r="U1013" t="str">
            <v>非常勤パート</v>
          </cell>
          <cell r="V1013" t="str">
            <v>東京都町田市金井５丁目２０－１６ 「ケアライフ金井」</v>
          </cell>
          <cell r="W1013" t="str">
            <v>小田急線鶴川駅 よりバス利用 「金井クラブ」下車 徒歩０分</v>
          </cell>
          <cell r="X1013" t="str">
            <v>1,100円〜1,100円</v>
          </cell>
          <cell r="Y1013" t="str">
            <v>-</v>
          </cell>
          <cell r="Z1013" t="str">
            <v>-</v>
          </cell>
          <cell r="AA1013" t="str">
            <v>実費支給（上限あり）</v>
          </cell>
          <cell r="AB1013" t="str">
            <v>あり</v>
          </cell>
          <cell r="AC1013" t="str">
            <v>なし</v>
          </cell>
          <cell r="AD1013" t="str">
            <v>なし</v>
          </cell>
          <cell r="AE1013" t="str">
            <v>なし</v>
          </cell>
          <cell r="AF1013" t="str">
            <v>時給</v>
          </cell>
          <cell r="AG1013" t="str">
            <v>期間の定めあり</v>
          </cell>
          <cell r="AH1013" t="str">
            <v>1年　契約更新の可能性あり（原則更新）</v>
          </cell>
          <cell r="AI1013" t="str">
            <v>確認中</v>
          </cell>
          <cell r="AJ1013" t="str">
            <v>可</v>
          </cell>
          <cell r="AK1013" t="str">
            <v>あり</v>
          </cell>
          <cell r="AL1013" t="str">
            <v>３ヶ月</v>
          </cell>
          <cell r="AM1013" t="str">
            <v>なし</v>
          </cell>
          <cell r="AN1013" t="str">
            <v>なし</v>
          </cell>
          <cell r="AO1013" t="str">
            <v>9時00分〜16時00分の時間の間の4時間以上</v>
          </cell>
          <cell r="AP1013" t="str">
            <v>9時00分〜16時00分の時間の間の4時間以上</v>
          </cell>
          <cell r="AQ1013" t="str">
            <v>週3日〜週5日</v>
          </cell>
          <cell r="AR1013" t="str">
            <v>免許・資格不問</v>
          </cell>
          <cell r="AS1013" t="str">
            <v>労災保険</v>
          </cell>
          <cell r="AT1013" t="str">
            <v>3人</v>
          </cell>
          <cell r="AU1013" t="str">
            <v>特定施設入居者生活介護（有料老人ホーム）</v>
          </cell>
          <cell r="AZ1013" t="str">
            <v>0分</v>
          </cell>
          <cell r="BA1013" t="str">
            <v>週休二日制</v>
          </cell>
          <cell r="BB1013" t="str">
            <v>あり（屋内禁煙）</v>
          </cell>
          <cell r="BC1013" t="str">
            <v>あり（屋内禁煙）</v>
          </cell>
        </row>
        <row r="1014">
          <cell r="C1014" t="str">
            <v>13190-02853931</v>
          </cell>
          <cell r="D1014">
            <v>45007</v>
          </cell>
          <cell r="E1014" t="str">
            <v>株式会社つくしんぼ（ケアライフ金井）</v>
          </cell>
          <cell r="F1014" t="str">
            <v>カ）ツクシンボ ケアセンターツクシンボ</v>
          </cell>
          <cell r="G1014">
            <v>0</v>
          </cell>
          <cell r="H1014">
            <v>0</v>
          </cell>
          <cell r="I1014">
            <v>0</v>
          </cell>
          <cell r="J1014">
            <v>0</v>
          </cell>
          <cell r="K1014">
            <v>0</v>
          </cell>
          <cell r="L1014">
            <v>0</v>
          </cell>
          <cell r="M1014">
            <v>0</v>
          </cell>
          <cell r="N1014" t="str">
            <v xml:space="preserve">http://www.tsukushinbo.net </v>
          </cell>
          <cell r="O1014" t="str">
            <v>「何時までも元気で、生きがいを持って暮らしたい」を実現する為、アットホームで家庭的な雰囲気と、ゆとりのある介護、リハビリテーション及び、自前の美味しい食事を特徴としています。</v>
          </cell>
          <cell r="P1014" t="str">
            <v>調理補助／４月１９日面接会</v>
          </cell>
          <cell r="Q1014" t="str">
            <v>確認中</v>
          </cell>
          <cell r="R1014" t="str">
            <v>介護付き有料老人ホームにおける調理補助全般</v>
          </cell>
          <cell r="S1014" t="str">
            <v>ケアライフ金井</v>
          </cell>
          <cell r="T1014" t="str">
            <v>確認中</v>
          </cell>
          <cell r="U1014" t="str">
            <v>非常勤パート</v>
          </cell>
          <cell r="V1014" t="str">
            <v>東京都町田市金井５丁目２０－１６ 「ケアライフ金井」</v>
          </cell>
          <cell r="W1014" t="str">
            <v>小田急線鶴川駅 よりバス利用 「金井クラブ」下車 徒歩０分</v>
          </cell>
          <cell r="X1014" t="str">
            <v>1,100円〜1,100円</v>
          </cell>
          <cell r="Y1014" t="str">
            <v>-</v>
          </cell>
          <cell r="Z1014" t="str">
            <v>-</v>
          </cell>
          <cell r="AA1014" t="str">
            <v>実費支給（上限あり）</v>
          </cell>
          <cell r="AB1014" t="str">
            <v>あり</v>
          </cell>
          <cell r="AC1014" t="str">
            <v>なし</v>
          </cell>
          <cell r="AD1014" t="str">
            <v>なし</v>
          </cell>
          <cell r="AE1014" t="str">
            <v>なし</v>
          </cell>
          <cell r="AF1014" t="str">
            <v>時給</v>
          </cell>
          <cell r="AG1014" t="str">
            <v>期間の定めあり</v>
          </cell>
          <cell r="AH1014" t="str">
            <v>1年　契約更新の可能性あり（原則更新）</v>
          </cell>
          <cell r="AI1014" t="str">
            <v>確認中</v>
          </cell>
          <cell r="AJ1014" t="str">
            <v>可</v>
          </cell>
          <cell r="AK1014" t="str">
            <v>あり</v>
          </cell>
          <cell r="AL1014" t="str">
            <v>３ヶ月</v>
          </cell>
          <cell r="AM1014" t="str">
            <v>なし</v>
          </cell>
          <cell r="AN1014" t="str">
            <v>なし</v>
          </cell>
          <cell r="AO1014" t="str">
            <v>内容・詳細等は最下部ハローワークインターネットサービスにて確認ください。</v>
          </cell>
          <cell r="AP1014" t="str">
            <v>内容・詳細等は最下部ハローワークインターネットサービスにて確認ください。</v>
          </cell>
          <cell r="AQ1014" t="str">
            <v>週3日〜週5日</v>
          </cell>
          <cell r="AR1014" t="str">
            <v>免許・資格不問</v>
          </cell>
          <cell r="AS1014" t="str">
            <v>雇用保険，労災保険</v>
          </cell>
          <cell r="AT1014" t="str">
            <v>3人</v>
          </cell>
          <cell r="AU1014" t="str">
            <v>特定施設入居者生活介護（有料老人ホーム）</v>
          </cell>
          <cell r="AZ1014" t="str">
            <v>45分</v>
          </cell>
          <cell r="BA1014" t="str">
            <v>週休二日制</v>
          </cell>
          <cell r="BB1014" t="str">
            <v>あり（屋内禁煙）</v>
          </cell>
          <cell r="BC1014" t="str">
            <v>あり（屋内禁煙）</v>
          </cell>
        </row>
        <row r="1015">
          <cell r="C1015" t="str">
            <v>13190-02879931</v>
          </cell>
          <cell r="D1015">
            <v>45008</v>
          </cell>
          <cell r="E1015" t="str">
            <v>社会福祉法人友愛十字会</v>
          </cell>
          <cell r="F1015" t="str">
            <v>シャカイフクシホウジン ユウアイジュウジカイ ユウアイソウ</v>
          </cell>
          <cell r="G1015">
            <v>0</v>
          </cell>
          <cell r="H1015">
            <v>0</v>
          </cell>
          <cell r="I1015">
            <v>0</v>
          </cell>
          <cell r="J1015">
            <v>0</v>
          </cell>
          <cell r="K1015">
            <v>0</v>
          </cell>
          <cell r="L1015">
            <v>0</v>
          </cell>
          <cell r="M1015">
            <v>0</v>
          </cell>
          <cell r="N1015" t="str">
            <v xml:space="preserve">http://www.yuai.or.jp </v>
          </cell>
          <cell r="O1015" t="str">
            <v>共に生きるを理念とし、ご利用者、ご家族、地域の皆様にとって信頼される施設であり続けられるよう職員一同仕事に励んでいます。</v>
          </cell>
          <cell r="P1015" t="str">
            <v>看護師／年間休日１２０以上／町田駅徒歩圏内【未経験歓迎】／６月２１日面接会</v>
          </cell>
          <cell r="Q1015" t="str">
            <v>確認中</v>
          </cell>
          <cell r="R1015" t="str">
            <v>◎夜勤なし・オンコールなし！日勤のお仕事◎賞与４．４か月 ◎令和３年６月に移転オープン◎ユニット型従来型の特養での看護業務！・従来型、ユニット型の併設施設での利用者の健康管理を行います・МＣＳ・急変時の対応・通院付き添いなど◎令和３年オープン！町田市で一番新しいピカピカの施設です！◎施設未経験者歓迎 ◎２ヶ月間のＯＪＴ研修有</v>
          </cell>
          <cell r="S1015" t="str">
            <v>特別養護老人ホーム 友愛荘</v>
          </cell>
          <cell r="T1015" t="str">
            <v>確認中</v>
          </cell>
          <cell r="U1015" t="str">
            <v>正社員</v>
          </cell>
          <cell r="V1015" t="str">
            <v>東京都町田市南大谷１６５１－１</v>
          </cell>
          <cell r="W1015" t="str">
            <v>小田急線 町田駅　徒歩17分</v>
          </cell>
          <cell r="X1015" t="str">
            <v>271,400円〜303,800円</v>
          </cell>
          <cell r="Y1015" t="str">
            <v>役割手当 19,000円〜25,000円ベースアップ手当 3,300円〜3,300円</v>
          </cell>
          <cell r="Z1015" t="str">
            <v>・条件により支給・扶養手当：６，０００円～１６，０００円・住宅手当：０円～２５，０００円※臨時支援手当は法人の規定により変動あり。</v>
          </cell>
          <cell r="AA1015" t="str">
            <v>実費支給（上限なし）</v>
          </cell>
          <cell r="AB1015" t="str">
            <v>あり</v>
          </cell>
          <cell r="AC1015" t="str">
            <v>1月あたり900円〜5,000円（前年度実績）</v>
          </cell>
          <cell r="AD1015" t="str">
            <v>あり</v>
          </cell>
          <cell r="AE1015" t="str">
            <v>計 4.40ヶ月分（前年度実績）</v>
          </cell>
          <cell r="AF1015" t="str">
            <v>月給（手当等確認ください）</v>
          </cell>
          <cell r="AG1015" t="str">
            <v>期間の定めなし</v>
          </cell>
          <cell r="AH1015" t="str">
            <v>雇用期間の定めなし</v>
          </cell>
          <cell r="AI1015" t="str">
            <v>確認中</v>
          </cell>
          <cell r="AJ1015" t="str">
            <v>可</v>
          </cell>
          <cell r="AK1015" t="str">
            <v>あり</v>
          </cell>
          <cell r="AL1015" t="str">
            <v>６０日以内</v>
          </cell>
          <cell r="AM1015" t="str">
            <v>あり</v>
          </cell>
          <cell r="AN1015" t="str">
            <v>10時間</v>
          </cell>
          <cell r="AO1015" t="str">
            <v>変形労働時間制</v>
          </cell>
          <cell r="AP1015" t="str">
            <v>8時30分〜17時30分</v>
          </cell>
          <cell r="AQ1015" t="str">
            <v>内容・詳細等は最下部ハローワークインターネットサービスにて確認ください。</v>
          </cell>
          <cell r="AR1015" t="str">
            <v>准看護師必須、看護師あれば尚可</v>
          </cell>
          <cell r="AS1015" t="str">
            <v>雇用保険，労災保険，健康保険，厚生年金</v>
          </cell>
          <cell r="AT1015" t="str">
            <v>1人</v>
          </cell>
          <cell r="AU1015" t="str">
            <v>特別養護老人ホーム（特養）</v>
          </cell>
          <cell r="AZ1015" t="str">
            <v>60分</v>
          </cell>
          <cell r="BA1015" t="str">
            <v>週休二日制</v>
          </cell>
          <cell r="BB1015" t="str">
            <v>あり（屋内禁煙）</v>
          </cell>
          <cell r="BC1015" t="str">
            <v>あり（屋内禁煙）</v>
          </cell>
        </row>
        <row r="1016">
          <cell r="C1016" t="str">
            <v>13190-02976031</v>
          </cell>
          <cell r="D1016">
            <v>45012</v>
          </cell>
          <cell r="E1016" t="str">
            <v>社会福祉法人 竹清会</v>
          </cell>
          <cell r="F1016" t="str">
            <v>シャカイフクシホウジン チクセイカイ</v>
          </cell>
          <cell r="G1016">
            <v>0</v>
          </cell>
          <cell r="H1016">
            <v>0</v>
          </cell>
          <cell r="I1016">
            <v>0</v>
          </cell>
          <cell r="J1016">
            <v>0</v>
          </cell>
          <cell r="K1016">
            <v>0</v>
          </cell>
          <cell r="L1016">
            <v>0</v>
          </cell>
          <cell r="M1016">
            <v>0</v>
          </cell>
          <cell r="N1016" t="str">
            <v xml:space="preserve">https://chikuseikai.com/ </v>
          </cell>
          <cell r="O1016" t="str">
            <v>１．職場環境への取組が評価され、東京都女性活躍推進大賞を受賞２．ＩＣＴ（介護ロボット）の導入・ＩｏＴ化、アウトソーシング化による労働環境改善、生産性向上のための積極的な投資</v>
          </cell>
          <cell r="P1016" t="str">
            <v>看護師／６月２１日面接会</v>
          </cell>
          <cell r="Q1016" t="str">
            <v>確認中</v>
          </cell>
          <cell r="R1016" t="str">
            <v>看護業務○バイタルチェック ○服薬管理 ○処置業務○受診同行○夜勤はありません（特養についてはオンコール勤務あり）※オンコール手当は別途支給。月平均７日間程度あります。※オンコールについては、２４時間配置医と連携しています。また、生活相談員が家族調整等を支援するので安心して対応できます。※ブランクのある方、介護施設が未経験の方は幣法人の看護師との面談が可能です。不安や疑問を解消してご応募ください。</v>
          </cell>
          <cell r="S1016" t="str">
            <v>社会福祉法人 竹清会</v>
          </cell>
          <cell r="T1016" t="str">
            <v>確認中</v>
          </cell>
          <cell r="U1016" t="str">
            <v>正社員</v>
          </cell>
          <cell r="V1016" t="str">
            <v>東京都町田市小山ケ丘１丁目２番地９</v>
          </cell>
          <cell r="W1016" t="str">
            <v>町田駅からバス（橋本駅行）「小山郵便局前」下車、徒歩１０分</v>
          </cell>
          <cell r="X1016" t="str">
            <v>314,000円〜374,500円</v>
          </cell>
          <cell r="Y1016" t="str">
            <v>調整手当 15,000円〜15,000円</v>
          </cell>
          <cell r="Z1016" t="str">
            <v>住宅手当：２５００円～２００００円オンコール手当：２０００円／１回（月平均７回）想定年収：約５００万円～（賞与・オンコール手当含む）</v>
          </cell>
          <cell r="AA1016" t="str">
            <v>実費支給（上限あり）</v>
          </cell>
          <cell r="AB1016" t="str">
            <v>なし</v>
          </cell>
          <cell r="AC1016" t="str">
            <v>なし</v>
          </cell>
          <cell r="AD1016" t="str">
            <v>あり</v>
          </cell>
          <cell r="AE1016" t="str">
            <v>計 4.00ヶ月分（前年度実績）</v>
          </cell>
          <cell r="AF1016" t="str">
            <v>月給（手当等確認ください）</v>
          </cell>
          <cell r="AG1016" t="str">
            <v>期間の定めなし</v>
          </cell>
          <cell r="AH1016" t="str">
            <v>雇用期間の定めなし</v>
          </cell>
          <cell r="AI1016" t="str">
            <v>確認中</v>
          </cell>
          <cell r="AJ1016" t="str">
            <v>可</v>
          </cell>
          <cell r="AK1016" t="str">
            <v>あり</v>
          </cell>
          <cell r="AL1016" t="str">
            <v>３ヶ月</v>
          </cell>
          <cell r="AM1016" t="str">
            <v>あり</v>
          </cell>
          <cell r="AN1016" t="str">
            <v>3時間</v>
          </cell>
          <cell r="AO1016" t="str">
            <v>変形労働時間制</v>
          </cell>
          <cell r="AP1016" t="str">
            <v>内容・詳細等は最下部ハローワークインターネットサービスにて確認ください。</v>
          </cell>
          <cell r="AQ1016" t="str">
            <v>内容・詳細等は最下部ハローワークインターネットサービスにて確認ください。</v>
          </cell>
          <cell r="AR1016" t="str">
            <v>看護師必須</v>
          </cell>
          <cell r="AS1016" t="str">
            <v>雇用保険，労災保険，健康保険，厚生年金，財形</v>
          </cell>
          <cell r="AT1016" t="str">
            <v>1人</v>
          </cell>
          <cell r="AU1016" t="str">
            <v>特別養護老人ホーム（特養）</v>
          </cell>
          <cell r="AZ1016" t="str">
            <v>60分</v>
          </cell>
          <cell r="BA1016" t="str">
            <v>週休二日制</v>
          </cell>
          <cell r="BB1016" t="str">
            <v>あり（屋内禁煙）</v>
          </cell>
          <cell r="BC1016" t="str">
            <v>あり（屋内禁煙）</v>
          </cell>
        </row>
        <row r="1017">
          <cell r="C1017" t="str">
            <v>13190-02977831</v>
          </cell>
          <cell r="D1017">
            <v>45016</v>
          </cell>
          <cell r="E1017" t="str">
            <v>社会福祉法人 竹清会</v>
          </cell>
          <cell r="F1017" t="str">
            <v>シャカイフクシホウジン チクセイカイ</v>
          </cell>
          <cell r="G1017">
            <v>0</v>
          </cell>
          <cell r="H1017">
            <v>0</v>
          </cell>
          <cell r="I1017">
            <v>0</v>
          </cell>
          <cell r="J1017">
            <v>0</v>
          </cell>
          <cell r="K1017">
            <v>0</v>
          </cell>
          <cell r="L1017">
            <v>0</v>
          </cell>
          <cell r="M1017">
            <v>0</v>
          </cell>
          <cell r="N1017" t="str">
            <v xml:space="preserve">https://chikuseikai.com/ </v>
          </cell>
          <cell r="O1017" t="str">
            <v>１．職場環境への取組が評価され、東京都女性活躍推進大賞を受賞　２．ＩＣＴ（介護ロボット）の導入・ＩｏＴ化、アウトソーシング化による労働環境改善、生産性向上のための積極的な投資</v>
          </cell>
          <cell r="P1017" t="str">
            <v>介護職（通所介護事業所）／６月２１日面接会</v>
          </cell>
          <cell r="Q1017" t="str">
            <v>確認中</v>
          </cell>
          <cell r="R1017" t="str">
            <v>○通所介護事業所（一般型・リハビリ・認知症対応型）での介護職員として介護業務全般（入浴・排泄・食事等）に従事○送迎業務あり（要普通自動車免許ＡＴ限定可）○ＯＪＴ制度あり 最初の３ヶ月は、担当指導職員が同じ勤務につき、介護の基本技術や業務、マナー、社内制度についてマンツーマンで指導。期間毎に習得する内容を定めて、段階的に業務を習得。進捗状況次第では担当指導職員による教育期間を延長し、個々に合わせた指導・教育を行える体制。○ご本人の適正、希望を確認しながら、年２回の人事考課を元に異動可能（同一建物内、近隣に他サービス事業所あり）</v>
          </cell>
          <cell r="S1017" t="str">
            <v>社会福祉法人 竹清会</v>
          </cell>
          <cell r="T1017" t="str">
            <v>確認中</v>
          </cell>
          <cell r="U1017" t="str">
            <v>正社員</v>
          </cell>
          <cell r="V1017" t="str">
            <v>東京都町田市小山ヶ丘１－２－９</v>
          </cell>
          <cell r="W1017" t="str">
            <v>京王相模原線 多摩境駅　徒歩20分</v>
          </cell>
          <cell r="X1017" t="str">
            <v>227,000円〜309,000円</v>
          </cell>
          <cell r="Y1017" t="str">
            <v>処遇改善手当 42,000円〜42,000円、送迎手当 10,000円〜10,000円</v>
          </cell>
          <cell r="Z1017" t="str">
            <v>○住宅手当：２，５００円～２０，０００円○通勤手当：バイク、マイカー通勤は給与規定による（無料駐車場完備）○期末賞与：年１回（２１年実績 １８～３６万円）○想定年収：約３５０万円～（賞与含む）</v>
          </cell>
          <cell r="AA1017" t="str">
            <v>実費支給（上限あり）</v>
          </cell>
          <cell r="AB1017" t="str">
            <v>あり</v>
          </cell>
          <cell r="AC1017" t="str">
            <v>1月あたり1.00％〜4.00％（前年度実績）</v>
          </cell>
          <cell r="AD1017" t="str">
            <v>あり</v>
          </cell>
          <cell r="AE1017" t="str">
            <v>計 4.00ヶ月分（前年度実績）</v>
          </cell>
          <cell r="AF1017" t="str">
            <v>月給（手当等確認ください）</v>
          </cell>
          <cell r="AG1017" t="str">
            <v>期間の定めなし</v>
          </cell>
          <cell r="AH1017" t="str">
            <v>雇用期間の定めなし</v>
          </cell>
          <cell r="AI1017" t="str">
            <v>確認中</v>
          </cell>
          <cell r="AJ1017" t="str">
            <v>可</v>
          </cell>
          <cell r="AK1017" t="str">
            <v>あり</v>
          </cell>
          <cell r="AL1017" t="str">
            <v>３ヶ月</v>
          </cell>
          <cell r="AM1017" t="str">
            <v>あり</v>
          </cell>
          <cell r="AN1017" t="str">
            <v>3時間</v>
          </cell>
          <cell r="AO1017" t="str">
            <v>変形労働時間制</v>
          </cell>
          <cell r="AP1017" t="str">
            <v>内容・詳細等は最下部ハローワークインターネットサービスにて確認ください。</v>
          </cell>
          <cell r="AQ1017" t="str">
            <v>内容・詳細等は最下部ハローワークインターネットサービスにて確認ください。</v>
          </cell>
          <cell r="AR1017" t="str">
            <v>ホームヘルパー２級、介護職員初任者研修修了者あれば尚可、普通自動車運転免許必須（ＡＴ限定可）</v>
          </cell>
          <cell r="AS1017" t="str">
            <v>雇用保険，労災保険，健康保険，厚生年金，財形</v>
          </cell>
          <cell r="AT1017" t="str">
            <v>1人</v>
          </cell>
          <cell r="AU1017" t="str">
            <v>通所介護（デイサービス）</v>
          </cell>
          <cell r="AZ1017" t="str">
            <v>60分</v>
          </cell>
          <cell r="BA1017" t="str">
            <v>週休二日制</v>
          </cell>
          <cell r="BB1017" t="str">
            <v>あり（屋内禁煙）</v>
          </cell>
          <cell r="BC1017" t="str">
            <v>あり（屋内禁煙）</v>
          </cell>
        </row>
        <row r="1018">
          <cell r="C1018" t="str">
            <v>13190-02978231</v>
          </cell>
          <cell r="D1018">
            <v>45016</v>
          </cell>
          <cell r="E1018" t="str">
            <v>社会福祉法人 竹清会</v>
          </cell>
          <cell r="F1018" t="str">
            <v>シャカイフクシホウジン チクセイカイ</v>
          </cell>
          <cell r="G1018">
            <v>0</v>
          </cell>
          <cell r="H1018">
            <v>0</v>
          </cell>
          <cell r="I1018">
            <v>0</v>
          </cell>
          <cell r="J1018">
            <v>0</v>
          </cell>
          <cell r="K1018">
            <v>0</v>
          </cell>
          <cell r="L1018">
            <v>0</v>
          </cell>
          <cell r="M1018">
            <v>0</v>
          </cell>
          <cell r="N1018" t="str">
            <v xml:space="preserve">https://chikuseikai.com/ </v>
          </cell>
          <cell r="O1018" t="str">
            <v>１．職場環境への取組が評価され、東京都女性活躍推進大賞を受賞　２．ＩＣＴ（介護ロボット）の導入・ＩｏＴ化、アウトソーシング化による労働環境改善、生産性向上のための積極的な投資</v>
          </cell>
          <cell r="P1018" t="str">
            <v>介護職（従来型特養 美郷）／６月２１日面接会</v>
          </cell>
          <cell r="Q1018" t="str">
            <v>確認中</v>
          </cell>
          <cell r="R1018" t="str">
            <v>○従来型多床室（定員９０名）の特別養護老人ホームでの介護職員として介護業務全般（入浴・排泄・食事等）に従事○夜勤あり（１６：３０～９：３０）夜勤手当８，０００円／回○ＯＪＴ制度あり 最初の３ヶ月は、担当指導職員が同じ勤務につき、介護の基本技術や業務、マナー、社内制度についてマンツーマンで指導。期間毎に習得する内容を定めて、段階的に業務を習得。進捗状況次第では担当指導職員による教育期間を延長し、個々に合わせた指導・教育を行える体制。○ご本人の適正、希望を確認しながら、年２回の人事考課を元に異動可能（同一建物内、近隣に他サービス事業所あり）</v>
          </cell>
          <cell r="S1018" t="str">
            <v>社会福祉法人 竹清会</v>
          </cell>
          <cell r="T1018" t="str">
            <v>確認中</v>
          </cell>
          <cell r="U1018" t="str">
            <v>正社員</v>
          </cell>
          <cell r="V1018" t="str">
            <v>東京都町田市小山ヶ丘１丁目２番地９</v>
          </cell>
          <cell r="W1018" t="str">
            <v>京王相模原線 多摩境駅　徒歩20分</v>
          </cell>
          <cell r="X1018" t="str">
            <v>217,000円〜299,000円</v>
          </cell>
          <cell r="Y1018" t="str">
            <v>処遇改善手当 42,000円〜42,000円</v>
          </cell>
          <cell r="Z1018" t="str">
            <v>○夜勤手当 ８，０００円／回（月平均４回程度）○住宅手当 ２，５００～２０，０００円○通勤手当 バイク、マイカー通勤は給与規定による（無料駐車場完備）○期末賞与（年１回）※今年度実績：１８万～３６万円○想定年収（賞与・夜勤含む）約３８０万円～</v>
          </cell>
          <cell r="AA1018" t="str">
            <v>実費支給（上限あり）</v>
          </cell>
          <cell r="AB1018" t="str">
            <v>あり</v>
          </cell>
          <cell r="AC1018" t="str">
            <v>1月あたり1.00％〜4.00％（前年度実績）</v>
          </cell>
          <cell r="AD1018" t="str">
            <v>あり</v>
          </cell>
          <cell r="AE1018" t="str">
            <v>計 4.00ヶ月分（前年度実績）</v>
          </cell>
          <cell r="AF1018" t="str">
            <v>月給（手当等確認ください）</v>
          </cell>
          <cell r="AG1018" t="str">
            <v>期間の定めなし</v>
          </cell>
          <cell r="AH1018" t="str">
            <v>雇用期間の定めなし</v>
          </cell>
          <cell r="AI1018" t="str">
            <v>確認中</v>
          </cell>
          <cell r="AJ1018" t="str">
            <v>可</v>
          </cell>
          <cell r="AK1018" t="str">
            <v>あり</v>
          </cell>
          <cell r="AL1018" t="str">
            <v>３ヶ月</v>
          </cell>
          <cell r="AM1018" t="str">
            <v>あり</v>
          </cell>
          <cell r="AN1018" t="str">
            <v>3時間</v>
          </cell>
          <cell r="AO1018" t="str">
            <v>変形労働時間制</v>
          </cell>
          <cell r="AP1018" t="str">
            <v>内容・詳細等は最下部ハローワークインターネットサービスにて確認ください。</v>
          </cell>
          <cell r="AQ1018" t="str">
            <v>内容・詳細等は最下部ハローワークインターネットサービスにて確認ください。</v>
          </cell>
          <cell r="AR1018" t="str">
            <v>免許・資格不問</v>
          </cell>
          <cell r="AS1018" t="str">
            <v>雇用保険，労災保険，健康保険，厚生年金，財形</v>
          </cell>
          <cell r="AT1018" t="str">
            <v>1人</v>
          </cell>
          <cell r="AU1018" t="str">
            <v>特別養護老人ホーム（特養）</v>
          </cell>
          <cell r="AZ1018" t="str">
            <v>60分</v>
          </cell>
          <cell r="BA1018" t="str">
            <v>週休二日制</v>
          </cell>
          <cell r="BB1018" t="str">
            <v>あり（屋内禁煙）</v>
          </cell>
          <cell r="BC1018" t="str">
            <v>あり（屋内禁煙）</v>
          </cell>
        </row>
        <row r="1019">
          <cell r="C1019" t="str">
            <v>13190-03134831</v>
          </cell>
          <cell r="D1019">
            <v>45019</v>
          </cell>
          <cell r="E1019" t="str">
            <v>社会福祉法人 七五三会</v>
          </cell>
          <cell r="F1019" t="str">
            <v>シャカイフクシホウジン ナゴミカイ</v>
          </cell>
          <cell r="G1019">
            <v>0</v>
          </cell>
          <cell r="H1019">
            <v>0</v>
          </cell>
          <cell r="I1019">
            <v>0</v>
          </cell>
          <cell r="J1019">
            <v>0</v>
          </cell>
          <cell r="K1019">
            <v>0</v>
          </cell>
          <cell r="L1019">
            <v>0</v>
          </cell>
          <cell r="M1019">
            <v>0</v>
          </cell>
          <cell r="N1019" t="str">
            <v xml:space="preserve">http://www.753kai.or.jp </v>
          </cell>
          <cell r="O1019" t="str">
            <v>子供や高齢者が住み慣れた地域で、家庭同様な生活を継続して行ないながら福祉サービスが利用できる「地域生活者としての施設利用者」の視点に立ち、地域に根ざしたサービスを提供します。</v>
          </cell>
          <cell r="P1019" t="str">
            <v>介護職（特別養護老人ホーム いづみの里）／６月２１日面接会</v>
          </cell>
          <cell r="Q1019" t="str">
            <v>確認中</v>
          </cell>
          <cell r="R1019" t="str">
            <v>特別養護老人ホームでの介護の仕事です。日常生活における、食事・排泄・入浴などのケアを行います。夜勤必須（備考参照）特養入居者定員 ５０名、短期入所 定員 １０名＊事前の施設見学制度をご利用ください。＊隣接保育園の園児と日常的な交流があり異世代交流の盛んな施設 です。</v>
          </cell>
          <cell r="S1019" t="str">
            <v>特別養護老人ホーム いづみの里</v>
          </cell>
          <cell r="T1019" t="str">
            <v>確認中</v>
          </cell>
          <cell r="U1019" t="str">
            <v>正社員</v>
          </cell>
          <cell r="V1019" t="str">
            <v>東京都町田市原町田 ５－１－１２</v>
          </cell>
          <cell r="W1019" t="str">
            <v>小田急・ＪＲ線 町田駅　徒歩7分</v>
          </cell>
          <cell r="X1019" t="str">
            <v>203,300円〜299,100円</v>
          </cell>
          <cell r="Y1019" t="str">
            <v>処遇改善手当 35,000円〜42,100円、補助手当 7,000円〜7,000円</v>
          </cell>
          <cell r="Z1019" t="str">
            <v>＊夜勤手当（１回）就業時間（４）５０００円、 就業時間（５）２５００円（夜勤平均月４回）、通勤手当 ５００００円（支給基準あり）</v>
          </cell>
          <cell r="AA1019" t="str">
            <v>実費支給（上限あり）</v>
          </cell>
          <cell r="AB1019" t="str">
            <v>あり</v>
          </cell>
          <cell r="AC1019" t="str">
            <v>1月あたり0円〜5,000円（前年度実績）</v>
          </cell>
          <cell r="AD1019" t="str">
            <v>あり</v>
          </cell>
          <cell r="AE1019" t="str">
            <v>計 3.50ヶ月分（前年度実績）</v>
          </cell>
          <cell r="AF1019" t="str">
            <v>月給（手当等確認ください）</v>
          </cell>
          <cell r="AG1019" t="str">
            <v>期間の定めなし</v>
          </cell>
          <cell r="AH1019" t="str">
            <v>雇用期間の定めなし</v>
          </cell>
          <cell r="AI1019" t="str">
            <v>確認中</v>
          </cell>
          <cell r="AJ1019" t="str">
            <v>不可</v>
          </cell>
          <cell r="AK1019" t="str">
            <v>あり</v>
          </cell>
          <cell r="AL1019" t="str">
            <v>３ヶ月</v>
          </cell>
          <cell r="AM1019" t="str">
            <v>あり</v>
          </cell>
          <cell r="AN1019" t="str">
            <v>10時間</v>
          </cell>
          <cell r="AO1019" t="str">
            <v>変形労働時間制</v>
          </cell>
          <cell r="AP1019" t="str">
            <v>内容・詳細等は最下部ハローワークインターネットサービスにて確認ください。</v>
          </cell>
          <cell r="AQ1019" t="str">
            <v>内容・詳細等は最下部ハローワークインターネットサービスにて確認ください。</v>
          </cell>
          <cell r="AR1019" t="str">
            <v>介護職員初任者研修修了者・介護職員基礎研修修了者・介護職員実務者研修修了者・ヘルパー２級、いずれかの資格を所持で可</v>
          </cell>
          <cell r="AS1019" t="str">
            <v>雇用保険，労災保険，健康保険，厚生年金</v>
          </cell>
          <cell r="AT1019" t="str">
            <v>1人</v>
          </cell>
          <cell r="AU1019" t="str">
            <v>特別養護老人ホーム（特養）</v>
          </cell>
          <cell r="AZ1019" t="str">
            <v>60分</v>
          </cell>
          <cell r="BA1019" t="str">
            <v>週休二日制</v>
          </cell>
          <cell r="BB1019" t="str">
            <v>あり（屋内禁煙）</v>
          </cell>
          <cell r="BC1019" t="str">
            <v>あり（屋内禁煙）</v>
          </cell>
        </row>
        <row r="1020">
          <cell r="C1020" t="str">
            <v>13190-03138731</v>
          </cell>
          <cell r="D1020">
            <v>45019</v>
          </cell>
          <cell r="E1020" t="str">
            <v>社会福祉法人 七五三会</v>
          </cell>
          <cell r="F1020" t="str">
            <v>シャカイフクシホウジン ナゴミカイ</v>
          </cell>
          <cell r="G1020">
            <v>0</v>
          </cell>
          <cell r="H1020">
            <v>0</v>
          </cell>
          <cell r="I1020">
            <v>0</v>
          </cell>
          <cell r="J1020">
            <v>0</v>
          </cell>
          <cell r="K1020">
            <v>0</v>
          </cell>
          <cell r="L1020">
            <v>0</v>
          </cell>
          <cell r="M1020">
            <v>0</v>
          </cell>
          <cell r="N1020" t="str">
            <v xml:space="preserve">http://www.753kai.or.jp </v>
          </cell>
          <cell r="O1020" t="str">
            <v>子供や高齢者が住み慣れた地域で、家庭同様な生活を継続して行ないながら福祉サービスが利用できる「地域生活者としての施設利用者」の視点に立ち、地域に根ざしたサービスを提供します。</v>
          </cell>
          <cell r="P1020" t="str">
            <v>機能訓練指導員（特別養護老人ホームいづみの里）【画像有】／６月２１日面接会</v>
          </cell>
          <cell r="Q1020" t="str">
            <v>確認中</v>
          </cell>
          <cell r="R1020" t="str">
            <v>特別養護老人ホームいづみの里での機能訓練担当、特養入居者定員 ５０名、短期入所定員  １０名</v>
          </cell>
          <cell r="S1020" t="str">
            <v>特別養護老人ホームいづみの里</v>
          </cell>
          <cell r="T1020" t="str">
            <v>確認中</v>
          </cell>
          <cell r="U1020" t="str">
            <v>正社員</v>
          </cell>
          <cell r="V1020" t="str">
            <v>東京都町田市原町田 ５－１－１２</v>
          </cell>
          <cell r="W1020" t="str">
            <v>小田急・ＪＲ線 町田駅　徒歩7分</v>
          </cell>
          <cell r="X1020" t="str">
            <v>206,300円〜314,400円</v>
          </cell>
          <cell r="Y1020" t="str">
            <v>資格手当 20,000円〜35,000円、補助手当 3,000円〜3,000円</v>
          </cell>
          <cell r="Z1020" t="str">
            <v>資格手当、 理学療法士      ３５０００円、作業療法士      ３５０００円、柔道整復師      ２００００円、あんま・マッサージ師 ２００００円</v>
          </cell>
          <cell r="AA1020" t="str">
            <v>実費支給（上限あり）</v>
          </cell>
          <cell r="AB1020" t="str">
            <v>あり</v>
          </cell>
          <cell r="AC1020" t="str">
            <v>なし</v>
          </cell>
          <cell r="AD1020" t="str">
            <v>あり</v>
          </cell>
          <cell r="AE1020" t="str">
            <v>計 3.00ヶ月分（前年度実績）</v>
          </cell>
          <cell r="AF1020" t="str">
            <v>月給（手当等確認ください）</v>
          </cell>
          <cell r="AG1020" t="str">
            <v>期間の定めなし</v>
          </cell>
          <cell r="AH1020" t="str">
            <v>雇用期間の定めなし</v>
          </cell>
          <cell r="AI1020" t="str">
            <v>確認中</v>
          </cell>
          <cell r="AJ1020" t="str">
            <v>不可</v>
          </cell>
          <cell r="AK1020" t="str">
            <v>あり</v>
          </cell>
          <cell r="AL1020" t="str">
            <v>３ヶ月</v>
          </cell>
          <cell r="AM1020" t="str">
            <v>あり</v>
          </cell>
          <cell r="AN1020" t="str">
            <v>10時間</v>
          </cell>
          <cell r="AO1020" t="str">
            <v>変形労働時間制</v>
          </cell>
          <cell r="AP1020" t="str">
            <v>8時30分〜17時30分</v>
          </cell>
          <cell r="AQ1020" t="str">
            <v>内容・詳細等は最下部ハローワークインターネットサービスにて確認ください。</v>
          </cell>
          <cell r="AR1020" t="str">
            <v>理学療法士・作業療法士・柔道整復師・あんま・マッサージ師 、いずれかの資格を所持で可</v>
          </cell>
          <cell r="AS1020" t="str">
            <v>雇用保険，労災保険，健康保険，厚生年金</v>
          </cell>
          <cell r="AT1020" t="str">
            <v>1人</v>
          </cell>
          <cell r="AU1020" t="str">
            <v>特別養護老人ホーム（特養）</v>
          </cell>
          <cell r="AZ1020" t="str">
            <v>60分</v>
          </cell>
          <cell r="BA1020" t="str">
            <v>週休二日制</v>
          </cell>
          <cell r="BB1020" t="str">
            <v>あり（屋内禁煙）</v>
          </cell>
          <cell r="BC1020" t="str">
            <v>あり（屋内禁煙）</v>
          </cell>
        </row>
        <row r="1021">
          <cell r="C1021" t="str">
            <v>13190-03149931</v>
          </cell>
          <cell r="D1021">
            <v>45019</v>
          </cell>
          <cell r="E1021" t="str">
            <v>内容・詳細等は最下部ハローワークインターネットサービスにて確認ください。</v>
          </cell>
          <cell r="F1021" t="str">
            <v>内容・詳細等は最下部ハローワークインターネットサービスにて確認ください。</v>
          </cell>
          <cell r="G1021">
            <v>0</v>
          </cell>
          <cell r="H1021">
            <v>0</v>
          </cell>
          <cell r="I1021">
            <v>0</v>
          </cell>
          <cell r="J1021">
            <v>0</v>
          </cell>
          <cell r="K1021">
            <v>0</v>
          </cell>
          <cell r="L1021">
            <v>0</v>
          </cell>
          <cell r="M1021">
            <v>0</v>
          </cell>
          <cell r="N1021" t="str">
            <v>内容・詳細等は最下部ハローワークインターネットサービスにて確認ください。</v>
          </cell>
          <cell r="O1021" t="str">
            <v>内容・詳細等は最下部ハローワークインターネットサービスにて確認ください。</v>
          </cell>
          <cell r="P1021" t="str">
            <v>清掃員（いづみの里）／６月２１日面接会</v>
          </cell>
          <cell r="Q1021" t="str">
            <v>確認中</v>
          </cell>
          <cell r="R1021" t="str">
            <v>高齢者福祉施設内での清掃業務になります。（女子トイレ・男子トイレの清掃あり）隣接保育園の園児と日常的な交流があり、異世代交流の盛んな施設です。 ★★★★★★★★★★★★★★６０歳以上の方活躍中！★★★★★★★★★★★★★★</v>
          </cell>
          <cell r="S1021" t="str">
            <v>いづみの里</v>
          </cell>
          <cell r="T1021" t="str">
            <v>確認中</v>
          </cell>
          <cell r="U1021" t="str">
            <v>非常勤パート</v>
          </cell>
          <cell r="V1021" t="str">
            <v>内容・詳細等は最下部ハローワークインターネットサービスにて確認ください。</v>
          </cell>
          <cell r="W1021" t="str">
            <v>内容・詳細等は最下部ハローワークインターネットサービスにて確認ください。</v>
          </cell>
          <cell r="X1021" t="str">
            <v>1,072円〜1,072円</v>
          </cell>
          <cell r="Y1021" t="str">
            <v>調整手当 31円〜31円</v>
          </cell>
          <cell r="Z1021" t="str">
            <v>通勤手当 支給基準あり</v>
          </cell>
          <cell r="AA1021" t="str">
            <v>実費支給（上限あり）</v>
          </cell>
          <cell r="AB1021" t="str">
            <v>あり</v>
          </cell>
          <cell r="AC1021" t="str">
            <v>1時間あたり0円〜70円（前年度実績）</v>
          </cell>
          <cell r="AD1021" t="str">
            <v>なし</v>
          </cell>
          <cell r="AE1021" t="str">
            <v>なし</v>
          </cell>
          <cell r="AF1021" t="str">
            <v>時給</v>
          </cell>
          <cell r="AG1021" t="str">
            <v>期間の定めあり</v>
          </cell>
          <cell r="AH1021" t="str">
            <v>1年、契約更新の可能性あり（原則更新）</v>
          </cell>
          <cell r="AI1021" t="str">
            <v>確認中</v>
          </cell>
          <cell r="AJ1021" t="str">
            <v>不可</v>
          </cell>
          <cell r="AK1021" t="str">
            <v>あり</v>
          </cell>
          <cell r="AL1021" t="str">
            <v>３ヶ月</v>
          </cell>
          <cell r="AM1021" t="str">
            <v>なし</v>
          </cell>
          <cell r="AN1021" t="str">
            <v>なし</v>
          </cell>
          <cell r="AO1021" t="str">
            <v>シフト制</v>
          </cell>
          <cell r="AP1021" t="str">
            <v>8時00分〜12時30分</v>
          </cell>
          <cell r="AQ1021" t="str">
            <v>週3日〜週4日</v>
          </cell>
          <cell r="AR1021" t="str">
            <v>免許・資格不問</v>
          </cell>
          <cell r="AS1021" t="str">
            <v>労災保険</v>
          </cell>
          <cell r="AT1021" t="str">
            <v>3人</v>
          </cell>
          <cell r="AU1021" t="str">
            <v>特別養護老人ホーム（特養）</v>
          </cell>
          <cell r="AZ1021" t="str">
            <v>0分</v>
          </cell>
          <cell r="BA1021" t="str">
            <v>週休二日制</v>
          </cell>
          <cell r="BB1021" t="str">
            <v>あり（屋内禁煙）</v>
          </cell>
          <cell r="BC1021" t="str">
            <v>あり（屋内禁煙）</v>
          </cell>
        </row>
        <row r="1022">
          <cell r="C1022" t="str">
            <v>13190-03152431</v>
          </cell>
          <cell r="D1022">
            <v>45019</v>
          </cell>
          <cell r="E1022" t="str">
            <v>社会福祉法人 七五三会</v>
          </cell>
          <cell r="F1022" t="str">
            <v>シャカイフクシホウジン ナゴミカイ</v>
          </cell>
          <cell r="G1022">
            <v>0</v>
          </cell>
          <cell r="H1022">
            <v>0</v>
          </cell>
          <cell r="I1022">
            <v>0</v>
          </cell>
          <cell r="J1022">
            <v>0</v>
          </cell>
          <cell r="K1022">
            <v>0</v>
          </cell>
          <cell r="L1022">
            <v>0</v>
          </cell>
          <cell r="M1022">
            <v>0</v>
          </cell>
          <cell r="N1022" t="str">
            <v xml:space="preserve">http://www.753kai.or.jp </v>
          </cell>
          <cell r="O1022" t="str">
            <v>子供や高齢者が住み慣れた地域で、家庭同様な生活を継続して行ないながら福祉サービスが利用できる「地域生活者としての施設利用者」の視点に立ち、地域に根ざしたサービスを提供します。</v>
          </cell>
          <cell r="P1022" t="str">
            <v>生活相談員（デイサービス木曽）【画像情報あり】／６月２１日面接会</v>
          </cell>
          <cell r="Q1022" t="str">
            <v>確認中</v>
          </cell>
          <cell r="R1022" t="str">
            <v xml:space="preserve">デイサービスの各種相談業務の仕事です。送迎・入浴・食事・機能訓練・レクリエーションなど、利用者が一日楽しく過ごせるよう対応します。車の運転業務ができる方、送迎車運転あり、定員：一般５０名、水日定休日、事前の施設見学可＊経験者優遇      </v>
          </cell>
          <cell r="S1022" t="str">
            <v>デイサービス木曽</v>
          </cell>
          <cell r="T1022" t="str">
            <v>確認中</v>
          </cell>
          <cell r="U1022" t="str">
            <v>正社員</v>
          </cell>
          <cell r="V1022" t="str">
            <v>東京都町田市木曽西３－２３－７</v>
          </cell>
          <cell r="W1022" t="str">
            <v>小田急線「町田駅」から「忠生公園入口」バス停下車 徒歩５分</v>
          </cell>
          <cell r="X1022" t="str">
            <v>216,300円〜310,000円</v>
          </cell>
          <cell r="Y1022" t="str">
            <v>資格手当 10,000円〜20,000円、調整手当 37,000円〜37,000円、補助手当 3,000円〜3,000円</v>
          </cell>
          <cell r="Z1022" t="str">
            <v>＊資格手当 、社会福祉主事任用１００００円、介護福祉士   １００００円 、社会福祉士   １５０００円 、介護支援専門員 ２００００円</v>
          </cell>
          <cell r="AA1022" t="str">
            <v>実費支給（上限あり）</v>
          </cell>
          <cell r="AB1022" t="str">
            <v>あり</v>
          </cell>
          <cell r="AC1022" t="str">
            <v>なし</v>
          </cell>
          <cell r="AD1022" t="str">
            <v>あり</v>
          </cell>
          <cell r="AE1022" t="str">
            <v>計 3.50ヶ月分（前年度実績）</v>
          </cell>
          <cell r="AF1022" t="str">
            <v>月給（手当等確認ください）</v>
          </cell>
          <cell r="AG1022" t="str">
            <v>期間の定めなし</v>
          </cell>
          <cell r="AH1022" t="str">
            <v>雇用期間の定めなし</v>
          </cell>
          <cell r="AI1022" t="str">
            <v>確認中</v>
          </cell>
          <cell r="AJ1022" t="str">
            <v>不可</v>
          </cell>
          <cell r="AK1022" t="str">
            <v>あり</v>
          </cell>
          <cell r="AL1022" t="str">
            <v>３ヶ月</v>
          </cell>
          <cell r="AM1022" t="str">
            <v>あり</v>
          </cell>
          <cell r="AN1022" t="str">
            <v>10時間</v>
          </cell>
          <cell r="AO1022" t="str">
            <v>変形労働時間制</v>
          </cell>
          <cell r="AP1022" t="str">
            <v>内容・詳細等は最下部ハローワークインターネットサービスにて確認ください。</v>
          </cell>
          <cell r="AQ1022" t="str">
            <v>内容・詳細等は最下部ハローワークインターネットサービスにて確認ください。</v>
          </cell>
          <cell r="AR1022" t="str">
            <v>普通自動車運転免許必須（ＡＴ限定不可）</v>
          </cell>
          <cell r="AS1022" t="str">
            <v>雇用保険，労災保険，健康保険，厚生年金</v>
          </cell>
          <cell r="AT1022" t="str">
            <v>1人</v>
          </cell>
          <cell r="AU1022" t="str">
            <v>通所介護（デイサービス）</v>
          </cell>
          <cell r="AZ1022" t="str">
            <v>60分</v>
          </cell>
          <cell r="BA1022" t="str">
            <v>週休二日制</v>
          </cell>
          <cell r="BB1022" t="str">
            <v>あり（屋内禁煙）</v>
          </cell>
          <cell r="BC1022" t="str">
            <v>あり（屋内禁煙）</v>
          </cell>
        </row>
        <row r="1023">
          <cell r="C1023" t="str">
            <v>13190-02995531</v>
          </cell>
          <cell r="D1023">
            <v>45019</v>
          </cell>
          <cell r="E1023" t="str">
            <v>社会福祉法人合掌苑</v>
          </cell>
          <cell r="F1023" t="str">
            <v>シャカイフクシホウジン ガッショウエン</v>
          </cell>
          <cell r="G1023">
            <v>0</v>
          </cell>
          <cell r="H1023">
            <v>0</v>
          </cell>
          <cell r="I1023">
            <v>0</v>
          </cell>
          <cell r="J1023">
            <v>0</v>
          </cell>
          <cell r="K1023">
            <v>0</v>
          </cell>
          <cell r="L1023">
            <v>0</v>
          </cell>
          <cell r="M1023">
            <v>0</v>
          </cell>
          <cell r="N1023" t="str">
            <v xml:space="preserve">www.gsen.or.jp/ </v>
          </cell>
          <cell r="O1023" t="str">
            <v>「ここで働く人が幸せでないとよい介護はできない」という理事長方針の下、時短勤務や長期休暇、産休支援、夜勤専従化等、働きやすさをとことん追求しているので、離職率が低いことが特徴です。</v>
          </cell>
          <cell r="P1023" t="str">
            <v>ケアマネジャー（第２居宅介護支援事業所）画像情報あり／６月２１日面接会</v>
          </cell>
          <cell r="Q1023" t="str">
            <v>確認中</v>
          </cell>
          <cell r="R1023" t="str">
            <v>利用者様の状態を把握し、どのようなサービスが必要かを判断してご本人およびご家族との相談、調整を行います。・利用者様・家族から相談受付・介護サービス計画書（ケアプラン）の立案・定期的な自宅訪問による状況把握・行政からの介護認定調査及び申請・医療機関との連携・その他ケアマネジメント業務に付随する業務フルフレックスタイム制なので柔軟な働き方が可能です。始業および終業の時刻が自分で管理でき、生活スタイルに合わせ仕事ができます。（５：００～２２：００の間で勤務時間が選べます。一部コアタイムあり）</v>
          </cell>
          <cell r="S1023" t="str">
            <v>第２居宅介護支援事業所</v>
          </cell>
          <cell r="T1023" t="str">
            <v>確認中</v>
          </cell>
          <cell r="U1023" t="str">
            <v>正社員</v>
          </cell>
          <cell r="V1023" t="str">
            <v>東京都町田市金森東４丁目２－２５</v>
          </cell>
          <cell r="W1023" t="str">
            <v>ＪＲ横浜線 成瀬駅　徒歩15分</v>
          </cell>
          <cell r="X1023" t="str">
            <v>277,480円〜329,490円</v>
          </cell>
          <cell r="Y1023" t="str">
            <v>-</v>
          </cell>
          <cell r="Z1023" t="str">
            <v>住宅手当     １０，０００円～３０，０００円、家族手当 配偶者  ５，０００円、 子   １５，０００円／人、ひとり親世帯 子 ３０，０００円／人</v>
          </cell>
          <cell r="AA1023" t="str">
            <v>実費支給（上限あり）</v>
          </cell>
          <cell r="AB1023" t="str">
            <v>あり</v>
          </cell>
          <cell r="AC1023" t="str">
            <v>なし</v>
          </cell>
          <cell r="AD1023" t="str">
            <v>なし</v>
          </cell>
          <cell r="AE1023" t="str">
            <v>なし</v>
          </cell>
          <cell r="AF1023" t="str">
            <v>月給（手当等確認ください）</v>
          </cell>
          <cell r="AG1023" t="str">
            <v>期間の定めなし</v>
          </cell>
          <cell r="AH1023" t="str">
            <v>雇用期間の定めなし</v>
          </cell>
          <cell r="AI1023" t="str">
            <v>確認中</v>
          </cell>
          <cell r="AJ1023" t="str">
            <v>可</v>
          </cell>
          <cell r="AK1023" t="str">
            <v>あり</v>
          </cell>
          <cell r="AL1023" t="str">
            <v>３ヶ月</v>
          </cell>
          <cell r="AM1023" t="str">
            <v>あり</v>
          </cell>
          <cell r="AN1023" t="str">
            <v>10時間</v>
          </cell>
          <cell r="AO1023" t="str">
            <v>フレックスタイム制</v>
          </cell>
          <cell r="AP1023" t="str">
            <v>8時30分〜17時30分※フレキシブルタイム ５：００～２２：００一部コアタイムあり</v>
          </cell>
          <cell r="AQ1023" t="str">
            <v>内容・詳細等は最下部ハローワークインターネットサービスにて確認ください。</v>
          </cell>
          <cell r="AR1023" t="str">
            <v>介護支援専門員（ケアマネージャー）必須、主任介護支援専門員あれば尚可</v>
          </cell>
          <cell r="AS1023" t="str">
            <v>雇用保険，労災保険，健康保険，厚生年金</v>
          </cell>
          <cell r="AT1023" t="str">
            <v>1人</v>
          </cell>
          <cell r="AU1023" t="str">
            <v>居宅介護支援</v>
          </cell>
          <cell r="AZ1023" t="str">
            <v>60分</v>
          </cell>
          <cell r="BA1023" t="str">
            <v>週休二日制</v>
          </cell>
          <cell r="BB1023" t="str">
            <v>あり（喫煙室設置）</v>
          </cell>
          <cell r="BC1023" t="str">
            <v>あり（喫煙室設置）</v>
          </cell>
        </row>
        <row r="1024">
          <cell r="C1024" t="str">
            <v>13190-02999631</v>
          </cell>
          <cell r="D1024">
            <v>45019</v>
          </cell>
          <cell r="E1024" t="str">
            <v>社会福祉法人合掌苑</v>
          </cell>
          <cell r="F1024" t="str">
            <v>シャカイフクシホウジン ガッショウエン</v>
          </cell>
          <cell r="G1024">
            <v>0</v>
          </cell>
          <cell r="H1024">
            <v>0</v>
          </cell>
          <cell r="I1024">
            <v>0</v>
          </cell>
          <cell r="J1024">
            <v>0</v>
          </cell>
          <cell r="K1024">
            <v>0</v>
          </cell>
          <cell r="L1024">
            <v>0</v>
          </cell>
          <cell r="M1024">
            <v>0</v>
          </cell>
          <cell r="N1024" t="str">
            <v xml:space="preserve">www.gsen.or.jp/ </v>
          </cell>
          <cell r="O1024" t="str">
            <v>「ここで働く人が幸せでないとよい介護はできない」という理事長方針の下、時短勤務や長期休暇、産休支援、夜勤専従化等、働きやすさをとことん追求しているので、離職率が低いことが特徴です。</v>
          </cell>
          <cell r="P1024" t="str">
            <v>介護職員（鶴の苑）【画像情報あり】／６月２１日面接会</v>
          </cell>
          <cell r="Q1024" t="str">
            <v>確認中</v>
          </cell>
          <cell r="R1024" t="str">
            <v xml:space="preserve">住宅型有料老人ホーム「アシステッドナーシング鶴の苑」で、認知症をお持ちの入居者様の介護業務全般を行っていただきます。 ・起床、就寝、食事、入浴、排泄等の介助・室内清掃、リネン交換・行事やレクリエーション時の補助・その他介護業務に付随する業務＊夜勤はありません。※アシステッドナーシングとは、医療や介護が必要な状態でも住み続けることができる医療・介護付きの生活主体の施設のことです。        </v>
          </cell>
          <cell r="S1024" t="str">
            <v>住宅型有料老人ホーム「アシステッドナーシング鶴の苑」</v>
          </cell>
          <cell r="T1024" t="str">
            <v>確認中</v>
          </cell>
          <cell r="U1024" t="str">
            <v>正社員</v>
          </cell>
          <cell r="V1024" t="str">
            <v>東京都町田市南町田５－３－２８</v>
          </cell>
          <cell r="W1024" t="str">
            <v>東急田園都市線 南町田グランベリーパーク駅　徒歩6分</v>
          </cell>
          <cell r="X1024" t="str">
            <v>223,600円〜292,400円</v>
          </cell>
          <cell r="Y1024" t="str">
            <v>-</v>
          </cell>
          <cell r="Z1024" t="str">
            <v>・介護福祉士手当 １０，０００円・住宅手当    １０，０００円～３０，０００円・家族手当 配偶者 ５，０００円・ 子  １５，０００円／人・ひとり親家庭 子３０，０００円／人</v>
          </cell>
          <cell r="AA1024" t="str">
            <v>実費支給（上限あり）</v>
          </cell>
          <cell r="AB1024" t="str">
            <v>あり</v>
          </cell>
          <cell r="AC1024" t="str">
            <v>なし</v>
          </cell>
          <cell r="AD1024" t="str">
            <v>なし</v>
          </cell>
          <cell r="AE1024" t="str">
            <v>なし</v>
          </cell>
          <cell r="AF1024" t="str">
            <v>月給（手当等確認ください）</v>
          </cell>
          <cell r="AG1024" t="str">
            <v>期間の定めなし</v>
          </cell>
          <cell r="AH1024" t="str">
            <v>雇用期間の定めなし</v>
          </cell>
          <cell r="AI1024" t="str">
            <v>確認中</v>
          </cell>
          <cell r="AJ1024" t="str">
            <v>不可</v>
          </cell>
          <cell r="AK1024" t="str">
            <v>あり</v>
          </cell>
          <cell r="AL1024" t="str">
            <v>３ヶ月</v>
          </cell>
          <cell r="AM1024" t="str">
            <v>あり</v>
          </cell>
          <cell r="AN1024" t="str">
            <v>8時間</v>
          </cell>
          <cell r="AO1024" t="str">
            <v>変形労働時間制</v>
          </cell>
          <cell r="AP1024" t="str">
            <v>内容・詳細等は最下部ハローワークインターネットサービスにて確認ください。</v>
          </cell>
          <cell r="AQ1024" t="str">
            <v>内容・詳細等は最下部ハローワークインターネットサービスにて確認ください。</v>
          </cell>
          <cell r="AR1024" t="str">
            <v>介護職員初任者研修修了者・ホームヘルパー２級・介護福祉士、いずれかの資格を所持で可</v>
          </cell>
          <cell r="AS1024" t="str">
            <v>雇用保険，労災保険，健康保険，厚生年金</v>
          </cell>
          <cell r="AT1024" t="str">
            <v>1人</v>
          </cell>
          <cell r="AU1024" t="str">
            <v>住宅型有料老人ホーム</v>
          </cell>
          <cell r="AZ1024" t="str">
            <v>60分</v>
          </cell>
          <cell r="BA1024" t="str">
            <v>週休二日制</v>
          </cell>
          <cell r="BB1024" t="str">
            <v>あり（喫煙室設置）</v>
          </cell>
          <cell r="BC1024" t="str">
            <v>あり（喫煙室設置）</v>
          </cell>
        </row>
        <row r="1025">
          <cell r="C1025" t="str">
            <v>13190-05668631</v>
          </cell>
          <cell r="D1025">
            <v>45019</v>
          </cell>
          <cell r="E1025" t="str">
            <v>医療法人社団芙蓉会 ふよう病院</v>
          </cell>
          <cell r="F1025" t="str">
            <v>イリョウホウジンシャダンフヨウカイ フヨウビョウイン</v>
          </cell>
          <cell r="G1025">
            <v>0</v>
          </cell>
          <cell r="H1025">
            <v>0</v>
          </cell>
          <cell r="I1025">
            <v>0</v>
          </cell>
          <cell r="J1025">
            <v>0</v>
          </cell>
          <cell r="K1025">
            <v>0</v>
          </cell>
          <cell r="L1025">
            <v>0</v>
          </cell>
          <cell r="M1025">
            <v>0</v>
          </cell>
          <cell r="N1025" t="str">
            <v xml:space="preserve">https://www.fuyou.or.jp/ </v>
          </cell>
          <cell r="O1025" t="str">
            <v>「老人は国の宝」を標語に掲げ、高齢者医療、介護保険事業を運営する医療法人です。ご利用者に「ここに居て良かった」と思って頂けるサービスを目指しています。</v>
          </cell>
          <cell r="P1025" t="str">
            <v>介護職（ケアワーカー）</v>
          </cell>
          <cell r="Q1025" t="str">
            <v>確認中</v>
          </cell>
          <cell r="R1025" t="str">
            <v>＊デイサービスにおける介護業務を担当して頂きます。・生活リハビリを中心に日常生活に必要なことを自分でできるようにサポート。・一般型（定員２０名）と認知症対応型（定員１２名）</v>
          </cell>
          <cell r="S1025" t="str">
            <v>ディサービスふれあいルーム</v>
          </cell>
          <cell r="T1025" t="str">
            <v>確認中</v>
          </cell>
          <cell r="U1025" t="str">
            <v>正社員</v>
          </cell>
          <cell r="V1025" t="str">
            <v>東京都町田市南町田３丁目４３－１</v>
          </cell>
          <cell r="W1025" t="str">
            <v>東急田園都市線 南町田グランベリーパーク駅　徒歩8分</v>
          </cell>
          <cell r="X1025" t="str">
            <v>189,000円〜216,000円</v>
          </cell>
          <cell r="Y1025" t="str">
            <v>処遇改善手当 19,000円〜41,000円</v>
          </cell>
          <cell r="Z1025" t="str">
            <v>＊資格手当３０００円～５０００円</v>
          </cell>
          <cell r="AA1025" t="str">
            <v>実費支給（上限あり）</v>
          </cell>
          <cell r="AB1025" t="str">
            <v>あり</v>
          </cell>
          <cell r="AC1025" t="str">
            <v>1月あたり〜2,000円（前年度実績）</v>
          </cell>
          <cell r="AD1025" t="str">
            <v>あり</v>
          </cell>
          <cell r="AE1025" t="str">
            <v>計 3.00ヶ月分（前年度実績）</v>
          </cell>
          <cell r="AF1025" t="str">
            <v>月給（手当等確認ください）</v>
          </cell>
          <cell r="AG1025" t="str">
            <v>期間の定めなし</v>
          </cell>
          <cell r="AH1025" t="str">
            <v>雇用期間の定めなし</v>
          </cell>
          <cell r="AI1025" t="str">
            <v>確認中</v>
          </cell>
          <cell r="AJ1025" t="str">
            <v>可</v>
          </cell>
          <cell r="AK1025" t="str">
            <v>あり</v>
          </cell>
          <cell r="AL1025" t="str">
            <v>３ヶ月</v>
          </cell>
          <cell r="AM1025" t="str">
            <v>あり</v>
          </cell>
          <cell r="AN1025" t="str">
            <v>6時間</v>
          </cell>
          <cell r="AO1025" t="str">
            <v>変形労働時間制</v>
          </cell>
          <cell r="AP1025" t="str">
            <v>内容・詳細等は最下部ハローワークインターネットサービスにて確認ください。</v>
          </cell>
          <cell r="AQ1025" t="str">
            <v>内容・詳細等は最下部ハローワークインターネットサービスにて確認ください。</v>
          </cell>
          <cell r="AR1025" t="str">
            <v>ホームヘルパー２級・介護職員初任者研修修了者・介護福祉士、いずれかの資格を所持で可</v>
          </cell>
          <cell r="AS1025" t="str">
            <v>雇用保険，労災保険，健康保険，厚生年金，財形</v>
          </cell>
          <cell r="AT1025" t="str">
            <v>2人</v>
          </cell>
          <cell r="AU1025" t="str">
            <v>認知症対応型デイサービス</v>
          </cell>
          <cell r="AV1025" t="str">
            <v>利用しない</v>
          </cell>
          <cell r="AX1025" t="str">
            <v>利用しない</v>
          </cell>
          <cell r="AZ1025" t="str">
            <v>80分</v>
          </cell>
          <cell r="BA1025" t="str">
            <v>週休二日制</v>
          </cell>
          <cell r="BB1025" t="str">
            <v>あり（屋内禁煙）</v>
          </cell>
          <cell r="BC1025" t="str">
            <v>あり（屋内禁煙）</v>
          </cell>
        </row>
        <row r="1026">
          <cell r="C1026" t="str">
            <v>13190-05670231</v>
          </cell>
          <cell r="D1026">
            <v>45019</v>
          </cell>
          <cell r="E1026" t="str">
            <v>医療法人社団芙蓉会 ふよう病院</v>
          </cell>
          <cell r="F1026" t="str">
            <v>イリョウホウジンシャダンフヨウカイ フヨウビョウイン</v>
          </cell>
          <cell r="G1026">
            <v>0</v>
          </cell>
          <cell r="H1026">
            <v>0</v>
          </cell>
          <cell r="I1026">
            <v>0</v>
          </cell>
          <cell r="J1026">
            <v>0</v>
          </cell>
          <cell r="K1026">
            <v>0</v>
          </cell>
          <cell r="L1026">
            <v>0</v>
          </cell>
          <cell r="M1026">
            <v>0</v>
          </cell>
          <cell r="N1026" t="str">
            <v xml:space="preserve">https://www.fuyou.or.jp/ </v>
          </cell>
          <cell r="O1026" t="str">
            <v>「老人は国の宝」を標語に掲げ、高齢者医療、介護保険事業を運営する医療法人です。ご利用者に「ここに居て良かった」と思って頂けるサービスを目指しています。</v>
          </cell>
          <cell r="P1026" t="str">
            <v>ケアワーカー（グループホームあおぞら）</v>
          </cell>
          <cell r="Q1026" t="str">
            <v>確認中</v>
          </cell>
          <cell r="R1026" t="str">
            <v>＊認知症の高齢者グループホームにおける介護業務。入浴介助・食事介助・排泄介助含む＊日勤時は、食事（昼食・夕食）作りの専門スタッフがおりますから安心です。 ＜定員１８名＞入居者９名（ワンユニット×２）</v>
          </cell>
          <cell r="S1026" t="str">
            <v>グループホームあおぞら</v>
          </cell>
          <cell r="T1026" t="str">
            <v>確認中</v>
          </cell>
          <cell r="U1026" t="str">
            <v>正社員</v>
          </cell>
          <cell r="V1026" t="str">
            <v>東京都町田市南町田３－４３－１</v>
          </cell>
          <cell r="W1026" t="str">
            <v>東急田園都市線 南町田グランベリーパーク駅　徒歩8分</v>
          </cell>
          <cell r="X1026" t="str">
            <v>189,000円〜216,000円</v>
          </cell>
          <cell r="Y1026" t="str">
            <v>処遇改善手当 19,000円〜41,000円</v>
          </cell>
          <cell r="Z1026" t="str">
            <v>基本給ヘルパー  １７００００円、介護福祉士 １７５０００円、夜勤１回 ６０００円、資格手当（介護福祉士）５０００円</v>
          </cell>
          <cell r="AA1026" t="str">
            <v>実費支給（上限あり）</v>
          </cell>
          <cell r="AB1026" t="str">
            <v>あり</v>
          </cell>
          <cell r="AC1026" t="str">
            <v>1月あたり0円〜2,000円（前年度実績）</v>
          </cell>
          <cell r="AD1026" t="str">
            <v>あり</v>
          </cell>
          <cell r="AE1026" t="str">
            <v>計 3.00ヶ月分（前年度実績）</v>
          </cell>
          <cell r="AF1026" t="str">
            <v>月給（手当等確認ください）</v>
          </cell>
          <cell r="AG1026" t="str">
            <v>期間の定めなし</v>
          </cell>
          <cell r="AH1026" t="str">
            <v>雇用期間の定めなし</v>
          </cell>
          <cell r="AI1026" t="str">
            <v>確認中</v>
          </cell>
          <cell r="AJ1026" t="str">
            <v>可</v>
          </cell>
          <cell r="AK1026" t="str">
            <v>あり</v>
          </cell>
          <cell r="AL1026" t="str">
            <v>３ヶ月 夜勤なし</v>
          </cell>
          <cell r="AM1026" t="str">
            <v>あり</v>
          </cell>
          <cell r="AN1026" t="str">
            <v>6時間</v>
          </cell>
          <cell r="AO1026" t="str">
            <v>変形労働時間制</v>
          </cell>
          <cell r="AP1026" t="str">
            <v>内容・詳細等は最下部ハローワークインターネットサービスにて確認ください。</v>
          </cell>
          <cell r="AQ1026" t="str">
            <v>内容・詳細等は最下部ハローワークインターネットサービスにて確認ください。</v>
          </cell>
          <cell r="AR1026" t="str">
            <v>介護職員初任者研修修了者・ホームヘルパー２級、いずれかの資格を所持で可</v>
          </cell>
          <cell r="AS1026" t="str">
            <v>雇用保険，労災保険，健康保険，厚生年金，財形</v>
          </cell>
          <cell r="AT1026" t="str">
            <v>2人</v>
          </cell>
          <cell r="AU1026" t="str">
            <v>認知症対応型共同生活介護（グループホーム）</v>
          </cell>
          <cell r="AV1026" t="str">
            <v>利用しない</v>
          </cell>
          <cell r="AX1026" t="str">
            <v>利用しない</v>
          </cell>
          <cell r="AZ1026" t="str">
            <v>60分</v>
          </cell>
          <cell r="BA1026" t="str">
            <v>週休二日制</v>
          </cell>
          <cell r="BB1026" t="str">
            <v>あり（屋内禁煙）</v>
          </cell>
          <cell r="BC1026" t="str">
            <v>あり（屋内禁煙）</v>
          </cell>
        </row>
        <row r="1027">
          <cell r="C1027" t="str">
            <v>13190-05669931</v>
          </cell>
          <cell r="D1027">
            <v>45019</v>
          </cell>
          <cell r="E1027" t="str">
            <v>医療法人社団芙蓉会 ふよう病院</v>
          </cell>
          <cell r="F1027" t="str">
            <v>イリョウホウジンシャダンフヨウカイ フヨウビョウイン</v>
          </cell>
          <cell r="G1027">
            <v>0</v>
          </cell>
          <cell r="H1027">
            <v>0</v>
          </cell>
          <cell r="I1027">
            <v>0</v>
          </cell>
          <cell r="J1027">
            <v>0</v>
          </cell>
          <cell r="K1027">
            <v>0</v>
          </cell>
          <cell r="L1027">
            <v>0</v>
          </cell>
          <cell r="M1027">
            <v>0</v>
          </cell>
          <cell r="N1027" t="str">
            <v xml:space="preserve">https://www.fuyou.or.jp/ </v>
          </cell>
          <cell r="O1027" t="str">
            <v>「老人は国の宝」を標語に掲げ、高齢者医療、介護保険事業を運営する医療法人です。ご利用者に「ここに居て良かった」と思って頂けるサービスを目指しています。</v>
          </cell>
          <cell r="P1027" t="str">
            <v>介護職（有料老人ホーム ミオ・ファミリア町田）</v>
          </cell>
          <cell r="Q1027" t="str">
            <v>確認中</v>
          </cell>
          <cell r="R1027" t="str">
            <v>＊有料老人ホームでの介護業務を担当して頂きます。（３２人定員）・病院に併設しているので安心して働いて頂けます。 ご利用者様が、その方らしくのびのびと過ごせるよう介助しながら、食べる楽しみや人と会話する楽しみが得られるようにサポートして頂きます。</v>
          </cell>
          <cell r="S1027" t="str">
            <v>ミオ・ファミリア町田</v>
          </cell>
          <cell r="T1027" t="str">
            <v>確認中</v>
          </cell>
          <cell r="U1027" t="str">
            <v>正社員</v>
          </cell>
          <cell r="V1027" t="str">
            <v>東京都町田市南町田３－４３－１</v>
          </cell>
          <cell r="W1027" t="str">
            <v>東急田園都市線・南町田グランベリーパーク駅　徒歩8分</v>
          </cell>
          <cell r="X1027" t="str">
            <v>199,800円〜226,800円</v>
          </cell>
          <cell r="Y1027" t="str">
            <v>出勤手当 10,800円〜10,800円、処遇改善手当 19,000円〜41,000円</v>
          </cell>
          <cell r="Z1027" t="str">
            <v>＊夜勤手当 １回 ６０００円 ＊資格手当 ３０００円～５０００円</v>
          </cell>
          <cell r="AA1027" t="str">
            <v>実費支給（上限あり）</v>
          </cell>
          <cell r="AB1027" t="str">
            <v>あり</v>
          </cell>
          <cell r="AC1027" t="str">
            <v>1月あたり〜2,000円（前年度実績）</v>
          </cell>
          <cell r="AD1027" t="str">
            <v>あり</v>
          </cell>
          <cell r="AE1027" t="str">
            <v>計 3.20ヶ月分（前年度実績）</v>
          </cell>
          <cell r="AF1027" t="str">
            <v>月給（手当等確認ください）</v>
          </cell>
          <cell r="AG1027" t="str">
            <v>期間の定めなし</v>
          </cell>
          <cell r="AH1027" t="str">
            <v>雇用期間の定めなし</v>
          </cell>
          <cell r="AI1027" t="str">
            <v>確認中</v>
          </cell>
          <cell r="AJ1027" t="str">
            <v>可</v>
          </cell>
          <cell r="AK1027" t="str">
            <v>あり</v>
          </cell>
          <cell r="AL1027" t="str">
            <v>３ヶ月 夜勤なし</v>
          </cell>
          <cell r="AM1027" t="str">
            <v>あり</v>
          </cell>
          <cell r="AN1027" t="str">
            <v>6時間</v>
          </cell>
          <cell r="AO1027" t="str">
            <v>変形労働時間制</v>
          </cell>
          <cell r="AP1027" t="str">
            <v>内容・詳細等は最下部ハローワークインターネットサービスにて確認ください。</v>
          </cell>
          <cell r="AQ1027" t="str">
            <v>内容・詳細等は最下部ハローワークインターネットサービスにて確認ください。</v>
          </cell>
          <cell r="AR1027" t="str">
            <v>ホームヘルパー２級・介護職員初任者研修修了者・介護福祉士、いずれかの資格を所持で可</v>
          </cell>
          <cell r="AS1027" t="str">
            <v>雇用保険，労災保険，健康保険，厚生年金，財形</v>
          </cell>
          <cell r="AT1027" t="str">
            <v>3人</v>
          </cell>
          <cell r="AU1027" t="str">
            <v>特定施設入居者生活介護（有料老人ホーム）</v>
          </cell>
          <cell r="AV1027" t="str">
            <v>利用しない</v>
          </cell>
          <cell r="AX1027" t="str">
            <v>利用しない</v>
          </cell>
          <cell r="AZ1027" t="str">
            <v>60分</v>
          </cell>
          <cell r="BA1027" t="str">
            <v>週休二日制</v>
          </cell>
          <cell r="BB1027" t="str">
            <v>あり（屋内禁煙）</v>
          </cell>
          <cell r="BC1027" t="str">
            <v>あり（屋内禁煙）</v>
          </cell>
        </row>
        <row r="1028">
          <cell r="C1028" t="str">
            <v>13190-05672431</v>
          </cell>
          <cell r="D1028">
            <v>45019</v>
          </cell>
          <cell r="E1028" t="str">
            <v>株式会社 ウェルオフ西部 エクラシア町田</v>
          </cell>
          <cell r="F1028" t="str">
            <v>カブシキガイシャ ウェルオフセイブ エクラシアマチダ</v>
          </cell>
          <cell r="G1028">
            <v>0</v>
          </cell>
          <cell r="H1028">
            <v>0</v>
          </cell>
          <cell r="I1028">
            <v>0</v>
          </cell>
          <cell r="J1028">
            <v>0</v>
          </cell>
          <cell r="K1028">
            <v>0</v>
          </cell>
          <cell r="L1028">
            <v>0</v>
          </cell>
          <cell r="M1028">
            <v>0</v>
          </cell>
          <cell r="N1028" t="str">
            <v>内容・詳細等は最下部ハローワークインターネットサービスにて確認ください。</v>
          </cell>
          <cell r="O1028" t="str">
            <v>１．社会性の追求 お客様と共に可能な限り目標達成に向けて努力し、ご支援します２．人間性の追求 私達はどこよりも真心のこもったサービスを提供します３．経済性の追求</v>
          </cell>
          <cell r="P1028" t="str">
            <v>介護職員（パート）</v>
          </cell>
          <cell r="Q1028" t="str">
            <v>確認中</v>
          </cell>
          <cell r="R1028" t="str">
            <v>・高齢者の介護・入浴介助・レクリエーション・排泄介助</v>
          </cell>
          <cell r="S1028" t="str">
            <v>エクラシア町田</v>
          </cell>
          <cell r="T1028" t="str">
            <v>確認中</v>
          </cell>
          <cell r="U1028" t="str">
            <v>非常勤パート</v>
          </cell>
          <cell r="V1028" t="str">
            <v>東京都町田市広袴町５２１－２</v>
          </cell>
          <cell r="W1028" t="str">
            <v>小田急線 鶴川駅　徒歩19分　バス神奈川中央交通［鶴２６］真光寺公園行き乗車１０分「東平」バス停下車徒歩１分</v>
          </cell>
          <cell r="X1028" t="str">
            <v>1,100円〜1,450円</v>
          </cell>
          <cell r="Y1028" t="str">
            <v>-</v>
          </cell>
          <cell r="Z1028" t="str">
            <v>-</v>
          </cell>
          <cell r="AA1028" t="str">
            <v>実費支給（上限あり）</v>
          </cell>
          <cell r="AB1028" t="str">
            <v>なし</v>
          </cell>
          <cell r="AC1028" t="str">
            <v>なし</v>
          </cell>
          <cell r="AD1028" t="str">
            <v>なし</v>
          </cell>
          <cell r="AE1028" t="str">
            <v>なし</v>
          </cell>
          <cell r="AF1028" t="str">
            <v>時給</v>
          </cell>
          <cell r="AG1028" t="str">
            <v>期間の定めあり</v>
          </cell>
          <cell r="AH1028" t="str">
            <v>雇用期間の定めあり（4ヶ月以上）1年、契約更新の可能性あり（原則更新）</v>
          </cell>
          <cell r="AI1028" t="str">
            <v>確認中</v>
          </cell>
          <cell r="AJ1028" t="str">
            <v>可</v>
          </cell>
          <cell r="AK1028" t="str">
            <v>あり</v>
          </cell>
          <cell r="AL1028" t="str">
            <v>３ヶ月</v>
          </cell>
          <cell r="AM1028" t="str">
            <v>なし</v>
          </cell>
          <cell r="AN1028" t="str">
            <v>なし</v>
          </cell>
          <cell r="AO1028" t="str">
            <v>交替制（シフト制）</v>
          </cell>
          <cell r="AP1028" t="str">
            <v>内容・詳細等は最下部ハローワークインターネットサービスにて確認ください。</v>
          </cell>
          <cell r="AQ1028" t="str">
            <v>週2日以上</v>
          </cell>
          <cell r="AR1028" t="str">
            <v>介護職員初任者研修修了者・介護職員実務者研修修了者・介護福祉士、あれば尚可</v>
          </cell>
          <cell r="AS1028" t="str">
            <v>労災保険</v>
          </cell>
          <cell r="AT1028" t="str">
            <v>2人</v>
          </cell>
          <cell r="AU1028" t="str">
            <v>通所介護（デイサービス）</v>
          </cell>
          <cell r="AV1028" t="str">
            <v>利用しない</v>
          </cell>
          <cell r="AX1028" t="str">
            <v>利用しない</v>
          </cell>
          <cell r="AZ1028" t="str">
            <v>60分</v>
          </cell>
          <cell r="BA1028" t="str">
            <v>週休二日制</v>
          </cell>
          <cell r="BB1028" t="str">
            <v>あり（屋内禁煙）</v>
          </cell>
          <cell r="BC1028" t="str">
            <v>あり（屋内禁煙）</v>
          </cell>
        </row>
        <row r="1029">
          <cell r="C1029" t="str">
            <v>13190-05750231</v>
          </cell>
          <cell r="D1029">
            <v>45022</v>
          </cell>
          <cell r="E1029" t="str">
            <v>社会福祉法人賛育会</v>
          </cell>
          <cell r="F1029" t="str">
            <v>シャカイフクシホウジン サンイクカイ セイフウエン</v>
          </cell>
          <cell r="G1029">
            <v>0</v>
          </cell>
          <cell r="H1029">
            <v>0</v>
          </cell>
          <cell r="I1029">
            <v>0</v>
          </cell>
          <cell r="J1029">
            <v>0</v>
          </cell>
          <cell r="K1029">
            <v>0</v>
          </cell>
          <cell r="L1029">
            <v>0</v>
          </cell>
          <cell r="M1029">
            <v>0</v>
          </cell>
          <cell r="N1029" t="str">
            <v xml:space="preserve">http://www.san-ikukai.or.jp/seifu-en/ </v>
          </cell>
          <cell r="O1029" t="str">
            <v>都内でも最も歴史のある特別養護老人ホームを中核として、各種の高齢者対象事業を展開する複合型の施設です。キリスト教の精神を基盤に利用者本位のサービス提供を目標としています。</v>
          </cell>
          <cell r="P1029" t="str">
            <v>グループホームの介護業務（夜勤専従）【画像情報あり】</v>
          </cell>
          <cell r="Q1029" t="str">
            <v>確認中</v>
          </cell>
          <cell r="R1029" t="str">
            <v>＊認知症と診断のある要支援２～要介護５までの方が１ユニット９名の少人数で食事を作りや清掃、洗濯など出来る事を行い、一人一人の能力に合わせた支援を行う事で協力し合いながら共同生活を送っています。＊９名のご利用者の夜間帯の見守り、排泄ケア他全般ケア食事作り（夕食、朝食）、清掃、記録入力などを行って頂きます。昼は３名のスタッフで支援しておりますが、夜勤は１人勤務となります。・夜勤手当１回５０００円となります。・休憩時間は１２０分あります。・勤務日は要相談です。</v>
          </cell>
          <cell r="S1029" t="str">
            <v>清風園（丘の家清風）</v>
          </cell>
          <cell r="T1029" t="str">
            <v>確認中</v>
          </cell>
          <cell r="U1029" t="str">
            <v>非常勤パート</v>
          </cell>
          <cell r="V1029" t="str">
            <v>東京都町田市金井 ７－１７－１３</v>
          </cell>
          <cell r="W1029" t="str">
            <v>小田急線鶴川駅・町田駅よりバス「八幡神社前」下車 徒歩５分</v>
          </cell>
          <cell r="X1029" t="str">
            <v>1,593円〜1,593円</v>
          </cell>
          <cell r="Y1029" t="str">
            <v>処遇改善加算手当 60円〜60円、夜勤手当 333円〜333円</v>
          </cell>
          <cell r="Z1029" t="str">
            <v>・年末年始（時給＋８００円）・夜勤手当 ５０００円／回※１夜勤 ２３，９００円となります。</v>
          </cell>
          <cell r="AA1029" t="str">
            <v>実費支給（上限なし）</v>
          </cell>
          <cell r="AB1029" t="str">
            <v>なし</v>
          </cell>
          <cell r="AC1029" t="str">
            <v>なし</v>
          </cell>
          <cell r="AD1029" t="str">
            <v>なし</v>
          </cell>
          <cell r="AE1029" t="str">
            <v>なし</v>
          </cell>
          <cell r="AF1029" t="str">
            <v>時給</v>
          </cell>
          <cell r="AG1029" t="str">
            <v>期間の定めあり</v>
          </cell>
          <cell r="AH1029" t="str">
            <v>雇用期間の定めあり（4ヶ月以上）〜2024年3月31日、契約更新の可能性あり（原則更新）</v>
          </cell>
          <cell r="AI1029" t="str">
            <v>確認中</v>
          </cell>
          <cell r="AJ1029" t="str">
            <v>可</v>
          </cell>
          <cell r="AK1029" t="str">
            <v>あり</v>
          </cell>
          <cell r="AL1029" t="str">
            <v>３ヶ月</v>
          </cell>
          <cell r="AM1029" t="str">
            <v>なし</v>
          </cell>
          <cell r="AN1029" t="str">
            <v>なし</v>
          </cell>
          <cell r="AO1029" t="str">
            <v>変形労働時間制</v>
          </cell>
          <cell r="AP1029" t="str">
            <v>16時30分〜9時30分</v>
          </cell>
          <cell r="AQ1029" t="str">
            <v>週1日程度</v>
          </cell>
          <cell r="AR1029" t="str">
            <v>介護福祉士・介護職員初任者研修修了者・ホームヘルパー２級、あれば尚可</v>
          </cell>
          <cell r="AS1029" t="str">
            <v>労災保険</v>
          </cell>
          <cell r="AT1029" t="str">
            <v>2人</v>
          </cell>
          <cell r="AU1029" t="str">
            <v>認知症対応型共同生活介護（グループホーム）</v>
          </cell>
          <cell r="AV1029" t="str">
            <v>利用しない</v>
          </cell>
          <cell r="AX1029" t="str">
            <v>利用しない</v>
          </cell>
          <cell r="AZ1029" t="str">
            <v>120分</v>
          </cell>
          <cell r="BA1029" t="str">
            <v>週休二日制</v>
          </cell>
          <cell r="BB1029" t="str">
            <v>あり（喫煙室設置）</v>
          </cell>
          <cell r="BC1029" t="str">
            <v>あり（喫煙室設置）</v>
          </cell>
        </row>
        <row r="1030">
          <cell r="C1030" t="str">
            <v>13190-03368131</v>
          </cell>
          <cell r="D1030">
            <v>45026</v>
          </cell>
          <cell r="E1030" t="str">
            <v>社会福祉法人合掌苑</v>
          </cell>
          <cell r="F1030" t="str">
            <v>シャカイフクシホウジン ガッショウエン</v>
          </cell>
          <cell r="G1030">
            <v>0</v>
          </cell>
          <cell r="H1030">
            <v>0</v>
          </cell>
          <cell r="I1030">
            <v>0</v>
          </cell>
          <cell r="J1030">
            <v>0</v>
          </cell>
          <cell r="K1030">
            <v>0</v>
          </cell>
          <cell r="L1030">
            <v>0</v>
          </cell>
          <cell r="M1030">
            <v>0</v>
          </cell>
          <cell r="N1030" t="str">
            <v xml:space="preserve">www.gsen.or.jp/ </v>
          </cell>
          <cell r="O1030" t="str">
            <v>「ここで働く人が幸せでないとよい介護はできない」という理事長方針の下、時短勤務や長期休暇、産休支援、夜勤専従化等、働きやすさをとことん追求しているので、離職率が低いことが特徴です。</v>
          </cell>
          <cell r="P1030" t="str">
            <v>ホームヘルパー（合掌苑）【画像情報あり】／６月２１日面接会</v>
          </cell>
          <cell r="Q1030" t="str">
            <v>確認中</v>
          </cell>
          <cell r="R1030" t="str">
            <v>お客様のご自宅に訪問し、生活援助の各種サービスを行っていただきます。・お客様の個別アセスメント、モニタリングに基づくサービス計画の立案・訪問介護計画書の作成・関係機関との連携、連絡調整・お客様の自宅での各種サービスの提供（掃除、洗濯、調理、入浴介助等）★研修制度が充実していますのでブランクのある方も歓迎します。</v>
          </cell>
          <cell r="S1030" t="str">
            <v>ヘルパーステーション「合掌苑」</v>
          </cell>
          <cell r="T1030" t="str">
            <v>確認中</v>
          </cell>
          <cell r="U1030" t="str">
            <v>正社員</v>
          </cell>
          <cell r="V1030" t="str">
            <v>東京都町田市金森東３－１８－１３－１０２</v>
          </cell>
          <cell r="W1030" t="str">
            <v>ＪＲ横浜線 成瀬駅　徒歩15分</v>
          </cell>
          <cell r="X1030" t="str">
            <v>223,600円〜292,400円</v>
          </cell>
          <cell r="Y1030" t="str">
            <v>-</v>
          </cell>
          <cell r="Z1030" t="str">
            <v>処遇改善手当    ５，０００円、住宅手当     １０，０００円～３０，０００円、家族手当 配偶者  ５，０００円、子   １５，０００円／人、ひとり親世帯 子 ３０，０００円／人</v>
          </cell>
          <cell r="AA1030" t="str">
            <v>実費支給（上限あり）</v>
          </cell>
          <cell r="AB1030" t="str">
            <v>あり</v>
          </cell>
          <cell r="AC1030" t="str">
            <v>なし</v>
          </cell>
          <cell r="AD1030" t="str">
            <v>なし</v>
          </cell>
          <cell r="AE1030" t="str">
            <v>なし</v>
          </cell>
          <cell r="AF1030" t="str">
            <v>月給（手当等確認ください）</v>
          </cell>
          <cell r="AG1030" t="str">
            <v>期間の定めなし</v>
          </cell>
          <cell r="AH1030" t="str">
            <v>雇用期間の定めなし</v>
          </cell>
          <cell r="AI1030" t="str">
            <v>確認中</v>
          </cell>
          <cell r="AJ1030" t="str">
            <v>可</v>
          </cell>
          <cell r="AK1030" t="str">
            <v>あり</v>
          </cell>
          <cell r="AL1030" t="str">
            <v>３ヶ月</v>
          </cell>
          <cell r="AM1030" t="str">
            <v>あり</v>
          </cell>
          <cell r="AN1030" t="str">
            <v>3時間</v>
          </cell>
          <cell r="AO1030" t="str">
            <v>変形労働時間制</v>
          </cell>
          <cell r="AP1030" t="str">
            <v>内容・詳細等は最下部ハローワークインターネットサービスにて確認ください。</v>
          </cell>
          <cell r="AQ1030" t="str">
            <v>内容・詳細等は最下部ハローワークインターネットサービスにて確認ください。</v>
          </cell>
          <cell r="AR1030" t="str">
            <v>介護福祉士必須</v>
          </cell>
          <cell r="AS1030" t="str">
            <v>雇用保険，労災保険，健康保険，厚生年金</v>
          </cell>
          <cell r="AT1030" t="str">
            <v>1人</v>
          </cell>
          <cell r="AU1030" t="str">
            <v>訪問介護（ホームヘルプサービス）</v>
          </cell>
          <cell r="AZ1030" t="str">
            <v>60分</v>
          </cell>
          <cell r="BA1030" t="str">
            <v>週休二日制</v>
          </cell>
          <cell r="BB1030" t="str">
            <v>あり（喫煙室設置）</v>
          </cell>
          <cell r="BC1030" t="str">
            <v>あり（喫煙室設置）</v>
          </cell>
        </row>
        <row r="1031">
          <cell r="C1031" t="str">
            <v>13190-03431131</v>
          </cell>
          <cell r="D1031">
            <v>45027</v>
          </cell>
          <cell r="E1031" t="str">
            <v>社会福祉法人 竹清会</v>
          </cell>
          <cell r="F1031" t="str">
            <v>シャカイフクシホウジン チクセイカイ</v>
          </cell>
          <cell r="G1031">
            <v>0</v>
          </cell>
          <cell r="H1031">
            <v>0</v>
          </cell>
          <cell r="I1031">
            <v>0</v>
          </cell>
          <cell r="J1031">
            <v>0</v>
          </cell>
          <cell r="K1031">
            <v>0</v>
          </cell>
          <cell r="L1031">
            <v>0</v>
          </cell>
          <cell r="M1031">
            <v>0</v>
          </cell>
          <cell r="N1031" t="str">
            <v xml:space="preserve">https://chikuseikai.com/ </v>
          </cell>
          <cell r="O1031" t="str">
            <v>１．職場環境への取組が評価され、東京都女性活躍推進大賞を受賞　２．ＩＣＴ（介護ロボット）の導入・ＩｏＴ化、アウトソーシング化による労働環境改善、生産性向上のための積極的な投資</v>
          </cell>
          <cell r="P1031" t="str">
            <v>ヘルパー（訪問介護員）ご利用者様宅へ訪問しての介護業務／６月２１日面接会</v>
          </cell>
          <cell r="Q1031" t="str">
            <v>確認中</v>
          </cell>
          <cell r="R1031" t="str">
            <v>＊ヘルパーステーションにおけるホームヘルパー活動全般※お客様のご自宅へ訪問し、生活援助（掃除・調理他）、身体援助 （排泄介助・入浴介助他）を行います。＊ＩＣタグとスマホで援助管理なので、直行直帰型の勤務※介護ソフトＣａｒｅ－ｗｉｎｇ導入により、直行直帰型の勤務体制へ。（必要なスマホ端末は貸与します。）＊活動エリアは町田市を中心に町田市、相模原市、八王子市☆お好きな時間で仕事ができますのでスキマ時間を活用できます。※１日１時間からでも大丈夫です。</v>
          </cell>
          <cell r="S1031" t="str">
            <v>特別養護老人ホーム美郷内</v>
          </cell>
          <cell r="T1031" t="str">
            <v>確認中</v>
          </cell>
          <cell r="U1031" t="str">
            <v>非常勤パート</v>
          </cell>
          <cell r="V1031" t="str">
            <v>東京都町田市小山ヶ丘１－２－９ 特別養護老人ホーム美郷内</v>
          </cell>
          <cell r="W1031" t="str">
            <v>京王相模原線 多摩境駅　徒歩20分</v>
          </cell>
          <cell r="X1031" t="str">
            <v>1,450円〜1,750円</v>
          </cell>
          <cell r="Y1031" t="str">
            <v>-</v>
          </cell>
          <cell r="Z1031" t="str">
            <v>・身体介護（１時間）１７５０円・生活援助（１時間）１４５０円・移動手当（１時間）１１００円（連続する援助で移動に要する時間が１時間以下の場合：分単位）・土日祝、年末年始は時給２０％増し</v>
          </cell>
          <cell r="AA1031" t="str">
            <v>なし</v>
          </cell>
          <cell r="AB1031" t="str">
            <v>なし</v>
          </cell>
          <cell r="AC1031" t="str">
            <v>なし</v>
          </cell>
          <cell r="AD1031" t="str">
            <v>なし</v>
          </cell>
          <cell r="AE1031" t="str">
            <v>なし</v>
          </cell>
          <cell r="AF1031" t="str">
            <v>時給</v>
          </cell>
          <cell r="AG1031" t="str">
            <v>期間の定めなし</v>
          </cell>
          <cell r="AH1031" t="str">
            <v>雇用期間の定めなし</v>
          </cell>
          <cell r="AI1031" t="str">
            <v>確認中</v>
          </cell>
          <cell r="AJ1031" t="str">
            <v>可</v>
          </cell>
          <cell r="AK1031" t="str">
            <v>あり</v>
          </cell>
          <cell r="AL1031" t="str">
            <v>３ヶ月</v>
          </cell>
          <cell r="AM1031" t="str">
            <v>なし</v>
          </cell>
          <cell r="AN1031" t="str">
            <v>あり</v>
          </cell>
          <cell r="AO1031" t="str">
            <v>8時00分〜18時00分の時間の間の1時間以上</v>
          </cell>
          <cell r="AP1031" t="str">
            <v>8時00分〜18時00分の時間の間の1時間以上</v>
          </cell>
          <cell r="AQ1031" t="str">
            <v>週1日以上</v>
          </cell>
          <cell r="AR1031" t="str">
            <v>介護職員初任者研修修了者・介護福祉士、いずれかの資格を所持で可　普通自動車運転免許あれば尚可（ＡＴ限定可）</v>
          </cell>
          <cell r="AS1031" t="str">
            <v>労災保険</v>
          </cell>
          <cell r="AT1031" t="str">
            <v>4人</v>
          </cell>
          <cell r="AU1031" t="str">
            <v>訪問介護（ホームヘルプサービス）</v>
          </cell>
          <cell r="AZ1031" t="str">
            <v>0分</v>
          </cell>
          <cell r="BA1031" t="str">
            <v>週休二日制</v>
          </cell>
          <cell r="BB1031" t="str">
            <v>あり（屋内禁煙）</v>
          </cell>
          <cell r="BC1031" t="str">
            <v>あり（屋内禁煙）</v>
          </cell>
        </row>
        <row r="1032">
          <cell r="C1032" t="str">
            <v>70-0341</v>
          </cell>
          <cell r="D1032">
            <v>45028</v>
          </cell>
          <cell r="E1032" t="str">
            <v>特定非営利活動法人　みずきの会</v>
          </cell>
          <cell r="F1032" t="str">
            <v>とくていひえいりかつどうほうじん　みずきのかい</v>
          </cell>
          <cell r="G1032" t="str">
            <v>法人事務局</v>
          </cell>
          <cell r="H1032" t="str">
            <v>藤原　幸雄</v>
          </cell>
          <cell r="J1032" t="str">
            <v>042-789-3906</v>
          </cell>
          <cell r="K1032" t="str">
            <v>042-789-3907</v>
          </cell>
          <cell r="M1032" t="str">
            <v>mizuki-no-ie@poppy.on.ne.jp</v>
          </cell>
          <cell r="N1032" t="str">
            <v>https://npo-mizuki.wixsite.com/home</v>
          </cell>
          <cell r="O1032" t="str">
            <v>スタッフの年代も幅広く、協力し合いながら勤務の調整などもしておりますので、お子さんがいらっしゃる方、長い時間は難しいという方、日数が少なくてもご安心ください。未経験の方でもしっかりサポートいたします。
有給あり
直行直帰の方がほとんどです。</v>
          </cell>
          <cell r="P1032" t="str">
            <v>まちいきヘルパー</v>
          </cell>
          <cell r="Q1032" t="str">
            <v>確認中</v>
          </cell>
          <cell r="R1032" t="str">
            <v>生活援助（掃除・整理整頓・洗濯・調理・買物・その他）</v>
          </cell>
          <cell r="S1032" t="str">
            <v>訪問介護事業所みずき</v>
          </cell>
          <cell r="T1032" t="str">
            <v>確認中</v>
          </cell>
          <cell r="U1032" t="str">
            <v>非常勤パート</v>
          </cell>
          <cell r="V1032" t="str">
            <v>東京都町田市本町田2797</v>
          </cell>
          <cell r="W1032" t="str">
            <v>バス停（ひなた村）下車徒歩2分</v>
          </cell>
          <cell r="X1032" t="str">
            <v>1,235円</v>
          </cell>
          <cell r="Y1032" t="str">
            <v>-</v>
          </cell>
          <cell r="Z1032" t="str">
            <v>処遇改善手当50円含む/時給
交通費（バス料金、自家用車ガソリン代）支給</v>
          </cell>
          <cell r="AA1032" t="str">
            <v>直行直帰（バス、自家用車等）支給</v>
          </cell>
          <cell r="AB1032" t="str">
            <v>有り</v>
          </cell>
          <cell r="AC1032" t="str">
            <v>法人規程による</v>
          </cell>
          <cell r="AD1032" t="str">
            <v>条件により</v>
          </cell>
          <cell r="AE1032" t="str">
            <v>条件により年度末支給</v>
          </cell>
          <cell r="AF1032" t="str">
            <v>時給</v>
          </cell>
          <cell r="AG1032" t="str">
            <v>有期</v>
          </cell>
          <cell r="AH1032" t="str">
            <v>毎年度9/末まで（更新有）</v>
          </cell>
          <cell r="AI1032" t="str">
            <v>確認中</v>
          </cell>
          <cell r="AJ1032" t="str">
            <v>可</v>
          </cell>
          <cell r="AK1032" t="str">
            <v>有</v>
          </cell>
          <cell r="AL1032" t="str">
            <v>原則3カ月間</v>
          </cell>
          <cell r="AM1032" t="str">
            <v>無</v>
          </cell>
          <cell r="AN1032" t="str">
            <v>無</v>
          </cell>
          <cell r="AO1032" t="str">
            <v>シフト制</v>
          </cell>
          <cell r="AP1032" t="str">
            <v>訪問時間による</v>
          </cell>
          <cell r="AQ1032" t="str">
            <v>訪問の発生する日数</v>
          </cell>
          <cell r="AR1032" t="str">
            <v>まちいきヘルパー
ご利用者が笑顔になれる時間を作ってくださる方、お一人お一人とじっくり向き合ってお仕事をしてくださる方をお待ちしています。</v>
          </cell>
          <cell r="AS1032" t="str">
            <v>雇用保険・労災保険</v>
          </cell>
          <cell r="AT1032">
            <v>2</v>
          </cell>
          <cell r="AU1032" t="str">
            <v>訪問介護（ホームヘルプサービス）</v>
          </cell>
          <cell r="AZ1032" t="str">
            <v>なし</v>
          </cell>
          <cell r="BA1032" t="str">
            <v>12/29～1/3、法人の定める日</v>
          </cell>
          <cell r="BB1032" t="str">
            <v>あり</v>
          </cell>
          <cell r="BC1032" t="str">
            <v>あり</v>
          </cell>
        </row>
        <row r="1033">
          <cell r="C1033" t="str">
            <v>70-0528</v>
          </cell>
          <cell r="D1033">
            <v>45028</v>
          </cell>
          <cell r="E1033" t="str">
            <v>特定非営利活動法人　みずきの会</v>
          </cell>
          <cell r="F1033" t="str">
            <v>とくていひえいりかつどうほうじん　みずきのかい</v>
          </cell>
          <cell r="G1033" t="str">
            <v>法人事務局　</v>
          </cell>
          <cell r="H1033" t="str">
            <v>加藤</v>
          </cell>
          <cell r="I1033" t="str">
            <v>かとう</v>
          </cell>
          <cell r="J1033" t="str">
            <v>042-789-3906</v>
          </cell>
          <cell r="K1033" t="str">
            <v>042-789-3907</v>
          </cell>
          <cell r="L1033" t="str">
            <v>042-789-3906</v>
          </cell>
          <cell r="M1033" t="str">
            <v>mizuki-npo@tiara.ocn.ne.jp</v>
          </cell>
          <cell r="N1033" t="str">
            <v>https://npo-mizuki.wixsite.com/home</v>
          </cell>
          <cell r="O1033" t="str">
            <v>法人理念 「一人ひとりの市民が自立しながら支え合う地域社会を創ります」 「生き方を支え心を支援する人生の応援団となります」　に基づき、 ご利用者等が地域で生活し続けていけるよう活動しています。 宮大工が建てた青い瓦屋根の懐かしい昭和の建物。 みずきの家は、そんな懐かしさを感じる民家を利用した定員10名のデイです。 ご利用者の皆様が笑顔になれる時間を一緒に作ってくださるスタッフを募集しています。</v>
          </cell>
          <cell r="P1033" t="str">
            <v>介護職</v>
          </cell>
          <cell r="Q1033" t="str">
            <v>確認中</v>
          </cell>
          <cell r="R1033" t="str">
            <v>デイサービスにおける介護業務_x000D_
（食事介助、排泄介助、入浴介助、送迎、他）</v>
          </cell>
          <cell r="S1033" t="str">
            <v>デイサービス　みずきの家</v>
          </cell>
          <cell r="T1033" t="str">
            <v>確認中</v>
          </cell>
          <cell r="U1033" t="str">
            <v>非常勤パート（パートタイム）</v>
          </cell>
          <cell r="V1033" t="str">
            <v>東京都町田市本町田2797</v>
          </cell>
          <cell r="W1033" t="str">
            <v>町田駅よりバス「ひなた村」下車　徒歩3分</v>
          </cell>
          <cell r="X1033" t="str">
            <v>1,072円</v>
          </cell>
          <cell r="Y1033" t="str">
            <v>-</v>
          </cell>
          <cell r="Z1033" t="str">
            <v>・入浴介助手当　1人に付き50円_x000D_
・介護福祉士をお持ちの場合、時給+20円</v>
          </cell>
          <cell r="AA1033" t="str">
            <v>交通費手当（公共交通機関利用時支給）</v>
          </cell>
          <cell r="AB1033" t="str">
            <v>なし</v>
          </cell>
          <cell r="AC1033" t="str">
            <v>なし</v>
          </cell>
          <cell r="AD1033" t="str">
            <v>なし</v>
          </cell>
          <cell r="AE1033" t="str">
            <v>なし</v>
          </cell>
          <cell r="AF1033" t="str">
            <v>時給</v>
          </cell>
          <cell r="AG1033" t="str">
            <v>期間の定めあり（有期雇用）</v>
          </cell>
          <cell r="AH1033" t="str">
            <v>2023年9月30日迄　※更新有り</v>
          </cell>
          <cell r="AI1033" t="str">
            <v>確認中</v>
          </cell>
          <cell r="AJ1033" t="str">
            <v>可</v>
          </cell>
          <cell r="AK1033" t="str">
            <v>有り</v>
          </cell>
          <cell r="AL1033" t="str">
            <v>入社6ヶ月</v>
          </cell>
          <cell r="AM1033" t="str">
            <v>無し</v>
          </cell>
          <cell r="AN1033" t="str">
            <v>なし</v>
          </cell>
          <cell r="AO1033" t="str">
            <v>シフト勤務</v>
          </cell>
          <cell r="AP1033" t="str">
            <v>8：00～17：00の間の6時間　要相談</v>
          </cell>
          <cell r="AQ1033" t="str">
            <v>要相談</v>
          </cell>
          <cell r="AR1033" t="str">
            <v>不問　介護職員初任者研修・介護福祉士ある方尚可_x000D_
普通自動車運転免許（ＡＴ可）尚可</v>
          </cell>
          <cell r="AS1033" t="str">
            <v>労災</v>
          </cell>
          <cell r="AT1033" t="str">
            <v>1～2</v>
          </cell>
          <cell r="AU1033" t="str">
            <v>地域密着型通所介護</v>
          </cell>
          <cell r="AV1033" t="str">
            <v>利用する</v>
          </cell>
          <cell r="AW1033" t="str">
            <v>②③④⑥⑦⑧⓽</v>
          </cell>
          <cell r="AX1033" t="str">
            <v>利用しない</v>
          </cell>
          <cell r="AZ1033" t="str">
            <v>なし</v>
          </cell>
          <cell r="BA1033" t="str">
            <v>シフト以外</v>
          </cell>
          <cell r="BB1033" t="str">
            <v>あり</v>
          </cell>
          <cell r="BC1033" t="str">
            <v>あり</v>
          </cell>
        </row>
        <row r="1034">
          <cell r="C1034" t="str">
            <v>70-0529</v>
          </cell>
          <cell r="D1034">
            <v>45028</v>
          </cell>
          <cell r="E1034" t="str">
            <v>特定非営利活動法人　みずきの会</v>
          </cell>
          <cell r="F1034" t="str">
            <v>とくていひえいりかつどうほうじん　みずきのかい</v>
          </cell>
          <cell r="G1034" t="str">
            <v>法人事務局　</v>
          </cell>
          <cell r="H1034" t="str">
            <v>加藤</v>
          </cell>
          <cell r="I1034" t="str">
            <v>かとう</v>
          </cell>
          <cell r="J1034" t="str">
            <v>042-789-3906</v>
          </cell>
          <cell r="K1034" t="str">
            <v>042-789-3907</v>
          </cell>
          <cell r="L1034" t="str">
            <v>042-789-3906</v>
          </cell>
          <cell r="M1034" t="str">
            <v>mizuki-npo@tiara.ocn.ne.jp</v>
          </cell>
          <cell r="N1034" t="str">
            <v>https://npo-mizuki.wixsite.com/home</v>
          </cell>
          <cell r="O1034" t="str">
            <v>法人理念 「一人ひとりの市民が自立しながら支え合う地域社会を創ります」 「生き方を支え心を支援する人生の応援団となります」　に基づき、 ご利用者等が地域で生活し続けていけるよう活動しています。 宮大工が建てた青い瓦屋根の懐かしい昭和の建物。 みずきの家は、そんな懐かしさを感じる民家を利用した定員10名のデイです。 ご利用者の皆様が笑顔になれる時間を一緒に作ってくださるスタッフを募集しています。</v>
          </cell>
          <cell r="P1034" t="str">
            <v>調理介護</v>
          </cell>
          <cell r="Q1034" t="str">
            <v>確認中</v>
          </cell>
          <cell r="R1034" t="str">
            <v>デイサービスにおける調理業務_x000D_
・調理_x000D_
・さまざまな食事形態への対応_x000D_
・その他</v>
          </cell>
          <cell r="S1034" t="str">
            <v>デイサービス　みずきの家</v>
          </cell>
          <cell r="T1034" t="str">
            <v>確認中</v>
          </cell>
          <cell r="U1034" t="str">
            <v>非常勤パート（パートタイム）</v>
          </cell>
          <cell r="V1034" t="str">
            <v>東京都町田市本町田2797</v>
          </cell>
          <cell r="W1034" t="str">
            <v>町田駅より「ひなた村」バス下車　徒歩3分</v>
          </cell>
          <cell r="X1034" t="str">
            <v>1,072円</v>
          </cell>
          <cell r="Y1034" t="str">
            <v>-</v>
          </cell>
          <cell r="Z1034" t="str">
            <v>調理手当500円　1日に付き</v>
          </cell>
          <cell r="AA1034" t="str">
            <v>交通費手当（公共交通機関利用時支給）</v>
          </cell>
          <cell r="AB1034" t="str">
            <v>なし</v>
          </cell>
          <cell r="AC1034" t="str">
            <v>なし</v>
          </cell>
          <cell r="AD1034" t="str">
            <v>なし</v>
          </cell>
          <cell r="AE1034" t="str">
            <v>なし</v>
          </cell>
          <cell r="AF1034" t="str">
            <v>時給</v>
          </cell>
          <cell r="AG1034" t="str">
            <v>期間の定めあり（有期雇用）</v>
          </cell>
          <cell r="AH1034" t="str">
            <v>2023年9月30日迄　※更新有り</v>
          </cell>
          <cell r="AI1034" t="str">
            <v>確認中</v>
          </cell>
          <cell r="AJ1034" t="str">
            <v>可</v>
          </cell>
          <cell r="AK1034" t="str">
            <v>有り</v>
          </cell>
          <cell r="AL1034" t="str">
            <v>入社6ヶ月</v>
          </cell>
          <cell r="AM1034" t="str">
            <v>無し</v>
          </cell>
          <cell r="AN1034" t="str">
            <v>なし</v>
          </cell>
          <cell r="AO1034" t="str">
            <v>シフト勤務</v>
          </cell>
          <cell r="AP1034" t="str">
            <v>8：30～14：30　要相談</v>
          </cell>
          <cell r="AQ1034" t="str">
            <v>週2日</v>
          </cell>
          <cell r="AR1034" t="str">
            <v>不問</v>
          </cell>
          <cell r="AS1034" t="str">
            <v>労災</v>
          </cell>
          <cell r="AT1034">
            <v>1</v>
          </cell>
          <cell r="AU1034" t="str">
            <v>地域密着型通所介護</v>
          </cell>
          <cell r="AV1034" t="str">
            <v>利用する</v>
          </cell>
          <cell r="AW1034" t="str">
            <v>②③⑥⑦⑧⓽</v>
          </cell>
          <cell r="AX1034" t="str">
            <v>利用しない</v>
          </cell>
          <cell r="AZ1034" t="str">
            <v>なし</v>
          </cell>
          <cell r="BA1034" t="str">
            <v>シフト以外</v>
          </cell>
          <cell r="BB1034" t="str">
            <v>あり</v>
          </cell>
          <cell r="BC1034" t="str">
            <v>あり</v>
          </cell>
        </row>
        <row r="1035">
          <cell r="C1035" t="str">
            <v>13190-03433831</v>
          </cell>
          <cell r="D1035">
            <v>45028</v>
          </cell>
          <cell r="E1035" t="str">
            <v>社会福祉法人友愛十字会</v>
          </cell>
          <cell r="F1035" t="str">
            <v>シャカイフクシホウジン ユウアイジュウジカイ ユウアイソウ</v>
          </cell>
          <cell r="G1035">
            <v>0</v>
          </cell>
          <cell r="H1035">
            <v>0</v>
          </cell>
          <cell r="I1035">
            <v>0</v>
          </cell>
          <cell r="J1035">
            <v>0</v>
          </cell>
          <cell r="K1035">
            <v>0</v>
          </cell>
          <cell r="L1035">
            <v>0</v>
          </cell>
          <cell r="M1035">
            <v>0</v>
          </cell>
          <cell r="N1035" t="str">
            <v xml:space="preserve">http://www.yuai.or.jp </v>
          </cell>
          <cell r="O1035" t="str">
            <v>共に生きるを理念とし、ご利用者、ご家族、地域の皆様にとって信頼される施設であり続けられるよう職員一同仕事に励んでいます。</v>
          </cell>
          <cell r="P1035" t="str">
            <v>【急募】生活相談員兼施設ケアマネ／６月２１日面接会</v>
          </cell>
          <cell r="Q1035" t="str">
            <v>確認中</v>
          </cell>
          <cell r="R1035" t="str">
            <v>〇年間休日１２０日以上〇賞与昇給あり〇令和３年にオープンしたピカピカの施設です【仕事内容】◎特養での生活相談とケアマネのお仕事です。◎入所希望者の相談受付施設の入所・退所手続き◎ケアプランの作成◎地域との連携・調整◎地域のボランティア活動参加 など★入職後は先輩職員が丁寧に業務内容をお伝えします子育てや介護をする方、ライフステージが変化しても活躍できるよう、法人全体がサポートします。＊休日交替勤務 約１～２回／月（土又は日、又は祝）</v>
          </cell>
          <cell r="S1035" t="str">
            <v>特別養護老人ホーム 友愛荘</v>
          </cell>
          <cell r="T1035" t="str">
            <v>確認中</v>
          </cell>
          <cell r="U1035" t="str">
            <v>非常勤パート</v>
          </cell>
          <cell r="V1035" t="str">
            <v>東京都町田市南大谷１６５１－１</v>
          </cell>
          <cell r="W1035" t="str">
            <v>小田急線町田駅北口より徒歩１７分※バイク・車通勤可能（職員用無料駐車場有）</v>
          </cell>
          <cell r="X1035" t="str">
            <v>188,600円〜261,300円</v>
          </cell>
          <cell r="Y1035" t="str">
            <v>役割手当 13,000円〜13,000円、ベースアップ手当 3,300円〜3,300円</v>
          </cell>
          <cell r="Z1035" t="str">
            <v>扶養手当 配偶者１６，０００円      子供 ６，０００円（但し、１６歳～２２歳 １１，０００円）住宅手当 ０円～２５，０００円＊賃金は経験年数・資格等を考慮する</v>
          </cell>
          <cell r="AA1035" t="str">
            <v>実費支給（上限なし）</v>
          </cell>
          <cell r="AB1035" t="str">
            <v>あり</v>
          </cell>
          <cell r="AC1035" t="str">
            <v>1月あたり900円〜5,000円（前年度実績）</v>
          </cell>
          <cell r="AD1035" t="str">
            <v>あり</v>
          </cell>
          <cell r="AE1035" t="str">
            <v>計 4.40ヶ月分（前年度実績）</v>
          </cell>
          <cell r="AF1035" t="str">
            <v>月給（手当等確認ください）</v>
          </cell>
          <cell r="AG1035" t="str">
            <v>期間の定めなし</v>
          </cell>
          <cell r="AH1035" t="str">
            <v>雇用期間の定めなし</v>
          </cell>
          <cell r="AI1035" t="str">
            <v>確認中</v>
          </cell>
          <cell r="AJ1035" t="str">
            <v>可</v>
          </cell>
          <cell r="AK1035" t="str">
            <v>あり</v>
          </cell>
          <cell r="AL1035" t="str">
            <v>６０日以内</v>
          </cell>
          <cell r="AM1035" t="str">
            <v>あり</v>
          </cell>
          <cell r="AN1035" t="str">
            <v>10時間</v>
          </cell>
          <cell r="AO1035" t="str">
            <v>内容・詳細等は最下部ハローワークインターネットサービスにて確認ください。</v>
          </cell>
          <cell r="AP1035" t="str">
            <v>8時30分〜17時30分</v>
          </cell>
          <cell r="AQ1035" t="str">
            <v>内容・詳細等は最下部ハローワークインターネットサービスにて確認ください。</v>
          </cell>
          <cell r="AR1035" t="str">
            <v>介護支援専門員（ケアマネージャー）必須、社会福祉士あれば尚可、普通自動車運転免許必須（ＡＴ限定可）</v>
          </cell>
          <cell r="AS1035" t="str">
            <v>雇用保険，労災保険，健康保険，厚生年金</v>
          </cell>
          <cell r="AT1035" t="str">
            <v>1人</v>
          </cell>
          <cell r="AU1035" t="str">
            <v>特別養護老人ホーム（特養）</v>
          </cell>
          <cell r="AZ1035" t="str">
            <v>60分</v>
          </cell>
          <cell r="BA1035" t="str">
            <v>週休二日制</v>
          </cell>
          <cell r="BB1035" t="str">
            <v>あり（屋内禁煙）</v>
          </cell>
          <cell r="BC1035" t="str">
            <v>あり（屋内禁煙）</v>
          </cell>
        </row>
        <row r="1036">
          <cell r="C1036" t="str">
            <v>13190-03445731</v>
          </cell>
          <cell r="D1036">
            <v>45028</v>
          </cell>
          <cell r="E1036" t="str">
            <v>社会福祉法人友愛十字会</v>
          </cell>
          <cell r="F1036" t="str">
            <v>シャカイフクシホウジン ユウアイジュウジカイ ユウアイソウ</v>
          </cell>
          <cell r="G1036">
            <v>0</v>
          </cell>
          <cell r="H1036">
            <v>0</v>
          </cell>
          <cell r="I1036">
            <v>0</v>
          </cell>
          <cell r="J1036">
            <v>0</v>
          </cell>
          <cell r="K1036">
            <v>0</v>
          </cell>
          <cell r="L1036">
            <v>0</v>
          </cell>
          <cell r="M1036">
            <v>0</v>
          </cell>
          <cell r="N1036" t="str">
            <v xml:space="preserve">http://www.yuai.or.jp </v>
          </cell>
          <cell r="O1036" t="str">
            <v>共に生きるを理念とし、ご利用者、ご家族、地域の皆様にとって信頼される施設であり続けられるよう職員一同仕事に励んでいます。</v>
          </cell>
          <cell r="P1036" t="str">
            <v>介護職員／年間休日１２２日／スマホ・タブレット活用施設／６月２１日面接会</v>
          </cell>
          <cell r="Q1036" t="str">
            <v>確認中</v>
          </cell>
          <cell r="R1036" t="str">
            <v>◎賞与４．４ヵ月◎年間休日１２２以上◎令和３年６月に移転オープン（小田急線町田駅徒歩１７分）ユニット型個室従来型の合計１１０床の併設型施設です。【仕事内容】◎介護が必要な方の日常生活のサポートのお仕事です。◎ご利用者の健康管理や身体機能の維持により、その人らしい生き方が実現できるよう、食事、排泄、入浴などの支援をします。★入職後は先輩職員が丁寧に、業務内容をお伝えします子育てや介護をする方、ライフステージが変化しても活躍できるよう、法人全体がサポートします。ご応募お待ちしてます★ＷＥＢ施設説明会随時実施中！！</v>
          </cell>
          <cell r="S1036" t="str">
            <v>特別養護老人ホーム 友愛荘</v>
          </cell>
          <cell r="T1036" t="str">
            <v>確認中</v>
          </cell>
          <cell r="U1036" t="str">
            <v>正社員</v>
          </cell>
          <cell r="V1036" t="str">
            <v>東京都町田市南大谷１６５１－１</v>
          </cell>
          <cell r="W1036" t="str">
            <v>小田急小田原線 町田駅　徒歩17分</v>
          </cell>
          <cell r="X1036" t="str">
            <v>198,900円〜237,600円</v>
          </cell>
          <cell r="Y1036" t="str">
            <v>処遇改善手当 12,000円〜12,000円役割手当 8,000円〜8,000円特定処遇改善手当 6,600円〜6,600円</v>
          </cell>
          <cell r="Z1036" t="str">
            <v>扶養手当：６，０００円～１６，０００円住宅手当：０円～２５，０００円夜勤手当：８，０００円／１回※処遇、特定、臨時は法人の規程により変動有</v>
          </cell>
          <cell r="AA1036" t="str">
            <v>実費支給（上限なし）</v>
          </cell>
          <cell r="AB1036" t="str">
            <v>あり</v>
          </cell>
          <cell r="AC1036" t="str">
            <v>1月あたり0円〜5,000円（前年度実績）</v>
          </cell>
          <cell r="AD1036" t="str">
            <v>あり</v>
          </cell>
          <cell r="AE1036" t="str">
            <v>計 4.40ヶ月分（前年度実績）</v>
          </cell>
          <cell r="AF1036" t="str">
            <v>月給（手当等確認ください）</v>
          </cell>
          <cell r="AG1036" t="str">
            <v>期間の定めなし</v>
          </cell>
          <cell r="AH1036" t="str">
            <v>雇用期間の定めなし</v>
          </cell>
          <cell r="AI1036" t="str">
            <v>確認中</v>
          </cell>
          <cell r="AJ1036" t="str">
            <v>可</v>
          </cell>
          <cell r="AK1036" t="str">
            <v>あり</v>
          </cell>
          <cell r="AL1036" t="str">
            <v>６０日間</v>
          </cell>
          <cell r="AM1036" t="str">
            <v>あり</v>
          </cell>
          <cell r="AN1036" t="str">
            <v>8時間</v>
          </cell>
          <cell r="AO1036" t="str">
            <v>交替制（シフト制）</v>
          </cell>
          <cell r="AP1036" t="str">
            <v>内容・詳細等は最下部ハローワークインターネットサービスにて確認ください。</v>
          </cell>
          <cell r="AQ1036" t="str">
            <v>内容・詳細等は最下部ハローワークインターネットサービスにて確認ください。</v>
          </cell>
          <cell r="AR1036" t="str">
            <v>介護職員初任者研修修了者・介護福祉士あれば尚可</v>
          </cell>
          <cell r="AS1036" t="str">
            <v>雇用保険，労災保険，健康保険，厚生年金</v>
          </cell>
          <cell r="AT1036" t="str">
            <v>1人</v>
          </cell>
          <cell r="AU1036" t="str">
            <v>特別養護老人ホーム（特養）</v>
          </cell>
          <cell r="AZ1036" t="str">
            <v>60分</v>
          </cell>
          <cell r="BA1036" t="str">
            <v>週休二日制</v>
          </cell>
          <cell r="BB1036" t="str">
            <v>あり（屋内禁煙）</v>
          </cell>
          <cell r="BC1036" t="str">
            <v>あり（屋内禁煙）</v>
          </cell>
        </row>
        <row r="1037">
          <cell r="C1037" t="str">
            <v>13190-05681731</v>
          </cell>
          <cell r="D1037">
            <v>45030</v>
          </cell>
          <cell r="E1037" t="str">
            <v>特定非営利活動法人 桜実会</v>
          </cell>
          <cell r="F1037" t="str">
            <v>トクテイヒエイリカツドウホウジンオウミカイ</v>
          </cell>
          <cell r="G1037">
            <v>0</v>
          </cell>
          <cell r="H1037">
            <v>0</v>
          </cell>
          <cell r="I1037">
            <v>0</v>
          </cell>
          <cell r="J1037">
            <v>0</v>
          </cell>
          <cell r="K1037">
            <v>0</v>
          </cell>
          <cell r="L1037">
            <v>0</v>
          </cell>
          <cell r="M1037">
            <v>0</v>
          </cell>
          <cell r="N1037" t="str">
            <v>内容・詳細等は最下部ハローワークインターネットサービスにて確認ください。</v>
          </cell>
          <cell r="O1037" t="str">
            <v>福祉のまちづくりを目指して、地域住民の参加と協力で１９９９年５月設立。多くの活動はボランティアの人が担い、安心して老後を過ごせるよういろいろな事業を展開しております。</v>
          </cell>
          <cell r="P1037" t="str">
            <v>デイサービスケアワーカー</v>
          </cell>
          <cell r="Q1037" t="str">
            <v>確認中</v>
          </cell>
          <cell r="R1037" t="str">
            <v>デイサービスの介護職、 一日利用者平均４０名　 デイサービス利用者の送迎・入浴介助・趣味活動の補助・ 排泄介助などの業務を担当していただきます。</v>
          </cell>
          <cell r="S1037" t="str">
            <v>デイサービス玉川学園</v>
          </cell>
          <cell r="T1037" t="str">
            <v>確認中</v>
          </cell>
          <cell r="U1037" t="str">
            <v>非常勤パート</v>
          </cell>
          <cell r="V1037" t="str">
            <v>東京都町田市玉川学園３丁目３５番１号</v>
          </cell>
          <cell r="W1037" t="str">
            <v>玉川学園前駅　徒歩7分</v>
          </cell>
          <cell r="X1037" t="str">
            <v>1,150円〜1,158円</v>
          </cell>
          <cell r="Y1037" t="str">
            <v>資格手当 28円〜28円、入浴勤務手当 50円〜50円</v>
          </cell>
          <cell r="Z1037" t="str">
            <v>介護職員処遇改善加算特別手当１０，０００円前後／月</v>
          </cell>
          <cell r="AA1037" t="str">
            <v>実費支給（上限なし）</v>
          </cell>
          <cell r="AB1037" t="str">
            <v>あり</v>
          </cell>
          <cell r="AC1037" t="str">
            <v>1時間あたり5円〜20円（前年度実績）</v>
          </cell>
          <cell r="AD1037" t="str">
            <v>あり</v>
          </cell>
          <cell r="AE1037" t="str">
            <v>なし</v>
          </cell>
          <cell r="AF1037" t="str">
            <v>時給</v>
          </cell>
          <cell r="AG1037" t="str">
            <v>期間の定めあり</v>
          </cell>
          <cell r="AH1037" t="str">
            <v>雇用期間の定めあり（4ヶ月以上）〜2024年3月31日、契約更新の可能性あり（原則更新）</v>
          </cell>
          <cell r="AI1037" t="str">
            <v>確認中</v>
          </cell>
          <cell r="AJ1037" t="str">
            <v>不可</v>
          </cell>
          <cell r="AK1037" t="str">
            <v>あり</v>
          </cell>
          <cell r="AL1037" t="str">
            <v>３ヶ月</v>
          </cell>
          <cell r="AM1037" t="str">
            <v>あり</v>
          </cell>
          <cell r="AN1037" t="str">
            <v>1時間</v>
          </cell>
          <cell r="AO1037" t="str">
            <v>就業時間１</v>
          </cell>
          <cell r="AP1037" t="str">
            <v>8時25分〜17時25分</v>
          </cell>
          <cell r="AQ1037" t="str">
            <v>週3日〜週4日</v>
          </cell>
          <cell r="AR1037" t="str">
            <v>介護職員初任者研修修了者・介護福祉士、いずれかの資格を所持で可、普通自動車運転免許あれば尚可（ＡＴ限定可）</v>
          </cell>
          <cell r="AS1037" t="str">
            <v>雇用保険，労災保険</v>
          </cell>
          <cell r="AT1037" t="str">
            <v>1人</v>
          </cell>
          <cell r="AU1037" t="str">
            <v>認知症対応型デイサービス</v>
          </cell>
          <cell r="AV1037" t="str">
            <v>利用しない</v>
          </cell>
          <cell r="AX1037" t="str">
            <v>利用しない</v>
          </cell>
          <cell r="AZ1037" t="str">
            <v>60分</v>
          </cell>
          <cell r="BA1037" t="str">
            <v>週休二日制</v>
          </cell>
          <cell r="BB1037" t="str">
            <v>あり（屋内禁煙）</v>
          </cell>
          <cell r="BC1037" t="str">
            <v>あり（屋内禁煙）</v>
          </cell>
        </row>
        <row r="1038">
          <cell r="C1038" t="str">
            <v>13190-03621431</v>
          </cell>
          <cell r="D1038">
            <v>45033</v>
          </cell>
          <cell r="E1038" t="str">
            <v>社会福祉法人友愛十字会</v>
          </cell>
          <cell r="F1038" t="str">
            <v>シャカイフクシホウジン ユウアイジュウジカイ ユウアイソウ</v>
          </cell>
          <cell r="G1038">
            <v>0</v>
          </cell>
          <cell r="H1038">
            <v>0</v>
          </cell>
          <cell r="I1038">
            <v>0</v>
          </cell>
          <cell r="J1038">
            <v>0</v>
          </cell>
          <cell r="K1038">
            <v>0</v>
          </cell>
          <cell r="L1038">
            <v>0</v>
          </cell>
          <cell r="M1038">
            <v>0</v>
          </cell>
          <cell r="N1038" t="str">
            <v xml:space="preserve">http://www.yuai.or.jp </v>
          </cell>
          <cell r="O1038" t="str">
            <v>共に生きるを理念とし、ご利用者、ご家族、地域の皆様にとって信頼される施設であり続けられるよう職員一同仕事に励んでいます。</v>
          </cell>
          <cell r="P1038" t="str">
            <v>看護師／就業時間相談可！／日勤勤務／子育て世代活躍中／６月２１日面接会</v>
          </cell>
          <cell r="Q1038" t="str">
            <v>確認中</v>
          </cell>
          <cell r="R1038" t="str">
            <v>★週２日～勤務からＯＫ★ライフスタイルに合わせて働けます・ユニット型・従来型の併設施設です！お仕事は施設内での看護業務全般・健康観察、バイタルチェック（体温・血圧・脈拍・体内の酸素飽和度）、施設管理者との打ち合わせや薬の管理業務が中心です。★入職後は先輩職員が丁寧に、業務内容をお伝えします。長く安定したお仕事をお探しの方にピッタリです。</v>
          </cell>
          <cell r="S1038" t="str">
            <v>特別養護老人ホーム 友愛荘</v>
          </cell>
          <cell r="T1038" t="str">
            <v>確認中</v>
          </cell>
          <cell r="U1038" t="str">
            <v>非常勤パート</v>
          </cell>
          <cell r="V1038" t="str">
            <v>東京都町田市南大谷１６５１－１</v>
          </cell>
          <cell r="W1038" t="str">
            <v>最寄り駅から就業場所までの交通手段</v>
          </cell>
          <cell r="X1038" t="str">
            <v>1,800円〜1,800円</v>
          </cell>
          <cell r="Y1038" t="str">
            <v>-</v>
          </cell>
          <cell r="Z1038" t="str">
            <v>-</v>
          </cell>
          <cell r="AA1038" t="str">
            <v>実費支給（上限なし）</v>
          </cell>
          <cell r="AB1038" t="str">
            <v>あり</v>
          </cell>
          <cell r="AC1038" t="str">
            <v>1時間あたり0円〜100円（前年度実績）</v>
          </cell>
          <cell r="AD1038" t="str">
            <v>なし</v>
          </cell>
          <cell r="AE1038" t="str">
            <v>なし</v>
          </cell>
          <cell r="AF1038" t="str">
            <v>時給</v>
          </cell>
          <cell r="AG1038" t="str">
            <v>期間の定めあり</v>
          </cell>
          <cell r="AH1038" t="str">
            <v>〜2024年3月31日契約更新の可能性あり（原則更新）</v>
          </cell>
          <cell r="AI1038" t="str">
            <v>確認中</v>
          </cell>
          <cell r="AJ1038" t="str">
            <v>可</v>
          </cell>
          <cell r="AK1038" t="str">
            <v>なし</v>
          </cell>
          <cell r="AL1038" t="str">
            <v>なし</v>
          </cell>
          <cell r="AM1038" t="str">
            <v>あり</v>
          </cell>
          <cell r="AN1038" t="str">
            <v>3時間</v>
          </cell>
          <cell r="AO1038" t="str">
            <v>内容・詳細等は最下部ハローワークインターネットサービスにて確認ください。</v>
          </cell>
          <cell r="AP1038" t="str">
            <v>内容・詳細等は最下部ハローワークインターネットサービスにて確認ください。</v>
          </cell>
          <cell r="AQ1038" t="str">
            <v>週2日〜週5日</v>
          </cell>
          <cell r="AR1038" t="str">
            <v>看護師必須</v>
          </cell>
          <cell r="AS1038" t="str">
            <v>労災保険</v>
          </cell>
          <cell r="AT1038" t="str">
            <v>1人</v>
          </cell>
          <cell r="AU1038" t="str">
            <v>特別養護老人ホーム（特養）</v>
          </cell>
          <cell r="AZ1038" t="str">
            <v>60分</v>
          </cell>
          <cell r="BA1038" t="str">
            <v>週休二日制</v>
          </cell>
          <cell r="BB1038" t="str">
            <v>あり（屋内禁煙）</v>
          </cell>
          <cell r="BC1038" t="str">
            <v>あり（屋内禁煙）</v>
          </cell>
        </row>
        <row r="1039">
          <cell r="C1039" t="str">
            <v>13190-03632631</v>
          </cell>
          <cell r="D1039">
            <v>45033</v>
          </cell>
          <cell r="E1039" t="str">
            <v>社会福祉法人友愛十字会</v>
          </cell>
          <cell r="F1039" t="str">
            <v>シャカイフクシホウジン ユウアイジュウジカイ ユウアイソウ</v>
          </cell>
          <cell r="G1039">
            <v>0</v>
          </cell>
          <cell r="H1039">
            <v>0</v>
          </cell>
          <cell r="I1039">
            <v>0</v>
          </cell>
          <cell r="J1039">
            <v>0</v>
          </cell>
          <cell r="K1039">
            <v>0</v>
          </cell>
          <cell r="L1039">
            <v>0</v>
          </cell>
          <cell r="M1039">
            <v>0</v>
          </cell>
          <cell r="N1039" t="str">
            <v xml:space="preserve">http://www.yuai.or.jp </v>
          </cell>
          <cell r="O1039" t="str">
            <v>共に生きるを理念とし、ご利用者、ご家族、地域の皆様にとって信頼される施設であり続けられるよう職員一同仕事に励んでいます。</v>
          </cell>
          <cell r="P1039" t="str">
            <v>介護職員／就業時間相談可！／日勤勤務／子育て世代活躍中／６月２１日面接会</v>
          </cell>
          <cell r="Q1039" t="str">
            <v>確認中</v>
          </cell>
          <cell r="R1039" t="str">
            <v>★週２日～勤務からＯＫ★ライフスタイルに合わせて働けます◎令和３年６月に移転オープン（小田急線町田駅徒歩１７分）◎従来型、ユニット型の併設施設です。日勤のお仕事！夜勤無し◎介護が必要な方の日常生活のサポートのお仕事です。◎ご利用者の健康管理や身体機能の維持により、その人らしい生き方が実現できるよう、食事、排泄、入浴などの支援をします。★入職後は先輩職員が丁寧に、業務内容をお伝えします。長く安定したお仕事をお探しの方にピッタリです。子育て世代活躍中</v>
          </cell>
          <cell r="S1039" t="str">
            <v>特別養護老人ホーム 友愛荘</v>
          </cell>
          <cell r="T1039" t="str">
            <v>確認中</v>
          </cell>
          <cell r="U1039" t="str">
            <v>非常勤パート</v>
          </cell>
          <cell r="V1039" t="str">
            <v>東京都町田市南大谷１６５１－１</v>
          </cell>
          <cell r="W1039" t="str">
            <v>小田急小田原線 町田駅　徒歩17分</v>
          </cell>
          <cell r="X1039" t="str">
            <v>1,194円〜1,223円</v>
          </cell>
          <cell r="Y1039" t="str">
            <v>処遇改善手当 74円〜74円・特定処遇改善手当 49円〜49円</v>
          </cell>
          <cell r="Z1039" t="str">
            <v>内容・詳細等は最下部ハローワークインターネットサービスにて確認ください。</v>
          </cell>
          <cell r="AA1039" t="str">
            <v>実費支給（上限なし）</v>
          </cell>
          <cell r="AB1039" t="str">
            <v>あり</v>
          </cell>
          <cell r="AC1039" t="str">
            <v>1時間あたり0円〜100円（前年度実績）</v>
          </cell>
          <cell r="AD1039" t="str">
            <v>なし</v>
          </cell>
          <cell r="AE1039" t="str">
            <v>なし</v>
          </cell>
          <cell r="AF1039" t="str">
            <v>時給</v>
          </cell>
          <cell r="AG1039" t="str">
            <v>期間の定めあり</v>
          </cell>
          <cell r="AH1039" t="str">
            <v>〜2024年3月31日契約更新の可能性あり（原則更新）</v>
          </cell>
          <cell r="AI1039" t="str">
            <v>確認中</v>
          </cell>
          <cell r="AJ1039" t="str">
            <v>可</v>
          </cell>
          <cell r="AK1039" t="str">
            <v>なし</v>
          </cell>
          <cell r="AL1039" t="str">
            <v>なし</v>
          </cell>
          <cell r="AM1039" t="str">
            <v>あり</v>
          </cell>
          <cell r="AN1039" t="str">
            <v>3時間</v>
          </cell>
          <cell r="AO1039" t="str">
            <v>内容・詳細等は最下部ハローワークインターネットサービスにて確認ください。</v>
          </cell>
          <cell r="AP1039" t="str">
            <v>内容・詳細等は最下部ハローワークインターネットサービスにて確認ください。</v>
          </cell>
          <cell r="AQ1039" t="str">
            <v>週2日〜週5日</v>
          </cell>
          <cell r="AR1039" t="str">
            <v>介護福祉士・介護職員初任者研修修了者・介護職員実務者研修修了者いずれかの資格を所持で可</v>
          </cell>
          <cell r="AS1039" t="str">
            <v>労災保険</v>
          </cell>
          <cell r="AT1039" t="str">
            <v>3人</v>
          </cell>
          <cell r="AU1039" t="str">
            <v>特別養護老人ホーム（特養）</v>
          </cell>
          <cell r="AZ1039" t="str">
            <v>60分</v>
          </cell>
          <cell r="BA1039" t="str">
            <v>週休二日制</v>
          </cell>
          <cell r="BB1039" t="str">
            <v>あり（屋内禁煙）</v>
          </cell>
          <cell r="BC1039" t="str">
            <v>あり（屋内禁煙）</v>
          </cell>
        </row>
        <row r="1040">
          <cell r="C1040" t="str">
            <v>13190-05674331</v>
          </cell>
          <cell r="D1040">
            <v>45033</v>
          </cell>
          <cell r="E1040" t="str">
            <v>株式会社 ウェルオフ西部</v>
          </cell>
          <cell r="F1040" t="str">
            <v>カブシキカイシャ ウェルオフセイブ</v>
          </cell>
          <cell r="G1040">
            <v>0</v>
          </cell>
          <cell r="H1040">
            <v>0</v>
          </cell>
          <cell r="I1040">
            <v>0</v>
          </cell>
          <cell r="J1040">
            <v>0</v>
          </cell>
          <cell r="K1040">
            <v>0</v>
          </cell>
          <cell r="L1040">
            <v>0</v>
          </cell>
          <cell r="M1040">
            <v>0</v>
          </cell>
          <cell r="N1040" t="str">
            <v>内容・詳細等は最下部ハローワークインターネットサービスにて確認ください。</v>
          </cell>
          <cell r="O1040" t="str">
            <v>１．社会性の追求、お客様と共に可能な限り目標達成に向けて努力し、ご支援します。２．人間性の追求、私達はどこよりも真心のこもったサービスを提供します。誠実に行動する心を持って望みます</v>
          </cell>
          <cell r="P1040" t="str">
            <v>介護職員（夜間スタッフ）／町田市広袴町</v>
          </cell>
          <cell r="Q1040" t="str">
            <v>確認中</v>
          </cell>
          <cell r="R1040" t="str">
            <v>＊利用者様の介護業務全般（夜間見守り・オムツ交換・食事準備等）利用者５３名に対して３名の夜勤体制ですので安心して働いていただけます ＊未経験者、無資格者の方も歓迎しております。</v>
          </cell>
          <cell r="S1040" t="str">
            <v>エクラシア町田</v>
          </cell>
          <cell r="T1040" t="str">
            <v>確認中</v>
          </cell>
          <cell r="U1040" t="str">
            <v>正社員</v>
          </cell>
          <cell r="V1040" t="str">
            <v>東京都町田市広袴町５２１－２</v>
          </cell>
          <cell r="W1040" t="str">
            <v>小田急線 鶴川駅　徒歩15分</v>
          </cell>
          <cell r="X1040" t="str">
            <v>310,000円〜310,000円</v>
          </cell>
          <cell r="Y1040" t="str">
            <v>-</v>
          </cell>
          <cell r="Z1040" t="str">
            <v>-</v>
          </cell>
          <cell r="AA1040" t="str">
            <v>実費支給（上限あり）</v>
          </cell>
          <cell r="AB1040" t="str">
            <v>なし</v>
          </cell>
          <cell r="AC1040" t="str">
            <v>なし</v>
          </cell>
          <cell r="AD1040" t="str">
            <v>あり</v>
          </cell>
          <cell r="AE1040" t="str">
            <v>計 1.00ヶ月分（前年度実績）</v>
          </cell>
          <cell r="AF1040" t="str">
            <v>月給（手当等確認ください）</v>
          </cell>
          <cell r="AG1040" t="str">
            <v>期間の定めなし</v>
          </cell>
          <cell r="AH1040" t="str">
            <v>雇用期間の定めなし</v>
          </cell>
          <cell r="AI1040" t="str">
            <v>確認中</v>
          </cell>
          <cell r="AJ1040" t="str">
            <v>可</v>
          </cell>
          <cell r="AK1040" t="str">
            <v>あり</v>
          </cell>
          <cell r="AL1040" t="str">
            <v>３ヶ月</v>
          </cell>
          <cell r="AM1040" t="str">
            <v>なし</v>
          </cell>
          <cell r="AN1040" t="str">
            <v>なし</v>
          </cell>
          <cell r="AO1040" t="str">
            <v>変形労働時間制</v>
          </cell>
          <cell r="AP1040" t="str">
            <v>19時00分〜9時00分</v>
          </cell>
          <cell r="AQ1040" t="str">
            <v>内容・詳細等は最下部ハローワークインターネットサービスにて確認ください。</v>
          </cell>
          <cell r="AR1040" t="str">
            <v>免許・資格不問</v>
          </cell>
          <cell r="AS1040" t="str">
            <v>雇用保険，労災保険，健康保険，厚生年金</v>
          </cell>
          <cell r="AT1040" t="str">
            <v>2人</v>
          </cell>
          <cell r="AU1040" t="str">
            <v>通所介護（デイサービス）</v>
          </cell>
          <cell r="AV1040" t="str">
            <v>利用しない</v>
          </cell>
          <cell r="AX1040" t="str">
            <v>利用しない</v>
          </cell>
          <cell r="AZ1040" t="str">
            <v>240分</v>
          </cell>
          <cell r="BA1040" t="str">
            <v>週休二日制</v>
          </cell>
          <cell r="BB1040" t="str">
            <v>あり（屋内禁煙）</v>
          </cell>
          <cell r="BC1040" t="str">
            <v>あり（屋内禁煙）</v>
          </cell>
        </row>
        <row r="1041">
          <cell r="C1041" t="str">
            <v>13190-05673731</v>
          </cell>
          <cell r="D1041">
            <v>45033</v>
          </cell>
          <cell r="E1041" t="str">
            <v>株式会社 ウェルオフ西部</v>
          </cell>
          <cell r="F1041" t="str">
            <v>カブシキカイシャ ウェルオフセイブ</v>
          </cell>
          <cell r="G1041">
            <v>0</v>
          </cell>
          <cell r="H1041">
            <v>0</v>
          </cell>
          <cell r="I1041">
            <v>0</v>
          </cell>
          <cell r="J1041">
            <v>0</v>
          </cell>
          <cell r="K1041">
            <v>0</v>
          </cell>
          <cell r="L1041">
            <v>0</v>
          </cell>
          <cell r="M1041">
            <v>0</v>
          </cell>
          <cell r="N1041" t="str">
            <v>内容・詳細等は最下部ハローワークインターネットサービスにて確認ください。</v>
          </cell>
          <cell r="O1041" t="str">
            <v>１．社会性の追求、お客様と共に可能な限り目標達成に向けて努力し、ご支援します。２．人間性の追求、私達はどこよりも真心のこもったサービスを提供します。誠実に行動する心を持って望みます</v>
          </cell>
          <cell r="P1041" t="str">
            <v>介護職員／町田市広袴町</v>
          </cell>
          <cell r="Q1041" t="str">
            <v>確認中</v>
          </cell>
          <cell r="R1041" t="str">
            <v>・高齢者の介護・入浴介助・レクリエーション・排泄介助など</v>
          </cell>
          <cell r="S1041" t="str">
            <v>エクラシア町田</v>
          </cell>
          <cell r="T1041" t="str">
            <v>確認中</v>
          </cell>
          <cell r="U1041" t="str">
            <v>正社員</v>
          </cell>
          <cell r="V1041" t="str">
            <v>東京都町田市広袴町５２１－２</v>
          </cell>
          <cell r="W1041" t="str">
            <v>小田急線 鶴川駅　徒歩15分</v>
          </cell>
          <cell r="X1041" t="str">
            <v>220,000円〜280,000円</v>
          </cell>
          <cell r="Y1041" t="str">
            <v>-</v>
          </cell>
          <cell r="Z1041" t="str">
            <v>-</v>
          </cell>
          <cell r="AA1041" t="str">
            <v>実費支給（上限あり）</v>
          </cell>
          <cell r="AB1041" t="str">
            <v>なし</v>
          </cell>
          <cell r="AC1041" t="str">
            <v>なし</v>
          </cell>
          <cell r="AD1041" t="str">
            <v>あり</v>
          </cell>
          <cell r="AE1041" t="str">
            <v>計 1.00ヶ月分（前年度実績）</v>
          </cell>
          <cell r="AF1041" t="str">
            <v>月給（手当等確認ください）</v>
          </cell>
          <cell r="AG1041" t="str">
            <v>期間の定めなし</v>
          </cell>
          <cell r="AH1041" t="str">
            <v>雇用期間の定めなし</v>
          </cell>
          <cell r="AI1041" t="str">
            <v>確認中</v>
          </cell>
          <cell r="AJ1041" t="str">
            <v>可</v>
          </cell>
          <cell r="AK1041" t="str">
            <v>あり</v>
          </cell>
          <cell r="AL1041" t="str">
            <v>３ヶ月</v>
          </cell>
          <cell r="AM1041" t="str">
            <v>なし</v>
          </cell>
          <cell r="AN1041" t="str">
            <v>なし</v>
          </cell>
          <cell r="AO1041" t="str">
            <v>変形労働時間制</v>
          </cell>
          <cell r="AP1041" t="str">
            <v>9時00分〜18時00分</v>
          </cell>
          <cell r="AQ1041" t="str">
            <v>内容・詳細等は最下部ハローワークインターネットサービスにて確認ください。</v>
          </cell>
          <cell r="AR1041" t="str">
            <v>免許・資格不問</v>
          </cell>
          <cell r="AS1041" t="str">
            <v>雇用保険，労災保険，健康保険，厚生年金</v>
          </cell>
          <cell r="AT1041" t="str">
            <v>3人</v>
          </cell>
          <cell r="AU1041" t="str">
            <v>通所介護（デイサービス）</v>
          </cell>
          <cell r="AV1041" t="str">
            <v>利用しない</v>
          </cell>
          <cell r="AX1041" t="str">
            <v>利用しない</v>
          </cell>
          <cell r="AZ1041" t="str">
            <v>60分</v>
          </cell>
          <cell r="BA1041" t="str">
            <v>週休二日制</v>
          </cell>
          <cell r="BB1041" t="str">
            <v>あり（屋内禁煙）</v>
          </cell>
          <cell r="BC1041" t="str">
            <v>あり（屋内禁煙）</v>
          </cell>
        </row>
        <row r="1042">
          <cell r="C1042" t="str">
            <v>13190-03725231</v>
          </cell>
          <cell r="D1042">
            <v>45036</v>
          </cell>
          <cell r="E1042" t="str">
            <v>株式会社ライフサポートめぐみ</v>
          </cell>
          <cell r="F1042" t="str">
            <v>カブシキガイシャ ライフサポートメグミ</v>
          </cell>
          <cell r="G1042">
            <v>0</v>
          </cell>
          <cell r="H1042">
            <v>0</v>
          </cell>
          <cell r="I1042">
            <v>0</v>
          </cell>
          <cell r="J1042">
            <v>0</v>
          </cell>
          <cell r="K1042">
            <v>0</v>
          </cell>
          <cell r="L1042">
            <v>0</v>
          </cell>
          <cell r="M1042">
            <v>0</v>
          </cell>
          <cell r="N1042" t="str">
            <v>内容・詳細等は最下部ハローワークインターネットサービスにて確認ください。</v>
          </cell>
          <cell r="O1042" t="str">
            <v>地域との関わりを大切にしている事業所です。会社もチームワークを非常に大切にしています。在宅サービスは２８年の歴史があります。</v>
          </cell>
          <cell r="P1042" t="str">
            <v>家庭生活支援サービス／５月１７日面接会</v>
          </cell>
          <cell r="Q1042" t="str">
            <v>確認中</v>
          </cell>
          <cell r="R1042" t="str">
            <v>高齢者や共働き、仕事が多忙で日常生活の快適な維持が難しい方など、生活の質を保つためにサポートを致します。コーディネーターが訪問し、お仕事の内容を整理して働く方にお伝えしますので安心して活動できます。</v>
          </cell>
          <cell r="S1042" t="str">
            <v>株式会社ライフサポートめぐみ</v>
          </cell>
          <cell r="T1042" t="str">
            <v>確認中</v>
          </cell>
          <cell r="U1042" t="str">
            <v>非常勤パート</v>
          </cell>
          <cell r="V1042" t="str">
            <v>東京都町田市原町田５－８－９</v>
          </cell>
          <cell r="W1042" t="str">
            <v>小田急線・ＪＲ線 町田駅 徒歩 8分</v>
          </cell>
          <cell r="X1042" t="str">
            <v>1,500円〜1,800円</v>
          </cell>
          <cell r="Y1042" t="str">
            <v>なし</v>
          </cell>
          <cell r="Z1042" t="str">
            <v>なし</v>
          </cell>
          <cell r="AA1042" t="str">
            <v>実費支給（上限なし）</v>
          </cell>
          <cell r="AB1042" t="str">
            <v>あり</v>
          </cell>
          <cell r="AC1042" t="str">
            <v>1月あたり10円〜10円（前年度実績）</v>
          </cell>
          <cell r="AD1042" t="str">
            <v>なし</v>
          </cell>
          <cell r="AE1042" t="str">
            <v>なし</v>
          </cell>
          <cell r="AF1042" t="str">
            <v>時給</v>
          </cell>
          <cell r="AG1042" t="str">
            <v>期間の定めあり</v>
          </cell>
          <cell r="AH1042" t="str">
            <v>〜2024年3月31日（条件付きで更新あり）契約更新の条件,職員勤務態度、成績、健康状態</v>
          </cell>
          <cell r="AI1042" t="str">
            <v>確認中</v>
          </cell>
          <cell r="AJ1042" t="str">
            <v>不可</v>
          </cell>
          <cell r="AK1042" t="str">
            <v>あり</v>
          </cell>
          <cell r="AL1042" t="str">
            <v>３ヶ月</v>
          </cell>
          <cell r="AM1042" t="str">
            <v>なし</v>
          </cell>
          <cell r="AN1042" t="str">
            <v>なし</v>
          </cell>
          <cell r="AO1042" t="str">
            <v>内容・詳細等は最下部ハローワークインターネットサービスにて確認ください。</v>
          </cell>
          <cell r="AP1042" t="str">
            <v>8時00分〜18時00分の時間の間の1時間以上</v>
          </cell>
          <cell r="AQ1042" t="str">
            <v>週1日〜週3日</v>
          </cell>
          <cell r="AR1042" t="str">
            <v>介護福祉士,介護職員初任者研修修了者,看護師,保健師あれば尚可,普通自動車運転免許あれば尚可（ＡＴ限定可）</v>
          </cell>
          <cell r="AS1042" t="str">
            <v>労災保険</v>
          </cell>
          <cell r="AT1042" t="str">
            <v>5人</v>
          </cell>
          <cell r="AU1042" t="str">
            <v>訪問介護（ホームヘルプサービス）</v>
          </cell>
          <cell r="AV1042" t="str">
            <v>利用しない</v>
          </cell>
          <cell r="AX1042" t="str">
            <v>利用しない</v>
          </cell>
          <cell r="AZ1042" t="str">
            <v>0分</v>
          </cell>
          <cell r="BA1042" t="str">
            <v>週休二日制</v>
          </cell>
          <cell r="BB1042" t="str">
            <v>あり（屋内禁煙）</v>
          </cell>
          <cell r="BC1042" t="str">
            <v>あり（屋内禁煙）</v>
          </cell>
        </row>
        <row r="1043">
          <cell r="C1043" t="str">
            <v>13190-03726531</v>
          </cell>
          <cell r="D1043">
            <v>45036</v>
          </cell>
          <cell r="E1043" t="str">
            <v>株式会社ライフサポートめぐみ</v>
          </cell>
          <cell r="F1043" t="str">
            <v>カブシキガイシャ ライフサポートメグミ</v>
          </cell>
          <cell r="G1043">
            <v>0</v>
          </cell>
          <cell r="H1043">
            <v>0</v>
          </cell>
          <cell r="I1043">
            <v>0</v>
          </cell>
          <cell r="J1043">
            <v>0</v>
          </cell>
          <cell r="K1043">
            <v>0</v>
          </cell>
          <cell r="L1043">
            <v>0</v>
          </cell>
          <cell r="M1043">
            <v>0</v>
          </cell>
          <cell r="N1043" t="str">
            <v>内容・詳細等は最下部ハローワークインターネットサービスにて確認ください。</v>
          </cell>
          <cell r="O1043" t="str">
            <v>地域との関わりを大切にしている事業所です。会社もチームワークを非常に大切にしています。在宅サービスは２８年の歴史があります。</v>
          </cell>
          <cell r="P1043" t="str">
            <v>ヘルパー／５月１７日面接会</v>
          </cell>
          <cell r="Q1043" t="str">
            <v>確認中</v>
          </cell>
          <cell r="R1043" t="str">
            <v>・ご利用者様のご自宅を訪問し介護サービスを提供します。身体に直接触れて行う身体介護と掃除や洗濯・調理・買い物等身 の回りのお世話などを行う生活介護があります。 の回りのお世話などを行う生活介護があります。 の回りのお世話などを行う生活介護があります。</v>
          </cell>
          <cell r="S1043" t="str">
            <v>株式会社ライフサポートめぐみ</v>
          </cell>
          <cell r="T1043" t="str">
            <v>確認中</v>
          </cell>
          <cell r="U1043" t="str">
            <v>非常勤パート</v>
          </cell>
          <cell r="V1043" t="str">
            <v>東京都町田市原町田５－８－９</v>
          </cell>
          <cell r="W1043" t="str">
            <v>小田急線・ＪＲ線 町田駅 徒歩8分</v>
          </cell>
          <cell r="X1043" t="str">
            <v>1,400円〜1,500円</v>
          </cell>
          <cell r="Y1043" t="str">
            <v>なし</v>
          </cell>
          <cell r="Z1043" t="str">
            <v>土日祝日、年末年始 手当あり,特定の処遇改善手当 あり,特定の処遇改善手当 あり</v>
          </cell>
          <cell r="AA1043" t="str">
            <v>なし</v>
          </cell>
          <cell r="AB1043" t="str">
            <v>あり</v>
          </cell>
          <cell r="AC1043" t="str">
            <v>1月あたり10円〜10円（前年度実績）</v>
          </cell>
          <cell r="AD1043" t="str">
            <v>あり</v>
          </cell>
          <cell r="AE1043" t="str">
            <v>計 1.00ヶ月分（前年度実績）</v>
          </cell>
          <cell r="AF1043" t="str">
            <v>時給</v>
          </cell>
          <cell r="AG1043" t="str">
            <v>期間の定めあり</v>
          </cell>
          <cell r="AH1043" t="str">
            <v>〜2024年3月31日,契約更新の可能性あり（条件付きで更新あり）契約更新の条件,勤務態度、成績、健康状態</v>
          </cell>
          <cell r="AI1043" t="str">
            <v>確認中</v>
          </cell>
          <cell r="AJ1043" t="str">
            <v>不可</v>
          </cell>
          <cell r="AK1043" t="str">
            <v>あり</v>
          </cell>
          <cell r="AL1043" t="str">
            <v>３ヶ月</v>
          </cell>
          <cell r="AM1043" t="str">
            <v>なし</v>
          </cell>
          <cell r="AN1043" t="str">
            <v>なし</v>
          </cell>
          <cell r="AO1043" t="str">
            <v>交替制（シフト制）</v>
          </cell>
          <cell r="AP1043" t="str">
            <v>8時00分〜19時00分の時間の間の2時間以上</v>
          </cell>
          <cell r="AQ1043" t="str">
            <v>週1日〜週5日</v>
          </cell>
          <cell r="AR1043" t="str">
            <v>介護職員初任者研修修了者必須,介護福祉士あれば尚可,初任者研修、又はホームヘルパー２級 必須,普通自動車運転免許あれば尚可（ＡＴ限定可）</v>
          </cell>
          <cell r="AS1043" t="str">
            <v>労災保険</v>
          </cell>
          <cell r="AT1043" t="str">
            <v>5人</v>
          </cell>
          <cell r="AU1043" t="str">
            <v>訪問介護（ホームヘルプサービス）</v>
          </cell>
          <cell r="AV1043" t="str">
            <v>利用しない</v>
          </cell>
          <cell r="AX1043" t="str">
            <v>利用しない</v>
          </cell>
          <cell r="AZ1043" t="str">
            <v>0分</v>
          </cell>
          <cell r="BA1043" t="str">
            <v>週休二日制</v>
          </cell>
          <cell r="BB1043" t="str">
            <v>あり（屋内禁煙）</v>
          </cell>
          <cell r="BC1043" t="str">
            <v>あり（屋内禁煙）</v>
          </cell>
        </row>
        <row r="1044">
          <cell r="C1044" t="str">
            <v>13190-03727431</v>
          </cell>
          <cell r="D1044">
            <v>45036</v>
          </cell>
          <cell r="E1044" t="str">
            <v>内容・詳細等は最下部ハローワークインターネットサービスにて確認ください。</v>
          </cell>
          <cell r="F1044" t="str">
            <v>内容・詳細等は最下部ハローワークインターネットサービスにて確認ください。</v>
          </cell>
          <cell r="G1044">
            <v>0</v>
          </cell>
          <cell r="H1044">
            <v>0</v>
          </cell>
          <cell r="I1044">
            <v>0</v>
          </cell>
          <cell r="J1044">
            <v>0</v>
          </cell>
          <cell r="K1044">
            <v>0</v>
          </cell>
          <cell r="L1044">
            <v>0</v>
          </cell>
          <cell r="M1044">
            <v>0</v>
          </cell>
          <cell r="N1044" t="str">
            <v>内容・詳細等は最下部ハローワークインターネットサービスにて確認ください。</v>
          </cell>
          <cell r="O1044" t="str">
            <v>内容・詳細等は最下部ハローワークインターネットサービスにて確認ください。</v>
          </cell>
          <cell r="P1044" t="str">
            <v>コーディネーター／介護サービス提供責任者５／１７面接会</v>
          </cell>
          <cell r="Q1044" t="str">
            <v>確認中</v>
          </cell>
          <cell r="R1044" t="str">
            <v>コーディネーター（介護サービス提供責任者）・ホームヘルプの調整及び代行・ホームヘルパーのサービス（介護・家事援助）指導・訪問介護計画書の作成・付随する事務業務・パソコンの入力作業</v>
          </cell>
          <cell r="S1044" t="str">
            <v>内容・詳細等は最下部ハローワークインターネットサービスにて確認ください。</v>
          </cell>
          <cell r="T1044" t="str">
            <v>確認中</v>
          </cell>
          <cell r="U1044" t="str">
            <v>正社員</v>
          </cell>
          <cell r="V1044" t="str">
            <v>東京都町田市原町田５－８－９</v>
          </cell>
          <cell r="W1044" t="str">
            <v>内容・詳細等は最下部ハローワークインターネットサービスにて確認ください。</v>
          </cell>
          <cell r="X1044" t="str">
            <v>207,000円〜295,000円</v>
          </cell>
          <cell r="Y1044" t="str">
            <v>特定処遇改善手当 5,000円〜20,000円,ベースアップ手当 2,000円〜5,000円</v>
          </cell>
          <cell r="Z1044" t="str">
            <v>＊資格手当, 介護福祉士：１００００円, ホームヘルパー１級又は実務者研修：５０００円</v>
          </cell>
          <cell r="AA1044" t="str">
            <v>実費支給（上限あり）</v>
          </cell>
          <cell r="AB1044" t="str">
            <v>あり</v>
          </cell>
          <cell r="AC1044" t="str">
            <v>1月あたり0円〜10,000円（前年度実績）</v>
          </cell>
          <cell r="AD1044" t="str">
            <v>あり</v>
          </cell>
          <cell r="AE1044" t="str">
            <v>200,000円〜350,000円（前年度実績）</v>
          </cell>
          <cell r="AF1044" t="str">
            <v>月給（手当等確認ください）</v>
          </cell>
          <cell r="AG1044" t="str">
            <v>期間の定めなし</v>
          </cell>
          <cell r="AH1044" t="str">
            <v>雇用期間の定めなし</v>
          </cell>
          <cell r="AI1044" t="str">
            <v>確認中</v>
          </cell>
          <cell r="AJ1044" t="str">
            <v>不可</v>
          </cell>
          <cell r="AK1044" t="str">
            <v>あり</v>
          </cell>
          <cell r="AL1044" t="str">
            <v>６ヶ月</v>
          </cell>
          <cell r="AM1044" t="str">
            <v>あり</v>
          </cell>
          <cell r="AN1044" t="str">
            <v>10時間</v>
          </cell>
          <cell r="AO1044" t="str">
            <v>変形労働時間制</v>
          </cell>
          <cell r="AP1044" t="str">
            <v>内容・詳細等は最下部ハローワークインターネットサービスにて確認ください。</v>
          </cell>
          <cell r="AQ1044" t="str">
            <v>内容・詳細等は最下部ハローワークインターネットサービスにて確認ください。</v>
          </cell>
          <cell r="AR1044" t="str">
            <v>介護福祉士、介護職員実務者研修修了者、介護職員初任者研修修了者あれば尚可・必須、ホームヘルパー２級 ＊普通乗用車の運転が出来る方。いずれかの資格を所持で可、普通自動車運転免許必須（ＡＴ限定可）</v>
          </cell>
          <cell r="AS1044" t="str">
            <v>雇用保険，労災保険，健康保険，厚生年金</v>
          </cell>
          <cell r="AT1044" t="str">
            <v>1人</v>
          </cell>
          <cell r="AU1044" t="str">
            <v>訪問介護（ホームヘルプサービス）</v>
          </cell>
          <cell r="AV1044" t="str">
            <v>利用しない</v>
          </cell>
          <cell r="AX1044" t="str">
            <v>利用しない</v>
          </cell>
          <cell r="AZ1044" t="str">
            <v>60分</v>
          </cell>
          <cell r="BA1044" t="str">
            <v>週休二日制</v>
          </cell>
          <cell r="BB1044" t="str">
            <v>あり（屋内禁煙）</v>
          </cell>
          <cell r="BC1044" t="str">
            <v>あり（屋内禁煙）</v>
          </cell>
        </row>
        <row r="1045">
          <cell r="C1045" t="str">
            <v>13190-03728731</v>
          </cell>
          <cell r="D1045">
            <v>45036</v>
          </cell>
          <cell r="E1045" t="str">
            <v>グッドタイムリビング株式会社 グッドタイムリビング町田中町</v>
          </cell>
          <cell r="F1045" t="str">
            <v>グッドタイムリビング カブシキガイシャ グッドタイムリビングマチダナカマチ</v>
          </cell>
          <cell r="G1045">
            <v>0</v>
          </cell>
          <cell r="H1045">
            <v>0</v>
          </cell>
          <cell r="I1045">
            <v>0</v>
          </cell>
          <cell r="J1045">
            <v>0</v>
          </cell>
          <cell r="K1045">
            <v>0</v>
          </cell>
          <cell r="L1045">
            <v>0</v>
          </cell>
          <cell r="M1045">
            <v>0</v>
          </cell>
          <cell r="N1045" t="str">
            <v>内容・詳細等は最下部ハローワークインターネットサービスにて確認ください。</v>
          </cell>
          <cell r="O1045" t="str">
            <v>首都圏・関西で有料老人ホームと高齢者向住宅を運営。介護施設の概念にとらわれない住まいで暮らし続けられる住環境を開発し、「よくする介護」を通じてよろこびある暮らしを提供しています。</v>
          </cell>
          <cell r="P1045" t="str">
            <v>介護職員（正社員）住宅型有料老人ホーム／５月１７日面接会</v>
          </cell>
          <cell r="Q1045" t="str">
            <v>確認中</v>
          </cell>
          <cell r="R1045" t="str">
            <v>介護業務全般（食事・排泄・入浴等の介助など）を通して、ご入居者の「よくする介護」を私たちと一緒に実践していただける方を募集しています。■モーニングケアから食事・排泄・入浴等の介助、ナイトケアまで 、日常生活をサポートしながら、チームでご入居者の自立を支援 します。■介護記録はスマートフォンを使用（専用アプリ「ケアカルテ」へ の入力）、情報共有や業務の効率化を図っています。■スタッフの腰痛予防や身体的負担を軽減するため、介護リフトを 導入しています。■清掃やアクティビティは専門のスタッフが行うため、介護職に専 念できる環境です。</v>
          </cell>
          <cell r="S1045" t="str">
            <v>グッドタイムリビング町田中町（当社施設）</v>
          </cell>
          <cell r="T1045" t="str">
            <v>確認中</v>
          </cell>
          <cell r="U1045" t="str">
            <v>正社員</v>
          </cell>
          <cell r="V1045" t="str">
            <v>東京都町田市中町１－２１－２０</v>
          </cell>
          <cell r="W1045" t="str">
            <v>内容・詳細等は最下部ハローワークインターネットサービスにて確認ください。</v>
          </cell>
          <cell r="X1045" t="str">
            <v>206,000円〜262,000円</v>
          </cell>
          <cell r="Y1045" t="str">
            <v>勤務地手当 25,000円〜25,000円、職種手当 5,000円〜5,000円、特定処遇改善手当 12,000円〜12,000円</v>
          </cell>
          <cell r="Z1045" t="str">
            <v>・夜勤手当：１回につき５，０００円、５回目以降６，０００円・資格手当：介護福祉士１０，０００円／月</v>
          </cell>
          <cell r="AA1045" t="str">
            <v>実費支給（上限なし）</v>
          </cell>
          <cell r="AB1045" t="str">
            <v>あり</v>
          </cell>
          <cell r="AC1045" t="str">
            <v>1月あたり2,000円〜4,000円（前年度実績）</v>
          </cell>
          <cell r="AD1045" t="str">
            <v>あり</v>
          </cell>
          <cell r="AE1045" t="str">
            <v>計 2.00ヶ月分（前年度実績）</v>
          </cell>
          <cell r="AF1045" t="str">
            <v>月給（手当等確認ください）</v>
          </cell>
          <cell r="AG1045" t="str">
            <v>期間の定めなし</v>
          </cell>
          <cell r="AH1045" t="str">
            <v>雇用期間の定めなし</v>
          </cell>
          <cell r="AI1045" t="str">
            <v>確認中</v>
          </cell>
          <cell r="AJ1045" t="str">
            <v>不可</v>
          </cell>
          <cell r="AK1045" t="str">
            <v>あり</v>
          </cell>
          <cell r="AL1045" t="str">
            <v>３カ月</v>
          </cell>
          <cell r="AM1045" t="str">
            <v>あり</v>
          </cell>
          <cell r="AN1045" t="str">
            <v>10時間</v>
          </cell>
          <cell r="AO1045" t="str">
            <v>変形労働時間制</v>
          </cell>
          <cell r="AP1045" t="str">
            <v>内容・詳細等は最下部ハローワークインターネットサービスにて確認ください。</v>
          </cell>
          <cell r="AQ1045" t="str">
            <v>内容・詳細等は最下部ハローワークインターネットサービスにて確認ください。</v>
          </cell>
          <cell r="AR1045" t="str">
            <v>ホームヘルパー２級必須、介護職員初任者研修修了者必須、実務者研修、介護福祉士あれば尚可、いずれかの資格を所持で可</v>
          </cell>
          <cell r="AS1045" t="str">
            <v>雇用保険，労災保険，健康保険，厚生年金</v>
          </cell>
          <cell r="AT1045" t="str">
            <v>1人</v>
          </cell>
          <cell r="AU1045" t="str">
            <v>住宅型有料老人ホーム</v>
          </cell>
          <cell r="AV1045" t="str">
            <v>利用しない</v>
          </cell>
          <cell r="AX1045" t="str">
            <v>利用しない</v>
          </cell>
          <cell r="AZ1045" t="str">
            <v>60分</v>
          </cell>
          <cell r="BA1045" t="str">
            <v>週休二日制</v>
          </cell>
          <cell r="BB1045" t="str">
            <v>あり（喫煙室設置）</v>
          </cell>
          <cell r="BC1045" t="str">
            <v>あり（喫煙室設置）</v>
          </cell>
        </row>
        <row r="1046">
          <cell r="C1046" t="str">
            <v>13190-03729331</v>
          </cell>
          <cell r="D1046">
            <v>45036</v>
          </cell>
          <cell r="E1046" t="str">
            <v>グッドタイムリビング株式会社 グッドタイムリビング町田中町</v>
          </cell>
          <cell r="F1046" t="str">
            <v>グッドタイムリビング カブシキガイシャ グッドタイムリビングマチダナカマチ</v>
          </cell>
          <cell r="G1046">
            <v>0</v>
          </cell>
          <cell r="H1046">
            <v>0</v>
          </cell>
          <cell r="I1046">
            <v>0</v>
          </cell>
          <cell r="J1046">
            <v>0</v>
          </cell>
          <cell r="K1046">
            <v>0</v>
          </cell>
          <cell r="L1046">
            <v>0</v>
          </cell>
          <cell r="M1046">
            <v>0</v>
          </cell>
          <cell r="N1046" t="str">
            <v>内容・詳細等は最下部ハローワークインターネットサービスにて確認ください。</v>
          </cell>
          <cell r="O1046" t="str">
            <v>首都圏・関西で有料老人ホームと高齢者向住宅を運営。介護施設の概念にとらわれない住まいで暮らし続けられる住環境を開発し、「よくする介護」を通じてよろこびある暮らしを提供しています。</v>
          </cell>
          <cell r="P1046" t="str">
            <v>住宅型老人ホームでのケアマネ（正社員）／５月１７日面接会</v>
          </cell>
          <cell r="Q1046" t="str">
            <v>確認中</v>
          </cell>
          <cell r="R1046" t="str">
            <v>住宅型有料老人ホーム併設の居宅介護支援事業所でのケアマネ業務をお任せします。メインとなるのはゲスト（ご入居者）の ケアプラン作成の業務です。決まった時間に入浴介助をしたり、決まった時間に食事介助するなど画一的なケアプランを作成するのではなく、ゲストの健康状態やゲストご本人の希望、ご家族の要望などを取り入れながらケアプランを作成します。他に入居前のアセスメントを行い他職種に情報共有したり、定期的にゲストのモニタリングを行い、サービス担当者会議などを通じて、より良いプランに改善していくなどの業務もあります。無駄な移動もなく、モニタリングもまめに行えるケアマネジメントに集中できる環境で、ワンランク上のお仕事をしてみませんか？</v>
          </cell>
          <cell r="S1046" t="str">
            <v>グッドタイムリビング町田中町／ＧＴＬケアプランセンター町田中</v>
          </cell>
          <cell r="T1046" t="str">
            <v>確認中</v>
          </cell>
          <cell r="U1046" t="str">
            <v>正社員</v>
          </cell>
          <cell r="V1046" t="str">
            <v>東京都町田市中町１丁目２１－２０</v>
          </cell>
          <cell r="W1046" t="str">
            <v>小田急線 町田駅　徒歩8分</v>
          </cell>
          <cell r="X1046" t="str">
            <v>250,000円〜300,000円</v>
          </cell>
          <cell r="Y1046" t="str">
            <v>勤務地手当 10,000円〜10,000円、職種手当 4,000円〜4,000円、特別勤務地手当 15,000円〜15,000円</v>
          </cell>
          <cell r="Z1046" t="str">
            <v>内容・詳細等は最下部ハローワークインターネットサービスにて確認ください。</v>
          </cell>
          <cell r="AA1046" t="str">
            <v>実費支給（上限なし）</v>
          </cell>
          <cell r="AB1046" t="str">
            <v>あり</v>
          </cell>
          <cell r="AC1046" t="str">
            <v>1月あたり2,000円〜4,000円（前年度実績）</v>
          </cell>
          <cell r="AD1046" t="str">
            <v>あり</v>
          </cell>
          <cell r="AE1046" t="str">
            <v>計 2.00ヶ月分（前年度実績）</v>
          </cell>
          <cell r="AF1046" t="str">
            <v>月給（手当等確認ください）</v>
          </cell>
          <cell r="AG1046" t="str">
            <v>期間の定めなし</v>
          </cell>
          <cell r="AH1046" t="str">
            <v>雇用期間の定めなし</v>
          </cell>
          <cell r="AI1046" t="str">
            <v>確認中</v>
          </cell>
          <cell r="AJ1046" t="str">
            <v>不可</v>
          </cell>
          <cell r="AK1046" t="str">
            <v>あり</v>
          </cell>
          <cell r="AL1046" t="str">
            <v>３ヶ月</v>
          </cell>
          <cell r="AM1046" t="str">
            <v>あり</v>
          </cell>
          <cell r="AN1046" t="str">
            <v>10時間</v>
          </cell>
          <cell r="AO1046" t="str">
            <v>交替制（シフト制）</v>
          </cell>
          <cell r="AP1046" t="str">
            <v>9時00分〜18時00分</v>
          </cell>
          <cell r="AQ1046" t="str">
            <v>内容・詳細等は最下部ハローワークインターネットサービスにて確認ください。</v>
          </cell>
          <cell r="AR1046" t="str">
            <v>介護支援専門員（ケアマネージャー）必須</v>
          </cell>
          <cell r="AS1046" t="str">
            <v>雇用保険，労災保険，健康保険，厚生年金</v>
          </cell>
          <cell r="AT1046" t="str">
            <v>1人</v>
          </cell>
          <cell r="AU1046" t="str">
            <v>住宅型有料老人ホーム</v>
          </cell>
          <cell r="AV1046" t="str">
            <v>利用しない</v>
          </cell>
          <cell r="AX1046" t="str">
            <v>利用しない</v>
          </cell>
          <cell r="AZ1046" t="str">
            <v>60分</v>
          </cell>
          <cell r="BA1046" t="str">
            <v>週休二日制</v>
          </cell>
          <cell r="BB1046" t="str">
            <v>あり（喫煙室設置）</v>
          </cell>
          <cell r="BC1046" t="str">
            <v>あり（喫煙室設置）</v>
          </cell>
        </row>
        <row r="1047">
          <cell r="C1047" t="str">
            <v>13190-03730131</v>
          </cell>
          <cell r="D1047">
            <v>45036</v>
          </cell>
          <cell r="E1047" t="str">
            <v>グッドタイムリビング株式会社 グッドタイムリビング町田中町</v>
          </cell>
          <cell r="F1047" t="str">
            <v>グッドタイムリビング カブシキガイシャ グッドタイムリビングマチダナカマチ</v>
          </cell>
          <cell r="G1047">
            <v>0</v>
          </cell>
          <cell r="H1047">
            <v>0</v>
          </cell>
          <cell r="I1047">
            <v>0</v>
          </cell>
          <cell r="J1047">
            <v>0</v>
          </cell>
          <cell r="K1047">
            <v>0</v>
          </cell>
          <cell r="L1047">
            <v>0</v>
          </cell>
          <cell r="M1047">
            <v>0</v>
          </cell>
          <cell r="N1047" t="str">
            <v>内容・詳細等は最下部ハローワークインターネットサービスにて確認ください。</v>
          </cell>
          <cell r="O1047" t="str">
            <v>首都圏・関西で有料老人ホームと高齢者向住宅を運営。介護施設の概念にとらわれない住まいで暮らし続けられる住環境を開発し、「よくする介護」を通じてよろこびある暮らしを提供しています。</v>
          </cell>
          <cell r="P1047" t="str">
            <v>介護職員（パ／有料老人ホーム／町田中町／５月１７日面接会</v>
          </cell>
          <cell r="Q1047" t="str">
            <v>確認中</v>
          </cell>
          <cell r="R1047" t="str">
            <v>介護業務全般（食事・排泄・入浴等の介助など）を通して、ご入居者の「よくする介護」を私たちと一緒に実践していただける方を募集しています。・モーニングケアから食事・排泄・入浴等の介助、ナイトケア まで、日常生活をサポートしながら、チームでご入居者の自立を支援します。・介護記録はスマートフォンを使用（専用アプリ「ケアカルテ」 への入力）、情報共有や業務の効率化を図っています。・スタッフの腰痛予防や身体的負担を軽減するため、介護リフトを導入しています。・アクティビティはサービススタッフが行うため、専門性の高い介護が行えます。</v>
          </cell>
          <cell r="S1047" t="str">
            <v>グッドタイムリビング町田中町（当社施設）</v>
          </cell>
          <cell r="T1047" t="str">
            <v>確認中</v>
          </cell>
          <cell r="U1047" t="str">
            <v>非常勤パート</v>
          </cell>
          <cell r="V1047" t="str">
            <v>東京都町田市中町１丁目２１－２０</v>
          </cell>
          <cell r="W1047" t="str">
            <v>小田急線「町田」駅　徒歩8分</v>
          </cell>
          <cell r="X1047" t="str">
            <v>1,100円〜1,100円</v>
          </cell>
          <cell r="Y1047" t="str">
            <v>-</v>
          </cell>
          <cell r="Z1047" t="str">
            <v>・早朝手当（７：００～９：００ ５００円／回）・介護職員特定処遇改善加算計画に基づく加算金（算定基準あり）</v>
          </cell>
          <cell r="AA1047" t="str">
            <v>実費支給（上限なし）</v>
          </cell>
          <cell r="AB1047" t="str">
            <v>あり</v>
          </cell>
          <cell r="AC1047" t="str">
            <v>1時間あたり0円〜20円（前年度実績）</v>
          </cell>
          <cell r="AD1047" t="str">
            <v>なし</v>
          </cell>
          <cell r="AE1047" t="str">
            <v>なし</v>
          </cell>
          <cell r="AF1047" t="str">
            <v>時給</v>
          </cell>
          <cell r="AG1047" t="str">
            <v>期間の定めあり</v>
          </cell>
          <cell r="AH1047" t="str">
            <v>〜2024年3月31日契約更新の可能性あり（原則更新）</v>
          </cell>
          <cell r="AI1047" t="str">
            <v>確認中</v>
          </cell>
          <cell r="AJ1047" t="str">
            <v>不可</v>
          </cell>
          <cell r="AK1047" t="str">
            <v>あり</v>
          </cell>
          <cell r="AL1047" t="str">
            <v>２ヶ月</v>
          </cell>
          <cell r="AM1047" t="str">
            <v>あり</v>
          </cell>
          <cell r="AN1047" t="str">
            <v>10時間</v>
          </cell>
          <cell r="AO1047" t="str">
            <v>交替制（シフト制）</v>
          </cell>
          <cell r="AP1047" t="str">
            <v>内容・詳細等は最下部ハローワークインターネットサービスにて確認ください。</v>
          </cell>
          <cell r="AQ1047" t="str">
            <v>週3日〜週5日</v>
          </cell>
          <cell r="AR1047" t="str">
            <v>ホームヘルパー２級、介護職員初任者研修修了者必須、介護福祉士あれば尚可、実務者研修あれば尚可・いずれかの資格を所持で可</v>
          </cell>
          <cell r="AS1047" t="str">
            <v>労災保険</v>
          </cell>
          <cell r="AT1047" t="str">
            <v>2人</v>
          </cell>
          <cell r="AU1047" t="str">
            <v>住宅型有料老人ホーム</v>
          </cell>
          <cell r="AV1047" t="str">
            <v>利用しない</v>
          </cell>
          <cell r="AX1047" t="str">
            <v>利用しない</v>
          </cell>
          <cell r="AZ1047" t="str">
            <v>60分</v>
          </cell>
          <cell r="BA1047" t="str">
            <v>週休二日制</v>
          </cell>
          <cell r="BB1047" t="str">
            <v>あり（喫煙室設置）</v>
          </cell>
          <cell r="BC1047" t="str">
            <v>あり（喫煙室設置）</v>
          </cell>
        </row>
        <row r="1048">
          <cell r="C1048" t="str">
            <v>13190-03731031</v>
          </cell>
          <cell r="D1048">
            <v>45036</v>
          </cell>
          <cell r="E1048" t="str">
            <v>グッドタイムリビング株式会社 グッドタイムリビング町田中町</v>
          </cell>
          <cell r="F1048" t="str">
            <v>グッドタイムリビング カブシキガイシャ グッドタイムリビングマチダナカマチ</v>
          </cell>
          <cell r="G1048">
            <v>0</v>
          </cell>
          <cell r="H1048">
            <v>0</v>
          </cell>
          <cell r="I1048">
            <v>0</v>
          </cell>
          <cell r="J1048">
            <v>0</v>
          </cell>
          <cell r="K1048">
            <v>0</v>
          </cell>
          <cell r="L1048">
            <v>0</v>
          </cell>
          <cell r="M1048">
            <v>0</v>
          </cell>
          <cell r="N1048" t="str">
            <v>内容・詳細等は最下部ハローワークインターネットサービスにて確認ください。</v>
          </cell>
          <cell r="O1048" t="str">
            <v>首都圏・関西で有料老人ホームと高齢者向住宅を運営。介護施設の概念にとらわれない住まいで暮らし続けられる住環境を開発し、「よくする介護」を通じてよろこびある暮らしを提供しています。</v>
          </cell>
          <cell r="P1048" t="str">
            <v>レストランスタッフ（有料老人ホーム）／５月１７日面接会</v>
          </cell>
          <cell r="Q1048" t="str">
            <v>確認中</v>
          </cell>
          <cell r="R1048" t="str">
            <v>入居者の方への配膳・下膳、レストラン内清掃※清掃は定期的に業者が介入するので簡単なおそうじです！無資格可、食事介助はありません。慣れてきたら研修後、服薬のお手伝いも行っていただきます！注意事項は丁寧に先輩スタッフが教えます！</v>
          </cell>
          <cell r="S1048" t="str">
            <v>グッドタイムリビング町田中町（当社施設）</v>
          </cell>
          <cell r="T1048" t="str">
            <v>確認中</v>
          </cell>
          <cell r="U1048" t="str">
            <v>非常勤パート</v>
          </cell>
          <cell r="V1048" t="str">
            <v>東京都町田市中町１－２１－２０</v>
          </cell>
          <cell r="W1048" t="str">
            <v>小田急線、ＪＲ横浜線／町田駅　徒歩8分</v>
          </cell>
          <cell r="X1048" t="str">
            <v>1,072円〜1,072円</v>
          </cell>
          <cell r="Y1048" t="str">
            <v>なし</v>
          </cell>
          <cell r="Z1048" t="str">
            <v>内容・詳細等は最下部ハローワークインターネットサービスにて確認ください。</v>
          </cell>
          <cell r="AA1048" t="str">
            <v>実費支給（上限なし）</v>
          </cell>
          <cell r="AB1048" t="str">
            <v>あり</v>
          </cell>
          <cell r="AC1048" t="str">
            <v>1時間あたり0円〜30円（前年度実績）</v>
          </cell>
          <cell r="AD1048" t="str">
            <v>なし</v>
          </cell>
          <cell r="AE1048" t="str">
            <v>なし</v>
          </cell>
          <cell r="AF1048" t="str">
            <v>時給</v>
          </cell>
          <cell r="AG1048" t="str">
            <v>期間の定めあり</v>
          </cell>
          <cell r="AH1048" t="str">
            <v>〜2024年3月31日、契約更新の可能性あり（原則更新）</v>
          </cell>
          <cell r="AI1048" t="str">
            <v>確認中</v>
          </cell>
          <cell r="AJ1048" t="str">
            <v>不可</v>
          </cell>
          <cell r="AK1048" t="str">
            <v>あり</v>
          </cell>
          <cell r="AL1048" t="str">
            <v>２ヶ月</v>
          </cell>
          <cell r="AM1048" t="str">
            <v>なし</v>
          </cell>
          <cell r="AN1048" t="str">
            <v>なし</v>
          </cell>
          <cell r="AO1048" t="str">
            <v>交替制（シフト制）</v>
          </cell>
          <cell r="AP1048" t="str">
            <v>内容・詳細等は最下部ハローワークインターネットサービスにて確認ください。</v>
          </cell>
          <cell r="AQ1048" t="str">
            <v>週2日〜週5日</v>
          </cell>
          <cell r="AR1048" t="str">
            <v>免許・資格不問</v>
          </cell>
          <cell r="AS1048" t="str">
            <v>労災保険</v>
          </cell>
          <cell r="AT1048" t="str">
            <v>1人</v>
          </cell>
          <cell r="AU1048" t="str">
            <v>住宅型有料老人ホーム</v>
          </cell>
          <cell r="AV1048" t="str">
            <v>利用しない</v>
          </cell>
          <cell r="AX1048" t="str">
            <v>利用しない</v>
          </cell>
          <cell r="AZ1048" t="str">
            <v>0分</v>
          </cell>
          <cell r="BA1048" t="str">
            <v>週休二日制</v>
          </cell>
          <cell r="BB1048" t="str">
            <v>あり（屋内禁煙）</v>
          </cell>
          <cell r="BC1048" t="str">
            <v>あり（屋内禁煙）</v>
          </cell>
        </row>
        <row r="1049">
          <cell r="C1049" t="str">
            <v>13190-03732831</v>
          </cell>
          <cell r="D1049">
            <v>45036</v>
          </cell>
          <cell r="E1049" t="str">
            <v>社会福祉法人芙蓉会 総合福祉ホーム芙蓉園</v>
          </cell>
          <cell r="F1049" t="str">
            <v>シャカイフクシホウジン フヨウカイ ソウゴウフクシホームフヨウエン</v>
          </cell>
          <cell r="G1049">
            <v>0</v>
          </cell>
          <cell r="H1049">
            <v>0</v>
          </cell>
          <cell r="I1049">
            <v>0</v>
          </cell>
          <cell r="J1049">
            <v>0</v>
          </cell>
          <cell r="K1049">
            <v>0</v>
          </cell>
          <cell r="L1049">
            <v>0</v>
          </cell>
          <cell r="M1049">
            <v>0</v>
          </cell>
          <cell r="N1049" t="str">
            <v xml:space="preserve">https//:fuyouen.jp/ </v>
          </cell>
          <cell r="O1049" t="str">
            <v xml:space="preserve"> 芙蓉園は、「老人は国の宝」を目標に利用者に「人生の安心」を提供しております。「ありがとう」の言葉と職員の「和」を大切にし、地域住民とともに老人福祉の向上に努めています。</v>
          </cell>
          <cell r="P1049" t="str">
            <v>介護員（特別養護老人ホーム）／５月１７日面接会</v>
          </cell>
          <cell r="Q1049" t="str">
            <v>確認中</v>
          </cell>
          <cell r="R1049" t="str">
            <v>・施設に入所されている利用者様に係る生活援助全般に わたる介護業務。（生活援助・食事介助・排泄介助、入浴介助等）・認知症の方の介護もあります。・＊経験のない方やブランクのある方も歓迎いたします。</v>
          </cell>
          <cell r="S1049" t="str">
            <v>総合福祉ホーム芙蓉園</v>
          </cell>
          <cell r="T1049" t="str">
            <v>確認中</v>
          </cell>
          <cell r="U1049" t="str">
            <v>非常勤パート</v>
          </cell>
          <cell r="V1049" t="str">
            <v>東京都町田市南町田 ５－１６－１</v>
          </cell>
          <cell r="W1049" t="str">
            <v>田園都市線 南町田グランベリーパーク駅　徒歩7分</v>
          </cell>
          <cell r="X1049" t="str">
            <v>1,122円〜1,172円</v>
          </cell>
          <cell r="Y1049" t="str">
            <v>なし</v>
          </cell>
          <cell r="Z1049" t="str">
            <v>内容・詳細等は最下部ハローワークインターネットサービスにて確認ください。</v>
          </cell>
          <cell r="AA1049" t="str">
            <v>実費支給（上限あり）</v>
          </cell>
          <cell r="AB1049" t="str">
            <v>あり</v>
          </cell>
          <cell r="AC1049" t="str">
            <v>1時間あたり10円〜20円（前年度実績）</v>
          </cell>
          <cell r="AD1049" t="str">
            <v>あり</v>
          </cell>
          <cell r="AE1049" t="str">
            <v>0円〜133,000円（前年度実績）</v>
          </cell>
          <cell r="AF1049" t="str">
            <v>時給</v>
          </cell>
          <cell r="AG1049" t="str">
            <v>期間の定めあり</v>
          </cell>
          <cell r="AH1049" t="str">
            <v>〜2024年3月31日契約更新の可能性あり（原則更新）</v>
          </cell>
          <cell r="AI1049" t="str">
            <v>確認中</v>
          </cell>
          <cell r="AJ1049" t="str">
            <v>不可</v>
          </cell>
          <cell r="AK1049" t="str">
            <v>あり</v>
          </cell>
          <cell r="AL1049" t="str">
            <v>１４日間</v>
          </cell>
          <cell r="AM1049" t="str">
            <v>なし</v>
          </cell>
          <cell r="AN1049" t="str">
            <v>なし</v>
          </cell>
          <cell r="AO1049" t="str">
            <v>内容・詳細等は最下部ハローワークインターネットサービスにて確認ください。</v>
          </cell>
          <cell r="AP1049" t="str">
            <v>7時00分〜20時00分の時間の間の3時間以上</v>
          </cell>
          <cell r="AQ1049" t="str">
            <v>週2日〜週5日</v>
          </cell>
          <cell r="AR1049" t="str">
            <v>免許・資格不問</v>
          </cell>
          <cell r="AS1049" t="str">
            <v>あり</v>
          </cell>
          <cell r="AT1049" t="str">
            <v>2人</v>
          </cell>
          <cell r="AU1049" t="str">
            <v>特別養護老人ホーム（特養）</v>
          </cell>
          <cell r="AV1049" t="str">
            <v>利用しない</v>
          </cell>
          <cell r="AX1049" t="str">
            <v>利用しない</v>
          </cell>
          <cell r="AZ1049" t="str">
            <v>0分</v>
          </cell>
          <cell r="BA1049" t="str">
            <v>週休二日制</v>
          </cell>
          <cell r="BB1049" t="str">
            <v>あり（屋内禁煙）</v>
          </cell>
          <cell r="BC1049" t="str">
            <v>あり（屋内禁煙）</v>
          </cell>
        </row>
        <row r="1050">
          <cell r="C1050" t="str">
            <v>13190-03733231</v>
          </cell>
          <cell r="D1050">
            <v>45036</v>
          </cell>
          <cell r="E1050" t="str">
            <v>社会福祉法人芙蓉会 総合福祉ホーム芙蓉園</v>
          </cell>
          <cell r="F1050" t="str">
            <v>シャカイフクシホウジン フヨウカイ ソウゴウフクシホームフヨウエン</v>
          </cell>
          <cell r="G1050">
            <v>0</v>
          </cell>
          <cell r="H1050">
            <v>0</v>
          </cell>
          <cell r="I1050">
            <v>0</v>
          </cell>
          <cell r="J1050">
            <v>0</v>
          </cell>
          <cell r="K1050">
            <v>0</v>
          </cell>
          <cell r="L1050">
            <v>0</v>
          </cell>
          <cell r="M1050">
            <v>0</v>
          </cell>
          <cell r="N1050" t="str">
            <v xml:space="preserve">https//:fuyouen.jp/ </v>
          </cell>
          <cell r="O1050" t="str">
            <v xml:space="preserve"> 芙蓉園は、「老人は国の宝」を目標に利用者に「人生の安心」を提供しております。「ありがとう」の言葉と職員の「和」を大切にし、地域住民とともに老人福祉の向上に努めています。</v>
          </cell>
          <cell r="P1050" t="str">
            <v>介護員（特別養護老人ホーム）／５月１７日面接会</v>
          </cell>
          <cell r="Q1050" t="str">
            <v>確認中</v>
          </cell>
          <cell r="R1050" t="str">
            <v>特別養護老人ホームご利用者に係る生活援助全般・食事介助、入浴介助、排泄介助など介護業務・ＰＣやタブレットによる介護記録・レクリエーションやアクティビティ（カラオケ、おやつ作り、工作等）入社後の研修や教育制度が充実しています。未経験者やブランクのある方も歓迎します。資格取得支援制度もあり、働きながら着実にステップアップできます。</v>
          </cell>
          <cell r="S1050" t="str">
            <v>総合福祉ホーム芙蓉園</v>
          </cell>
          <cell r="T1050" t="str">
            <v>確認中</v>
          </cell>
          <cell r="U1050" t="str">
            <v>正社員</v>
          </cell>
          <cell r="V1050" t="str">
            <v>東京都町田市南町田 ５－１６－１</v>
          </cell>
          <cell r="W1050" t="str">
            <v>田園都市線 南町田グランベリーパーク駅　徒歩7分</v>
          </cell>
          <cell r="X1050" t="str">
            <v>190,830円〜264,060円</v>
          </cell>
          <cell r="Y1050" t="str">
            <v>地域手当 18,680円〜26,530円、特定処遇改善手当 11,500円〜11,500円、処遇改善支援手当 5,000円〜5,000円</v>
          </cell>
          <cell r="Z1050" t="str">
            <v>＊夜勤（平均月５～６回）あり</v>
          </cell>
          <cell r="AA1050" t="str">
            <v>実費支給（上限あり）</v>
          </cell>
          <cell r="AB1050" t="str">
            <v>あり</v>
          </cell>
          <cell r="AC1050" t="str">
            <v>1月あたり1,500円〜2,000円（前年度実績）</v>
          </cell>
          <cell r="AD1050" t="str">
            <v>あり</v>
          </cell>
          <cell r="AE1050" t="str">
            <v>計 3.80ヶ月分（前年度実績）</v>
          </cell>
          <cell r="AF1050" t="str">
            <v>月給（手当等確認ください）</v>
          </cell>
          <cell r="AG1050" t="str">
            <v>期間の定めなし</v>
          </cell>
          <cell r="AH1050" t="str">
            <v>雇用期間の定めなし</v>
          </cell>
          <cell r="AI1050" t="str">
            <v>確認中</v>
          </cell>
          <cell r="AJ1050" t="str">
            <v>可</v>
          </cell>
          <cell r="AK1050" t="str">
            <v>あり</v>
          </cell>
          <cell r="AL1050" t="str">
            <v>３ケ月</v>
          </cell>
          <cell r="AM1050" t="str">
            <v>あり</v>
          </cell>
          <cell r="AN1050" t="str">
            <v>5時間</v>
          </cell>
          <cell r="AO1050" t="str">
            <v>変形労働時間制</v>
          </cell>
          <cell r="AP1050" t="str">
            <v>内容・詳細等は最下部ハローワークインターネットサービスにて確認ください。</v>
          </cell>
          <cell r="AQ1050" t="str">
            <v>内容・詳細等は最下部ハローワークインターネットサービスにて確認ください。</v>
          </cell>
          <cell r="AR1050" t="str">
            <v>介護福祉士・介護職員実務者研修修了者・介護職員初任者研修修了者あれば尚可</v>
          </cell>
          <cell r="AS1050" t="str">
            <v>雇用保険，労災保険，健康保険，厚生年金，財形</v>
          </cell>
          <cell r="AT1050" t="str">
            <v>2人</v>
          </cell>
          <cell r="AU1050" t="str">
            <v>特別養護老人ホーム（特養）</v>
          </cell>
          <cell r="AV1050" t="str">
            <v>利用しない</v>
          </cell>
          <cell r="AX1050" t="str">
            <v>利用しない</v>
          </cell>
          <cell r="AZ1050" t="str">
            <v>60分</v>
          </cell>
          <cell r="BA1050" t="str">
            <v>週休二日制</v>
          </cell>
          <cell r="BB1050" t="str">
            <v>あり（屋内禁煙）</v>
          </cell>
          <cell r="BC1050" t="str">
            <v>あり（屋内禁煙）</v>
          </cell>
        </row>
        <row r="1051">
          <cell r="C1051" t="str">
            <v>13190-03734531</v>
          </cell>
          <cell r="D1051">
            <v>45036</v>
          </cell>
          <cell r="E1051" t="str">
            <v>社会福祉法人芙蓉会 総合福祉ホーム芙蓉園</v>
          </cell>
          <cell r="F1051" t="str">
            <v>シャカイフクシホウジン フヨウカイ ソウゴウフクシホームフヨウエン</v>
          </cell>
          <cell r="G1051">
            <v>0</v>
          </cell>
          <cell r="H1051">
            <v>0</v>
          </cell>
          <cell r="I1051">
            <v>0</v>
          </cell>
          <cell r="J1051">
            <v>0</v>
          </cell>
          <cell r="K1051">
            <v>0</v>
          </cell>
          <cell r="L1051">
            <v>0</v>
          </cell>
          <cell r="M1051">
            <v>0</v>
          </cell>
          <cell r="N1051" t="str">
            <v xml:space="preserve">https//:fuyouen.jp/ </v>
          </cell>
          <cell r="O1051" t="str">
            <v xml:space="preserve"> 芙蓉園は、「老人は国の宝」を目標に利用者に「人生の安心」を提供しております。「ありがとう」の言葉と職員の「和」を大切にし、地域住民とともに老人福祉の向上に努めています。</v>
          </cell>
          <cell r="P1051" t="str">
            <v>介護員（デイサービス）【画像情報あり】／５月１７日面接会</v>
          </cell>
          <cell r="Q1051" t="str">
            <v>確認中</v>
          </cell>
          <cell r="R1051" t="str">
            <v>・施設に来所されている利用者様にかかる生活援助全般にわたる 介護業務（生活援助・食事介助・排泄介助など）・送迎業務（添乗または運転）＊定員２９名の一般型デイサービスとなります。＊経験のない方やブランクのある方でも歓迎、先輩が親切に指導いたします。芙蓉園のデイサービスについて書道、陶芸、カラオケ、麻雀などの趣味活動やレクリエーションを通じて、充実した一日を過ごしていただけるよう支援しています。明るく清潔な雰囲気の中で、ご利用者様は生き生きと楽しんでいらっしゃり、とても和やかな雰囲気です。</v>
          </cell>
          <cell r="S1051" t="str">
            <v>総合福祉ホーム芙蓉園</v>
          </cell>
          <cell r="T1051" t="str">
            <v>確認中</v>
          </cell>
          <cell r="U1051" t="str">
            <v>正社員</v>
          </cell>
          <cell r="V1051" t="str">
            <v>東京都町田市南町田 ５－１６－１</v>
          </cell>
          <cell r="W1051" t="str">
            <v>田園都市線 南町田グランベリーパーク駅　徒歩7分</v>
          </cell>
          <cell r="X1051" t="str">
            <v>190,830円〜264,060円</v>
          </cell>
          <cell r="Y1051" t="str">
            <v>地域手当 18,680円〜26,530円、特定処遇改善手当 11,500円〜11,500円、処遇改善支援手当 5,000円〜5,000円</v>
          </cell>
          <cell r="Z1051" t="str">
            <v>＊住宅手当（賃貸世帯主）１００００円～２００００円＊扶養手当（配偶者）  １００００円（子ども）   ５０００円～６０００円＊経験加算給あり（基本給にプラス）</v>
          </cell>
          <cell r="AA1051" t="str">
            <v>実費支給（上限あり）</v>
          </cell>
          <cell r="AB1051" t="str">
            <v>あり</v>
          </cell>
          <cell r="AC1051" t="str">
            <v>1月あたり1,500円〜2,000円（前年度実績）</v>
          </cell>
          <cell r="AD1051" t="str">
            <v>あり</v>
          </cell>
          <cell r="AE1051" t="str">
            <v>計 3.80ヶ月分（前年度実績）</v>
          </cell>
          <cell r="AF1051" t="str">
            <v>月給（手当等確認ください）</v>
          </cell>
          <cell r="AG1051" t="str">
            <v>期間の定めなし</v>
          </cell>
          <cell r="AH1051" t="str">
            <v>雇用期間の定めなし</v>
          </cell>
          <cell r="AI1051" t="str">
            <v>確認中</v>
          </cell>
          <cell r="AJ1051" t="str">
            <v>可</v>
          </cell>
          <cell r="AK1051" t="str">
            <v>あり</v>
          </cell>
          <cell r="AL1051" t="str">
            <v>３ケ月</v>
          </cell>
          <cell r="AM1051" t="str">
            <v>あり</v>
          </cell>
          <cell r="AN1051" t="str">
            <v>10時間</v>
          </cell>
          <cell r="AO1051" t="str">
            <v>変形労働時間制</v>
          </cell>
          <cell r="AP1051" t="str">
            <v>8時30分〜17時30分</v>
          </cell>
          <cell r="AQ1051" t="str">
            <v>内容・詳細等は最下部ハローワークインターネットサービスにて確認ください。</v>
          </cell>
          <cell r="AR1051" t="str">
            <v>介護福祉士必須、普通自動車運転免許あれば尚可（ＡＴ限定可）</v>
          </cell>
          <cell r="AS1051" t="str">
            <v>雇用保険，労災保険，健康保険，厚生年金，財形</v>
          </cell>
          <cell r="AT1051" t="str">
            <v>1人</v>
          </cell>
          <cell r="AU1051" t="str">
            <v>通所介護（デイサービス）</v>
          </cell>
          <cell r="AV1051" t="str">
            <v>利用しない</v>
          </cell>
          <cell r="AX1051" t="str">
            <v>利用しない</v>
          </cell>
          <cell r="AZ1051" t="str">
            <v>60分</v>
          </cell>
          <cell r="BA1051" t="str">
            <v>週休二日制</v>
          </cell>
          <cell r="BB1051" t="str">
            <v>あり（屋内禁煙）</v>
          </cell>
          <cell r="BC1051" t="str">
            <v>あり（屋内禁煙）</v>
          </cell>
        </row>
        <row r="1052">
          <cell r="C1052" t="str">
            <v>13190-03736731</v>
          </cell>
          <cell r="D1052">
            <v>45036</v>
          </cell>
          <cell r="E1052" t="str">
            <v>社会福祉法人芙蓉会 総合福祉ホーム芙蓉園</v>
          </cell>
          <cell r="F1052" t="str">
            <v>シャカイフクシホウジン フヨウカイ ソウゴウフクシホームフヨウエン</v>
          </cell>
          <cell r="G1052">
            <v>0</v>
          </cell>
          <cell r="H1052">
            <v>0</v>
          </cell>
          <cell r="I1052">
            <v>0</v>
          </cell>
          <cell r="J1052">
            <v>0</v>
          </cell>
          <cell r="K1052">
            <v>0</v>
          </cell>
          <cell r="L1052">
            <v>0</v>
          </cell>
          <cell r="M1052">
            <v>0</v>
          </cell>
          <cell r="N1052" t="str">
            <v xml:space="preserve">https//:fuyouen.jp/ </v>
          </cell>
          <cell r="O1052" t="str">
            <v xml:space="preserve"> 芙蓉園は、「老人は国の宝」を目標に利用者に「人生の安心」を提供しております。「ありがとう」の言葉と職員の「和」を大切にし、地域住民とともに老人福祉の向上に努めています。</v>
          </cell>
          <cell r="P1052" t="str">
            <v>清掃リネンスタッフ【画像情報あり】／５月１７日面接会</v>
          </cell>
          <cell r="Q1052" t="str">
            <v>確認中</v>
          </cell>
          <cell r="R1052" t="str">
            <v>・居室等施設内の清掃・リネン交換・おやつの配膳・ご利用者の衣類の洗濯等※見学のみでもお気軽にご応募ください※未経験者歓迎。未経験から始めたスタッフばかりです。※介護業務はありません※全て屋内の作業です</v>
          </cell>
          <cell r="S1052" t="str">
            <v>総合福祉ホーム芙蓉園</v>
          </cell>
          <cell r="T1052" t="str">
            <v>確認中</v>
          </cell>
          <cell r="U1052" t="str">
            <v>非常勤パート</v>
          </cell>
          <cell r="V1052" t="str">
            <v>東京都町田市南町田 ５－１６－１</v>
          </cell>
          <cell r="W1052" t="str">
            <v>田園都市線 南町田グランベリーパーク駅　徒歩7分</v>
          </cell>
          <cell r="X1052" t="str">
            <v>1,092円〜1,092円</v>
          </cell>
          <cell r="Y1052" t="str">
            <v>なし</v>
          </cell>
          <cell r="Z1052" t="str">
            <v>内容・詳細等は最下部ハローワークインターネットサービスにて確認ください。</v>
          </cell>
          <cell r="AA1052" t="str">
            <v>実費支給（上限あり）</v>
          </cell>
          <cell r="AB1052" t="str">
            <v>あり</v>
          </cell>
          <cell r="AC1052" t="str">
            <v>1時間あたり10円〜20円（前年度実績）</v>
          </cell>
          <cell r="AD1052" t="str">
            <v>あり</v>
          </cell>
          <cell r="AE1052" t="str">
            <v>0円〜133,000円（前年度実績）</v>
          </cell>
          <cell r="AF1052" t="str">
            <v>時給</v>
          </cell>
          <cell r="AG1052" t="str">
            <v>期間の定めあり</v>
          </cell>
          <cell r="AH1052" t="str">
            <v>〜2024年3月31日契約更新の可能性あり（原則更新）</v>
          </cell>
          <cell r="AI1052" t="str">
            <v>確認中</v>
          </cell>
          <cell r="AJ1052" t="str">
            <v>不可</v>
          </cell>
          <cell r="AK1052" t="str">
            <v>あり</v>
          </cell>
          <cell r="AL1052" t="str">
            <v>１４日間</v>
          </cell>
          <cell r="AM1052" t="str">
            <v>なし</v>
          </cell>
          <cell r="AN1052" t="str">
            <v>なし</v>
          </cell>
          <cell r="AO1052" t="str">
            <v>内容・詳細等は最下部ハローワークインターネットサービスにて確認ください。</v>
          </cell>
          <cell r="AP1052" t="str">
            <v>8時30分〜17時00分の時間の間の3時間以上</v>
          </cell>
          <cell r="AQ1052" t="str">
            <v>週1日以上</v>
          </cell>
          <cell r="AR1052" t="str">
            <v>免許・資格不問</v>
          </cell>
          <cell r="AS1052" t="str">
            <v>労災保険</v>
          </cell>
          <cell r="AT1052" t="str">
            <v>1人</v>
          </cell>
          <cell r="AU1052" t="str">
            <v>特別養護老人ホーム（特養）</v>
          </cell>
          <cell r="AV1052" t="str">
            <v>利用しない</v>
          </cell>
          <cell r="AX1052" t="str">
            <v>利用しない</v>
          </cell>
          <cell r="AZ1052" t="str">
            <v>60分</v>
          </cell>
          <cell r="BA1052" t="str">
            <v>週休二日制</v>
          </cell>
          <cell r="BB1052" t="str">
            <v>あり（屋内禁煙）</v>
          </cell>
          <cell r="BC1052" t="str">
            <v>あり（屋内禁煙）</v>
          </cell>
        </row>
        <row r="1053">
          <cell r="C1053" t="str">
            <v>13190-03737331</v>
          </cell>
          <cell r="D1053">
            <v>45036</v>
          </cell>
          <cell r="E1053" t="str">
            <v>社会福祉法人芙蓉会 総合福祉ホーム芙蓉園</v>
          </cell>
          <cell r="F1053" t="str">
            <v>シャカイフクシホウジン フヨウカイ ソウゴウフクシホームフヨウエン</v>
          </cell>
          <cell r="G1053">
            <v>0</v>
          </cell>
          <cell r="H1053">
            <v>0</v>
          </cell>
          <cell r="I1053">
            <v>0</v>
          </cell>
          <cell r="J1053">
            <v>0</v>
          </cell>
          <cell r="K1053">
            <v>0</v>
          </cell>
          <cell r="L1053">
            <v>0</v>
          </cell>
          <cell r="M1053">
            <v>0</v>
          </cell>
          <cell r="N1053" t="str">
            <v xml:space="preserve">https//:fuyouen.jp/ </v>
          </cell>
          <cell r="O1053" t="str">
            <v xml:space="preserve"> 芙蓉園は、「老人は国の宝」を目標に利用者に「人生の安心」を提供しております。「ありがとう」の言葉と職員の「和」を大切にし、地域住民とともに老人福祉の向上に努めています。</v>
          </cell>
          <cell r="P1053" t="str">
            <v>調理補助スタッフ【画像情報あり】／５月１７日面接会</v>
          </cell>
          <cell r="Q1053" t="str">
            <v>確認中</v>
          </cell>
          <cell r="R1053" t="str">
            <v>＊特別養護老人ホーム、ショートステイ、ディサービス利用者への食事提供に関する補助業務・盛り付け、配膳、食事のぺースト状等への加工・食洗器での洗浄、厨房の片付け・清掃※包丁を使う業務はありません。未経験の方でも丁寧に指導いたし ます。</v>
          </cell>
          <cell r="S1053" t="str">
            <v>総合福祉ホーム芙蓉園</v>
          </cell>
          <cell r="T1053" t="str">
            <v>確認中</v>
          </cell>
          <cell r="U1053" t="str">
            <v>非常勤パート</v>
          </cell>
          <cell r="V1053" t="str">
            <v>東京都町田市南町田 ５－１６－１</v>
          </cell>
          <cell r="W1053" t="str">
            <v>田園都市線 南町田グランベリーパーク駅　徒歩7分</v>
          </cell>
          <cell r="X1053" t="str">
            <v>1,092円〜1,092円</v>
          </cell>
          <cell r="Y1053" t="str">
            <v>なし</v>
          </cell>
          <cell r="Z1053" t="str">
            <v>内容・詳細等は最下部ハローワークインターネットサービスにて確認ください。</v>
          </cell>
          <cell r="AA1053" t="str">
            <v>実費支給（上限あり）</v>
          </cell>
          <cell r="AB1053" t="str">
            <v>あり</v>
          </cell>
          <cell r="AC1053" t="str">
            <v>1時間あたり10円〜20円（前年度実績）</v>
          </cell>
          <cell r="AD1053" t="str">
            <v>あり</v>
          </cell>
          <cell r="AE1053" t="str">
            <v>〜133,000円（前年度実績）</v>
          </cell>
          <cell r="AF1053" t="str">
            <v>時給</v>
          </cell>
          <cell r="AG1053" t="str">
            <v>期間の定めあり</v>
          </cell>
          <cell r="AH1053" t="str">
            <v>〜2024年3月31日契約更新の可能性あり（原則更新）</v>
          </cell>
          <cell r="AI1053" t="str">
            <v>確認中</v>
          </cell>
          <cell r="AJ1053" t="str">
            <v>不可</v>
          </cell>
          <cell r="AK1053" t="str">
            <v>あり</v>
          </cell>
          <cell r="AL1053" t="str">
            <v>１４日間</v>
          </cell>
          <cell r="AM1053" t="str">
            <v>なし</v>
          </cell>
          <cell r="AN1053" t="str">
            <v>なし</v>
          </cell>
          <cell r="AO1053" t="str">
            <v>内容・詳細等は最下部ハローワークインターネットサービスにて確認ください。</v>
          </cell>
          <cell r="AP1053" t="str">
            <v>内容・詳細等は最下部ハローワークインターネットサービスにて確認ください。</v>
          </cell>
          <cell r="AQ1053" t="str">
            <v>週3日〜週5日</v>
          </cell>
          <cell r="AR1053" t="str">
            <v>免許・資格不問</v>
          </cell>
          <cell r="AS1053" t="str">
            <v>労災保険</v>
          </cell>
          <cell r="AT1053" t="str">
            <v>2人</v>
          </cell>
          <cell r="AU1053" t="str">
            <v>特別養護老人ホーム（特養）</v>
          </cell>
          <cell r="AV1053" t="str">
            <v>利用しない</v>
          </cell>
          <cell r="AX1053" t="str">
            <v>利用しない</v>
          </cell>
          <cell r="AZ1053" t="str">
            <v>0分</v>
          </cell>
          <cell r="BA1053" t="str">
            <v>週休二日制</v>
          </cell>
          <cell r="BB1053" t="str">
            <v>あり（屋内禁煙）</v>
          </cell>
          <cell r="BC1053" t="str">
            <v>あり（屋内禁煙）</v>
          </cell>
        </row>
        <row r="1054">
          <cell r="C1054" t="str">
            <v>13190-03741531</v>
          </cell>
          <cell r="D1054">
            <v>45036</v>
          </cell>
          <cell r="E1054" t="str">
            <v>医療法人社団 泰大会</v>
          </cell>
          <cell r="F1054" t="str">
            <v>イリョウホウジンシャダンタイダイカイ</v>
          </cell>
          <cell r="G1054">
            <v>0</v>
          </cell>
          <cell r="H1054">
            <v>0</v>
          </cell>
          <cell r="I1054">
            <v>0</v>
          </cell>
          <cell r="J1054">
            <v>0</v>
          </cell>
          <cell r="K1054">
            <v>0</v>
          </cell>
          <cell r="L1054">
            <v>0</v>
          </cell>
          <cell r="M1054">
            <v>0</v>
          </cell>
          <cell r="N1054" t="str">
            <v xml:space="preserve">https://taidaikai.com </v>
          </cell>
          <cell r="O1054" t="str">
            <v>昭和６３年１０月に開業。平成５年に医療法人社団に組織変更し現在に至る。開業当初より地域に密着した、医療サービスを中心に診療を続けている。</v>
          </cell>
          <cell r="P1054" t="str">
            <v>看護助手／５月１７日面接会</v>
          </cell>
          <cell r="Q1054" t="str">
            <v>確認中</v>
          </cell>
          <cell r="R1054" t="str">
            <v>・診察、処置の介助・清掃業務（機器の清掃・内視鏡等）・各種検査介助・物品の管理・ゴミ捨てなど一般看護助手業務をお願いします！また、内科・整形外科の経験をお持ちの方がいましたら優遇させていただきます。</v>
          </cell>
          <cell r="S1054" t="str">
            <v>こんどう整形外科</v>
          </cell>
          <cell r="T1054" t="str">
            <v>確認中</v>
          </cell>
          <cell r="U1054" t="str">
            <v>正社員</v>
          </cell>
          <cell r="V1054" t="str">
            <v xml:space="preserve">東京都町田市旭町１－４－１ </v>
          </cell>
          <cell r="W1054" t="str">
            <v>小田急線・ＪＲ横浜線 町田駅からバス「森野三丁目」下車徒歩１分</v>
          </cell>
          <cell r="X1054" t="str">
            <v>210,000円〜210,000円</v>
          </cell>
          <cell r="Y1054" t="str">
            <v>調整手当 30,000円〜30,000円</v>
          </cell>
          <cell r="Z1054" t="str">
            <v>管理手当：役職による</v>
          </cell>
          <cell r="AA1054" t="str">
            <v>30,000円〜30,000円</v>
          </cell>
          <cell r="AB1054" t="str">
            <v>※昇給、賞与は業務実績による</v>
          </cell>
          <cell r="AC1054" t="str">
            <v>1月あたり500円〜10,000円（前年度実績）</v>
          </cell>
          <cell r="AD1054" t="str">
            <v>あり</v>
          </cell>
          <cell r="AE1054" t="str">
            <v>計 2.00ヶ月分（前年度実績）</v>
          </cell>
          <cell r="AF1054" t="str">
            <v>月給（手当等確認ください）</v>
          </cell>
          <cell r="AG1054" t="str">
            <v>期間の定めなし</v>
          </cell>
          <cell r="AH1054" t="str">
            <v>雇用期間の定めなし</v>
          </cell>
          <cell r="AI1054" t="str">
            <v>確認中</v>
          </cell>
          <cell r="AJ1054" t="str">
            <v>可</v>
          </cell>
          <cell r="AK1054" t="str">
            <v>あり</v>
          </cell>
          <cell r="AL1054" t="str">
            <v>３ヶ月</v>
          </cell>
          <cell r="AM1054" t="str">
            <v>あり</v>
          </cell>
          <cell r="AN1054" t="str">
            <v>20時間</v>
          </cell>
          <cell r="AO1054" t="str">
            <v>内容・詳細等は最下部ハローワークインターネットサービスにて確認ください。</v>
          </cell>
          <cell r="AP1054" t="str">
            <v>内容・詳細等は最下部ハローワークインターネットサービスにて確認ください。</v>
          </cell>
          <cell r="AQ1054" t="str">
            <v>内容・詳細等は最下部ハローワークインターネットサービスにて確認ください。</v>
          </cell>
          <cell r="AR1054" t="str">
            <v>介護福祉士あれば尚可、普通自動車運転免許あれば尚可（ＡＴ限定可）</v>
          </cell>
          <cell r="AS1054" t="str">
            <v>20時間</v>
          </cell>
          <cell r="AT1054" t="str">
            <v>1人</v>
          </cell>
          <cell r="AU1054" t="str">
            <v>居宅介護支援</v>
          </cell>
          <cell r="AV1054" t="str">
            <v>利用しない</v>
          </cell>
          <cell r="AX1054" t="str">
            <v>利用しない</v>
          </cell>
          <cell r="AZ1054" t="str">
            <v>120分</v>
          </cell>
          <cell r="BA1054" t="str">
            <v>週休二日制</v>
          </cell>
          <cell r="BB1054" t="str">
            <v>あり（屋内禁煙）</v>
          </cell>
          <cell r="BC1054" t="str">
            <v>あり（屋内禁煙）</v>
          </cell>
        </row>
        <row r="1055">
          <cell r="C1055" t="str">
            <v>13190-03742431</v>
          </cell>
          <cell r="D1055">
            <v>45036</v>
          </cell>
          <cell r="E1055" t="str">
            <v>社会福祉法人 南町田ちいろば会</v>
          </cell>
          <cell r="F1055" t="str">
            <v>シャカイフクシホウジンミナミマチダチイロバカイ</v>
          </cell>
          <cell r="G1055">
            <v>0</v>
          </cell>
          <cell r="H1055">
            <v>0</v>
          </cell>
          <cell r="I1055">
            <v>0</v>
          </cell>
          <cell r="J1055">
            <v>0</v>
          </cell>
          <cell r="K1055">
            <v>0</v>
          </cell>
          <cell r="L1055">
            <v>0</v>
          </cell>
          <cell r="M1055">
            <v>0</v>
          </cell>
          <cell r="N1055" t="str">
            <v xml:space="preserve">http://www.migiwa-home.or.jp </v>
          </cell>
          <cell r="O1055" t="str">
            <v>寄り添う思いを大切にした福祉サービスを提供していく経営理念をもとに日々励んでいます。</v>
          </cell>
          <cell r="P1055" t="str">
            <v>ディサービス介護職員／５月１７日面接会</v>
          </cell>
          <cell r="Q1055" t="str">
            <v>確認中</v>
          </cell>
          <cell r="R1055" t="str">
            <v>＊食事・入浴・排泄などの日常生活支援</v>
          </cell>
          <cell r="S1055" t="str">
            <v>南町田ちいろば会 みぎわホーム</v>
          </cell>
          <cell r="T1055" t="str">
            <v>確認中</v>
          </cell>
          <cell r="U1055" t="str">
            <v>非常勤パート</v>
          </cell>
          <cell r="V1055" t="str">
            <v>東京都町田市南町田４丁目１０－３８</v>
          </cell>
          <cell r="W1055" t="str">
            <v>東急田園都市線 南町田グランベリーパーク駅　徒歩12分</v>
          </cell>
          <cell r="X1055" t="str">
            <v>1,151円〜1,226円</v>
          </cell>
          <cell r="Y1055" t="str">
            <v>処遇改善手当 79円〜79円</v>
          </cell>
          <cell r="Z1055" t="str">
            <v>＊祝日は時給５０円プラスとなります</v>
          </cell>
          <cell r="AA1055" t="str">
            <v>実費支給（上限あり）</v>
          </cell>
          <cell r="AB1055" t="str">
            <v>なし</v>
          </cell>
          <cell r="AC1055" t="str">
            <v>なし</v>
          </cell>
          <cell r="AD1055" t="str">
            <v>なし</v>
          </cell>
          <cell r="AE1055" t="str">
            <v>なし</v>
          </cell>
          <cell r="AF1055" t="str">
            <v>時給</v>
          </cell>
          <cell r="AG1055" t="str">
            <v>期間の定めあり</v>
          </cell>
          <cell r="AH1055" t="str">
            <v>〜2024年3月31日契約更新の可能性あり（原則更新）</v>
          </cell>
          <cell r="AI1055" t="str">
            <v>確認中</v>
          </cell>
          <cell r="AJ1055" t="str">
            <v>可</v>
          </cell>
          <cell r="AK1055" t="str">
            <v>あり</v>
          </cell>
          <cell r="AL1055" t="str">
            <v>３か月</v>
          </cell>
          <cell r="AM1055" t="str">
            <v>あり</v>
          </cell>
          <cell r="AN1055" t="str">
            <v>20時間</v>
          </cell>
          <cell r="AO1055" t="str">
            <v>内容・詳細等は最下部ハローワークインターネットサービスにて確認ください。</v>
          </cell>
          <cell r="AP1055" t="str">
            <v>8時00分〜17時00分</v>
          </cell>
          <cell r="AQ1055" t="str">
            <v>週3日以上</v>
          </cell>
          <cell r="AR1055" t="str">
            <v>介護職員初任者研修修了者・介護福祉士・ホームヘルパー２級あれば尚可、普通自動車運転免許必須：ワゴン車運転できる方、いずれかの資格を所持で可</v>
          </cell>
          <cell r="AS1055" t="str">
            <v>雇用保険，労災保険，健康保険，厚生年金</v>
          </cell>
          <cell r="AT1055" t="str">
            <v>1人</v>
          </cell>
          <cell r="AU1055" t="str">
            <v>認知症対応型デイサービス</v>
          </cell>
          <cell r="AV1055" t="str">
            <v>利用しない</v>
          </cell>
          <cell r="AX1055" t="str">
            <v>利用しない</v>
          </cell>
          <cell r="AZ1055" t="str">
            <v>60分</v>
          </cell>
          <cell r="BA1055" t="str">
            <v>週休二日制</v>
          </cell>
          <cell r="BB1055" t="str">
            <v>有（屋内「原則禁煙」）</v>
          </cell>
          <cell r="BC1055" t="str">
            <v>屋内禁煙（屋外に喫煙所設置）</v>
          </cell>
        </row>
        <row r="1056">
          <cell r="C1056" t="str">
            <v>13190-03744331</v>
          </cell>
          <cell r="D1056">
            <v>45036</v>
          </cell>
          <cell r="E1056" t="str">
            <v>社会福祉法人 南町田ちいろば会</v>
          </cell>
          <cell r="F1056" t="str">
            <v>シャカイフクシホウジンミナミマチダチイロバカイ</v>
          </cell>
          <cell r="G1056">
            <v>0</v>
          </cell>
          <cell r="H1056">
            <v>0</v>
          </cell>
          <cell r="I1056">
            <v>0</v>
          </cell>
          <cell r="J1056">
            <v>0</v>
          </cell>
          <cell r="K1056">
            <v>0</v>
          </cell>
          <cell r="L1056">
            <v>0</v>
          </cell>
          <cell r="M1056">
            <v>0</v>
          </cell>
          <cell r="N1056" t="str">
            <v xml:space="preserve">http://www.migiwa-home.or.jp </v>
          </cell>
          <cell r="O1056" t="str">
            <v>寄り添う思いを大切にした福祉サービスを提供していく経営理念をもとに日々励んでいます。</v>
          </cell>
          <cell r="P1056" t="str">
            <v>ドライバー（ディサービス）／５月１７日面接会</v>
          </cell>
          <cell r="Q1056" t="str">
            <v>確認中</v>
          </cell>
          <cell r="R1056" t="str">
            <v>＊ディサービスご利用者の送迎 （利用者のご自宅とみぎわホーム間）</v>
          </cell>
          <cell r="S1056" t="str">
            <v>高齢者総合福祉施設 みぎわホーム</v>
          </cell>
          <cell r="T1056" t="str">
            <v>確認中</v>
          </cell>
          <cell r="U1056" t="str">
            <v>非常勤パート</v>
          </cell>
          <cell r="V1056" t="str">
            <v>東京都町田市南町田４丁目１０－３８</v>
          </cell>
          <cell r="W1056" t="str">
            <v>東急田園都市線 南町田グランベリーパーク駅　徒歩12分</v>
          </cell>
          <cell r="X1056" t="str">
            <v>1,072円〜1,072円</v>
          </cell>
          <cell r="Y1056" t="str">
            <v>なし</v>
          </cell>
          <cell r="Z1056" t="str">
            <v>＊祝日勤務は時給５０円が加算されます。</v>
          </cell>
          <cell r="AA1056" t="str">
            <v>実費支給（上限あり）</v>
          </cell>
          <cell r="AB1056" t="str">
            <v>なし</v>
          </cell>
          <cell r="AC1056" t="str">
            <v>なし</v>
          </cell>
          <cell r="AD1056" t="str">
            <v>なし</v>
          </cell>
          <cell r="AE1056" t="str">
            <v>なし</v>
          </cell>
          <cell r="AF1056" t="str">
            <v>時給</v>
          </cell>
          <cell r="AG1056" t="str">
            <v>期間の定めあり</v>
          </cell>
          <cell r="AH1056" t="str">
            <v>雇用期間の定めあり（4ヶ月以上）</v>
          </cell>
          <cell r="AI1056" t="str">
            <v>確認中</v>
          </cell>
          <cell r="AJ1056" t="str">
            <v>可</v>
          </cell>
          <cell r="AK1056" t="str">
            <v>あり</v>
          </cell>
          <cell r="AL1056" t="str">
            <v>３ヶ月</v>
          </cell>
          <cell r="AM1056" t="str">
            <v>なし</v>
          </cell>
          <cell r="AN1056" t="str">
            <v>なし</v>
          </cell>
          <cell r="AO1056" t="str">
            <v>交替制（シフト制）</v>
          </cell>
          <cell r="AP1056" t="str">
            <v>8時00分〜18時15分</v>
          </cell>
          <cell r="AQ1056" t="str">
            <v>週3日〜週5日</v>
          </cell>
          <cell r="AR1056" t="str">
            <v>普通自動車運転免許必須（ＡＴ限定可）</v>
          </cell>
          <cell r="AS1056" t="str">
            <v>労災保険</v>
          </cell>
          <cell r="AT1056" t="str">
            <v>1人</v>
          </cell>
          <cell r="AU1056" t="str">
            <v>認知症対応型デイサービス</v>
          </cell>
          <cell r="AV1056" t="str">
            <v>利用しない</v>
          </cell>
          <cell r="AX1056" t="str">
            <v>利用しない</v>
          </cell>
          <cell r="AZ1056" t="str">
            <v>60分</v>
          </cell>
          <cell r="BA1056" t="str">
            <v>週休二日制</v>
          </cell>
          <cell r="BB1056" t="str">
            <v>有（屋内「原則禁煙」）</v>
          </cell>
          <cell r="BC1056" t="str">
            <v>屋内禁煙（屋外に喫煙所設置）</v>
          </cell>
        </row>
        <row r="1057">
          <cell r="C1057" t="str">
            <v>13190-03746931</v>
          </cell>
          <cell r="D1057">
            <v>45036</v>
          </cell>
          <cell r="E1057" t="str">
            <v>社会福祉法人 南町田ちいろば会</v>
          </cell>
          <cell r="F1057" t="str">
            <v>シャカイフクシホウジンミナミマチダチイロバカイ</v>
          </cell>
          <cell r="G1057">
            <v>0</v>
          </cell>
          <cell r="H1057">
            <v>0</v>
          </cell>
          <cell r="I1057">
            <v>0</v>
          </cell>
          <cell r="J1057">
            <v>0</v>
          </cell>
          <cell r="K1057">
            <v>0</v>
          </cell>
          <cell r="L1057">
            <v>0</v>
          </cell>
          <cell r="M1057">
            <v>0</v>
          </cell>
          <cell r="N1057" t="str">
            <v xml:space="preserve">http://www.migiwa-home.or.jp </v>
          </cell>
          <cell r="O1057" t="str">
            <v>寄り添う思いを大切にした福祉サービスを提供していく経営理念をもとに日々励んでいます。</v>
          </cell>
          <cell r="P1057" t="str">
            <v>介護職員（一般及びリーダー候補）／５月１７日面接会</v>
          </cell>
          <cell r="Q1057" t="str">
            <v>確認中</v>
          </cell>
          <cell r="R1057" t="str">
            <v>＊特別養護老人ホーム及びショートスティの入居者、ご利用者への 日常生活における食事や入浴などの介護業務全般に従事をお願い します。・特養 定員８８名、ユニット型ショートスティ 定員１１名／日、併設型、多床室＊「新しい生活様式」を踏まえた感染防止策・体温測定・マスク着用 ・手洗い ・消毒</v>
          </cell>
          <cell r="S1057" t="str">
            <v>特別養護老人ホーム みぎわホーム</v>
          </cell>
          <cell r="T1057" t="str">
            <v>確認中</v>
          </cell>
          <cell r="U1057" t="str">
            <v>正社員</v>
          </cell>
          <cell r="V1057" t="str">
            <v>東京都町田市南町田４丁目１０－３８</v>
          </cell>
          <cell r="W1057" t="str">
            <v>東急田園都市線 南町田グランベリーパーク駅 徒歩12分</v>
          </cell>
          <cell r="X1057" t="str">
            <v>194,000円〜277,800円</v>
          </cell>
          <cell r="Y1057" t="str">
            <v>職能手当 5,000円〜15,000円,処遇改善手当 19,000円〜29,500円,資格手当 5,000円〜15,000円</v>
          </cell>
          <cell r="Z1057" t="str">
            <v>配偶者手当 １４８００円,扶養手当   ４０００円～,住宅手当 持家２０００円賃貸 １００００円,夜勤手当   月平均４回</v>
          </cell>
          <cell r="AA1057" t="str">
            <v>実費支給（上限あり）</v>
          </cell>
          <cell r="AB1057" t="str">
            <v>あり</v>
          </cell>
          <cell r="AC1057" t="str">
            <v>1月あたり2,000円〜（前年度実績）</v>
          </cell>
          <cell r="AD1057" t="str">
            <v>あり</v>
          </cell>
          <cell r="AE1057" t="str">
            <v>430,000円〜650,000円（前年度実績）</v>
          </cell>
          <cell r="AF1057" t="str">
            <v>月給（手当等確認ください）</v>
          </cell>
          <cell r="AG1057" t="str">
            <v>期間の定めなし</v>
          </cell>
          <cell r="AH1057" t="str">
            <v>雇用期間の定めなし</v>
          </cell>
          <cell r="AI1057" t="str">
            <v>確認中</v>
          </cell>
          <cell r="AJ1057" t="str">
            <v>可</v>
          </cell>
          <cell r="AK1057" t="str">
            <v>あり</v>
          </cell>
          <cell r="AL1057" t="str">
            <v>３ヶ月</v>
          </cell>
          <cell r="AM1057" t="str">
            <v>あり</v>
          </cell>
          <cell r="AN1057" t="str">
            <v>5時間</v>
          </cell>
          <cell r="AO1057" t="str">
            <v>変形労働時間制</v>
          </cell>
          <cell r="AP1057" t="str">
            <v>内容・詳細等は最下部ハローワークインターネットサービスにて確認ください。</v>
          </cell>
          <cell r="AQ1057" t="str">
            <v>内容・詳細等は最下部ハローワークインターネットサービスにて確認ください。</v>
          </cell>
          <cell r="AR1057" t="str">
            <v>介護職員初任者研修修了者,介護福祉士いずれかの資格を所持で可,資格取得制度あり（リーダー候補は介護福祉士資格必須）</v>
          </cell>
          <cell r="AS1057" t="str">
            <v>雇用保険，労災保険，健康保険，厚生年金</v>
          </cell>
          <cell r="AT1057" t="str">
            <v>2人</v>
          </cell>
          <cell r="AU1057" t="str">
            <v>特別養護老人ホーム（特養）</v>
          </cell>
          <cell r="AV1057" t="str">
            <v>利用しない</v>
          </cell>
          <cell r="AX1057" t="str">
            <v>利用しない</v>
          </cell>
          <cell r="AZ1057" t="str">
            <v>60分</v>
          </cell>
          <cell r="BA1057" t="str">
            <v>週休二日制</v>
          </cell>
          <cell r="BB1057" t="str">
            <v>有（屋内「原則禁煙」）</v>
          </cell>
          <cell r="BC1057" t="str">
            <v>屋内禁煙（屋外に喫煙所設置）</v>
          </cell>
        </row>
        <row r="1058">
          <cell r="C1058" t="str">
            <v>13190-03749831</v>
          </cell>
          <cell r="D1058">
            <v>45036</v>
          </cell>
          <cell r="E1058" t="str">
            <v>社会福祉法人 南町田ちいろば会</v>
          </cell>
          <cell r="F1058" t="str">
            <v>シャカイフクシホウジンミナミマチダチイロバカイ</v>
          </cell>
          <cell r="G1058">
            <v>0</v>
          </cell>
          <cell r="H1058">
            <v>0</v>
          </cell>
          <cell r="I1058">
            <v>0</v>
          </cell>
          <cell r="J1058">
            <v>0</v>
          </cell>
          <cell r="K1058">
            <v>0</v>
          </cell>
          <cell r="L1058">
            <v>0</v>
          </cell>
          <cell r="M1058">
            <v>0</v>
          </cell>
          <cell r="N1058" t="str">
            <v xml:space="preserve">http://www.migiwa-home.or.jp </v>
          </cell>
          <cell r="O1058" t="str">
            <v>寄り添う思いを大切にした福祉サービスを提供していく経営理念をもとに日々励んでいます。</v>
          </cell>
          <cell r="P1058" t="str">
            <v>特別養護老人ホーム介護職員／５月１７日面接会</v>
          </cell>
          <cell r="Q1058" t="str">
            <v>確認中</v>
          </cell>
          <cell r="R1058" t="str">
            <v xml:space="preserve">＊特養 定員８８名、ユニット型＊ ショートスティ 定員１１名／日、併設型、多床室・ユニット入居者１１名の料理の盛り付けや洗い物。・お部屋の掃除やリネン交換など・簡単な介助あり＊「新しい生活様式」を踏まえた感染防止策・体温測定 ・マスク着用 ・手洗い・消毒                </v>
          </cell>
          <cell r="S1058" t="str">
            <v>特別養護老人ホーム みぎわホーム</v>
          </cell>
          <cell r="T1058" t="str">
            <v>確認中</v>
          </cell>
          <cell r="U1058" t="str">
            <v>非常勤パート</v>
          </cell>
          <cell r="V1058" t="str">
            <v>東京都町田市南町田４丁目１０－３８</v>
          </cell>
          <cell r="W1058" t="str">
            <v>東急田園都市線 南町田グランベリーパーク駅　徒歩12分</v>
          </cell>
          <cell r="X1058" t="str">
            <v>1,151円〜1,226円</v>
          </cell>
          <cell r="Y1058" t="str">
            <v>処遇改善手当 79円〜79円</v>
          </cell>
          <cell r="Z1058" t="str">
            <v>なし</v>
          </cell>
          <cell r="AA1058" t="str">
            <v>実費支給（上限あり）</v>
          </cell>
          <cell r="AB1058" t="str">
            <v>あり</v>
          </cell>
          <cell r="AC1058" t="str">
            <v>1時間あたり0円〜50円（前年度実績）</v>
          </cell>
          <cell r="AD1058" t="str">
            <v>なし</v>
          </cell>
          <cell r="AE1058" t="str">
            <v>なし</v>
          </cell>
          <cell r="AF1058" t="str">
            <v>時給</v>
          </cell>
          <cell r="AG1058" t="str">
            <v>期間の定めあり</v>
          </cell>
          <cell r="AH1058" t="str">
            <v>雇用期間の定めあり（4ヶ月以上）</v>
          </cell>
          <cell r="AI1058" t="str">
            <v>確認中</v>
          </cell>
          <cell r="AJ1058" t="str">
            <v>可</v>
          </cell>
          <cell r="AK1058" t="str">
            <v>あり</v>
          </cell>
          <cell r="AL1058" t="str">
            <v>３ヶ月</v>
          </cell>
          <cell r="AM1058" t="str">
            <v>なし</v>
          </cell>
          <cell r="AN1058" t="str">
            <v>なし</v>
          </cell>
          <cell r="AO1058" t="str">
            <v>内容・詳細等は最下部ハローワークインターネットサービスにて確認ください。</v>
          </cell>
          <cell r="AP1058" t="str">
            <v>内容・詳細等は最下部ハローワークインターネットサービスにて確認ください。</v>
          </cell>
          <cell r="AQ1058" t="str">
            <v>週2日以上</v>
          </cell>
          <cell r="AR1058" t="str">
            <v>免許・資格不問</v>
          </cell>
          <cell r="AS1058" t="str">
            <v>労災保険</v>
          </cell>
          <cell r="AT1058" t="str">
            <v>1人</v>
          </cell>
          <cell r="AU1058" t="str">
            <v>特別養護老人ホーム（特養）</v>
          </cell>
          <cell r="AV1058" t="str">
            <v>利用しない</v>
          </cell>
          <cell r="AX1058" t="str">
            <v>利用しない</v>
          </cell>
          <cell r="AZ1058" t="str">
            <v>0分</v>
          </cell>
          <cell r="BA1058" t="str">
            <v>週休二日制</v>
          </cell>
          <cell r="BB1058" t="str">
            <v>有（屋内「原則禁煙」）</v>
          </cell>
          <cell r="BC1058" t="str">
            <v>屋内禁煙（屋外に喫煙所設置）</v>
          </cell>
        </row>
        <row r="1059">
          <cell r="C1059" t="str">
            <v>13190-03751731</v>
          </cell>
          <cell r="D1059">
            <v>45036</v>
          </cell>
          <cell r="E1059" t="str">
            <v>社会福祉法人 南町田ちいろば会</v>
          </cell>
          <cell r="F1059" t="str">
            <v>シャカイフクシホウジンミナミマチダチイロバカイ</v>
          </cell>
          <cell r="G1059">
            <v>0</v>
          </cell>
          <cell r="H1059">
            <v>0</v>
          </cell>
          <cell r="I1059">
            <v>0</v>
          </cell>
          <cell r="J1059">
            <v>0</v>
          </cell>
          <cell r="K1059">
            <v>0</v>
          </cell>
          <cell r="L1059">
            <v>0</v>
          </cell>
          <cell r="M1059">
            <v>0</v>
          </cell>
          <cell r="N1059" t="str">
            <v xml:space="preserve">http://www.migiwa-home.or.jp </v>
          </cell>
          <cell r="O1059" t="str">
            <v>寄り添う思いを大切にした福祉サービスを提供していく経営理念をもとに日々励んでいます。</v>
          </cell>
          <cell r="P1059" t="str">
            <v>訪問ヘルパー（訪問介護事業所）／５月１７日面接会</v>
          </cell>
          <cell r="Q1059" t="str">
            <v>確認中</v>
          </cell>
          <cell r="R1059" t="str">
            <v>＊お客様の自宅にお伺いして、日常生活に必要な援助を行う訪問ヘルパー業務</v>
          </cell>
          <cell r="S1059" t="str">
            <v>みぎわホーム地域福祉サービスセンター</v>
          </cell>
          <cell r="T1059" t="str">
            <v>確認中</v>
          </cell>
          <cell r="U1059" t="str">
            <v>非常勤パート</v>
          </cell>
          <cell r="V1059" t="str">
            <v>東京都町田市南町田１丁目１９－４０</v>
          </cell>
          <cell r="W1059" t="str">
            <v>東急田園都市線 南町田グランベリーパーク駅　徒歩20分</v>
          </cell>
          <cell r="X1059" t="str">
            <v>1,232円〜1,282円</v>
          </cell>
          <cell r="Y1059" t="str">
            <v>処遇改善手当 135円〜135円</v>
          </cell>
          <cell r="Z1059" t="str">
            <v>＊祝日は時給５０円プラスとなります</v>
          </cell>
          <cell r="AA1059" t="str">
            <v>実費支給（上限あり）</v>
          </cell>
          <cell r="AB1059" t="str">
            <v>なし</v>
          </cell>
          <cell r="AC1059" t="str">
            <v>なし</v>
          </cell>
          <cell r="AD1059" t="str">
            <v>なし</v>
          </cell>
          <cell r="AE1059" t="str">
            <v>なし</v>
          </cell>
          <cell r="AF1059" t="str">
            <v>時給</v>
          </cell>
          <cell r="AG1059" t="str">
            <v>期間の定めあり</v>
          </cell>
          <cell r="AH1059" t="str">
            <v>〜2024年3月31日契約更新の可能性あり（原則更新）</v>
          </cell>
          <cell r="AI1059" t="str">
            <v>確認中</v>
          </cell>
          <cell r="AJ1059" t="str">
            <v>可</v>
          </cell>
          <cell r="AK1059" t="str">
            <v>あり</v>
          </cell>
          <cell r="AL1059" t="str">
            <v>３か月</v>
          </cell>
          <cell r="AM1059" t="str">
            <v>なし</v>
          </cell>
          <cell r="AN1059" t="str">
            <v>なし</v>
          </cell>
          <cell r="AO1059" t="str">
            <v>内容・詳細等は最下部ハローワークインターネットサービスにて確認ください。</v>
          </cell>
          <cell r="AP1059" t="str">
            <v>8時00分〜19時00分の時間の間の3時間以上</v>
          </cell>
          <cell r="AQ1059" t="str">
            <v>週1日〜週5日</v>
          </cell>
          <cell r="AR1059" t="str">
            <v>介護職員初任者研修修了者・介護福祉士・ホームヘルパー２級いずれかの資格を所持で可、普通自動車運転免許あれば尚可（ＡＴ限定可）</v>
          </cell>
          <cell r="AS1059" t="str">
            <v>労災保険</v>
          </cell>
          <cell r="AT1059" t="str">
            <v>2人</v>
          </cell>
          <cell r="AU1059" t="str">
            <v>訪問介護（ホームヘルプサービス）</v>
          </cell>
          <cell r="AV1059" t="str">
            <v>利用しない</v>
          </cell>
          <cell r="AX1059" t="str">
            <v>利用しない</v>
          </cell>
          <cell r="AZ1059" t="str">
            <v>0分</v>
          </cell>
          <cell r="BA1059" t="str">
            <v>週休二日制</v>
          </cell>
          <cell r="BB1059" t="str">
            <v>有（屋内「原則禁煙」）</v>
          </cell>
          <cell r="BC1059" t="str">
            <v>屋内禁煙（屋外に喫煙所設置）</v>
          </cell>
        </row>
        <row r="1060">
          <cell r="C1060" t="str">
            <v>13190-03752331</v>
          </cell>
          <cell r="D1060">
            <v>45036</v>
          </cell>
          <cell r="E1060" t="str">
            <v xml:space="preserve">ＳＯＭＰＯケア株式会社 </v>
          </cell>
          <cell r="F1060" t="str">
            <v>ソンポケアカブシキガイシャ ソンポケアラヴィーレミナミマチダ</v>
          </cell>
          <cell r="G1060">
            <v>0</v>
          </cell>
          <cell r="H1060">
            <v>0</v>
          </cell>
          <cell r="I1060">
            <v>0</v>
          </cell>
          <cell r="J1060">
            <v>0</v>
          </cell>
          <cell r="K1060">
            <v>0</v>
          </cell>
          <cell r="L1060">
            <v>0</v>
          </cell>
          <cell r="M1060">
            <v>0</v>
          </cell>
          <cell r="N1060" t="str">
            <v xml:space="preserve">http://www.sompocare.com </v>
          </cell>
          <cell r="O1060" t="str">
            <v>最高品質の介護サービスの実現を目指し、カスタムメイドケア、人材育成、認知症ケア、食事、医療連携、余暇時間の充実、ＩＣＴ・デジタルの活用、産学連携に注力しています。</v>
          </cell>
          <cell r="P1060" t="str">
            <v>介護職／正／ラヴィ―レ町田小野路／５月１７日面接会</v>
          </cell>
          <cell r="Q1060" t="str">
            <v>確認中</v>
          </cell>
          <cell r="R1060" t="str">
            <v>★有料老人ホームでの介護のお仕事です★◎無資格の方にも資格取得費用の一部補助や受験対策講座等の資格支援制度を整えております。◎車通勤可能！～主なお仕事～・入浴介助や着替え・排泄介助・食事介助・夜間巡回、巡視・レクリエーションの実施・旅行や外食などの外出・イベントの企画・運営  など自分らしく充実した生活を送っていただくためのお手伝いをします</v>
          </cell>
          <cell r="S1060" t="str">
            <v>ＳＯＭＰＯケア ラヴィーレ町田小野路</v>
          </cell>
          <cell r="T1060" t="str">
            <v>確認中</v>
          </cell>
          <cell r="U1060" t="str">
            <v>正社員</v>
          </cell>
          <cell r="V1060" t="str">
            <v>東京都町田市小野路町１６１２</v>
          </cell>
          <cell r="W1060" t="str">
            <v>小田急線 鶴川駅「鶴川」駅よりバス「湯船」下車（乗車時間１１分）、徒歩１分、「多摩センター」駅よりバス「湯船」下車、徒歩１分</v>
          </cell>
          <cell r="X1060" t="str">
            <v>190,300円〜211,800円</v>
          </cell>
          <cell r="Y1060" t="str">
            <v>職務手当 6,000円〜6,000円</v>
          </cell>
          <cell r="Z1060" t="str">
            <v>精皆勤手当：６，０００円／月、日祝手当：２，０００円／回、夜勤手当：５，０００円／回、特別職務手当１５，０００円／月（介護福祉士のみ）</v>
          </cell>
          <cell r="AA1060" t="str">
            <v>実費支給（上限あり）</v>
          </cell>
          <cell r="AB1060" t="str">
            <v>あり</v>
          </cell>
          <cell r="AC1060" t="str">
            <v>1月あたり0.00％〜30.00％（前年度実績）</v>
          </cell>
          <cell r="AD1060" t="str">
            <v>あり</v>
          </cell>
          <cell r="AE1060" t="str">
            <v>計 2.00ヶ月分（前年度実績）</v>
          </cell>
          <cell r="AF1060" t="str">
            <v>月給（手当等確認ください）</v>
          </cell>
          <cell r="AG1060" t="str">
            <v>期間の定めなし</v>
          </cell>
          <cell r="AH1060" t="str">
            <v>雇用期間の定めなし</v>
          </cell>
          <cell r="AI1060" t="str">
            <v>確認中</v>
          </cell>
          <cell r="AJ1060" t="str">
            <v>可</v>
          </cell>
          <cell r="AK1060" t="str">
            <v>あり</v>
          </cell>
          <cell r="AL1060" t="str">
            <v>６か月</v>
          </cell>
          <cell r="AM1060" t="str">
            <v>あり</v>
          </cell>
          <cell r="AN1060" t="str">
            <v>10時間</v>
          </cell>
          <cell r="AO1060" t="str">
            <v>変形労働時間制</v>
          </cell>
          <cell r="AP1060" t="str">
            <v>内容・詳細等は最下部ハローワークインターネットサービスにて確認ください。</v>
          </cell>
          <cell r="AQ1060" t="str">
            <v>内容・詳細等は最下部ハローワークインターネットサービスにて確認ください。</v>
          </cell>
          <cell r="AR1060" t="str">
            <v>免許・資格不問</v>
          </cell>
          <cell r="AS1060" t="str">
            <v>雇用保険，労災保険，健康保険，厚生年金</v>
          </cell>
          <cell r="AT1060" t="str">
            <v>1人</v>
          </cell>
          <cell r="AU1060" t="str">
            <v>特定施設入居者生活介護（有料老人ホーム）</v>
          </cell>
          <cell r="AV1060" t="str">
            <v>利用しない</v>
          </cell>
          <cell r="AX1060" t="str">
            <v>利用しない</v>
          </cell>
          <cell r="AZ1060" t="str">
            <v>60分</v>
          </cell>
          <cell r="BA1060" t="str">
            <v>週休二日制</v>
          </cell>
          <cell r="BB1060" t="str">
            <v>あり（屋内禁煙）</v>
          </cell>
          <cell r="BC1060" t="str">
            <v>あり（屋内禁煙）</v>
          </cell>
        </row>
        <row r="1061">
          <cell r="C1061" t="str">
            <v>13190-03753631</v>
          </cell>
          <cell r="D1061">
            <v>45036</v>
          </cell>
          <cell r="E1061" t="str">
            <v xml:space="preserve">ＳＯＭＰＯケア株式会社 </v>
          </cell>
          <cell r="F1061" t="str">
            <v>ソンポケアカブシキガイシャ ソンポケアラヴィーレミナミマチダ</v>
          </cell>
          <cell r="G1061">
            <v>0</v>
          </cell>
          <cell r="H1061">
            <v>0</v>
          </cell>
          <cell r="I1061">
            <v>0</v>
          </cell>
          <cell r="J1061">
            <v>0</v>
          </cell>
          <cell r="K1061">
            <v>0</v>
          </cell>
          <cell r="L1061">
            <v>0</v>
          </cell>
          <cell r="M1061">
            <v>0</v>
          </cell>
          <cell r="N1061" t="str">
            <v xml:space="preserve">http://www.sompocare.com </v>
          </cell>
          <cell r="O1061" t="str">
            <v>最高品質の介護サービスの実現を目指し、カスタムメイドケア、人材育成、認知症ケア、食事、医療連携、余暇時間の充実、ＩＣＴ・デジタルの活用、産学連携に注力しています。</v>
          </cell>
          <cell r="P1061" t="str">
            <v>クリーンスタッフ／パ／町田小野路／５月１７日面接会</v>
          </cell>
          <cell r="Q1061" t="str">
            <v>確認中</v>
          </cell>
          <cell r="R1061" t="str">
            <v>★有料老人ホーム内の清掃・洗濯のお仕事です★◎車通勤可能！共有フロアや居室清掃が主なお仕事です。施設を利用する全員が毎日気持ちよく過ごせるようスタッフ１人１人が常に整理整頓・清潔を心掛けています！わからないことは気軽に聞ける環境なので、業界・職種未経験の方も安心してお仕事スタートできます！</v>
          </cell>
          <cell r="S1061" t="str">
            <v>ＳＯＭＰＯケア ラヴィーレ町田小野路</v>
          </cell>
          <cell r="T1061" t="str">
            <v>確認中</v>
          </cell>
          <cell r="U1061" t="str">
            <v>非常勤パート</v>
          </cell>
          <cell r="V1061" t="str">
            <v>東京都町田市小野路町１６１２</v>
          </cell>
          <cell r="W1061" t="str">
            <v>小田急線 鶴川駅「鶴川」駅よりバス「湯船」下車（乗車時間１１分）、徒歩１分、「多摩センター」駅よりバス「湯船」下車、徒歩１分</v>
          </cell>
          <cell r="X1061" t="str">
            <v>1,080円〜1,080円</v>
          </cell>
          <cell r="Y1061" t="str">
            <v>なし</v>
          </cell>
          <cell r="Z1061" t="str">
            <v>内容・詳細等は最下部ハローワークインターネットサービスにて確認ください。</v>
          </cell>
          <cell r="AA1061" t="str">
            <v>実費支給（上限あり）</v>
          </cell>
          <cell r="AB1061" t="str">
            <v>あり</v>
          </cell>
          <cell r="AC1061" t="str">
            <v>1時間あたり10円〜20円（前年度実績）</v>
          </cell>
          <cell r="AD1061" t="str">
            <v>なし</v>
          </cell>
          <cell r="AE1061" t="str">
            <v>なし</v>
          </cell>
          <cell r="AF1061" t="str">
            <v>時給</v>
          </cell>
          <cell r="AG1061" t="str">
            <v>期間の定めあり</v>
          </cell>
          <cell r="AH1061" t="str">
            <v>雇用期間の定めあり（4ヶ月未満）〜2024年3月31日契約更新の可能性あり（原則更新）</v>
          </cell>
          <cell r="AI1061" t="str">
            <v>確認中</v>
          </cell>
          <cell r="AJ1061" t="str">
            <v>可</v>
          </cell>
          <cell r="AK1061" t="str">
            <v>なし</v>
          </cell>
          <cell r="AL1061" t="str">
            <v>なし</v>
          </cell>
          <cell r="AM1061" t="str">
            <v>なし</v>
          </cell>
          <cell r="AN1061" t="str">
            <v>なし</v>
          </cell>
          <cell r="AO1061" t="str">
            <v>交替制（シフト制）</v>
          </cell>
          <cell r="AP1061" t="str">
            <v>9時00分〜18時00分の時間の間の4時間以上</v>
          </cell>
          <cell r="AQ1061" t="str">
            <v>週2日以上</v>
          </cell>
          <cell r="AR1061" t="str">
            <v>免許・資格不問</v>
          </cell>
          <cell r="AS1061" t="str">
            <v>労災保険</v>
          </cell>
          <cell r="AT1061" t="str">
            <v>1人</v>
          </cell>
          <cell r="AU1061" t="str">
            <v>特定施設入居者生活介護（有料老人ホーム）</v>
          </cell>
          <cell r="AV1061" t="str">
            <v>利用しない</v>
          </cell>
          <cell r="AX1061" t="str">
            <v>利用しない</v>
          </cell>
          <cell r="AZ1061" t="str">
            <v>0分</v>
          </cell>
          <cell r="BA1061" t="str">
            <v>週休二日制</v>
          </cell>
          <cell r="BB1061" t="str">
            <v>あり（屋内禁煙）</v>
          </cell>
          <cell r="BC1061" t="str">
            <v>あり（屋内禁煙）</v>
          </cell>
        </row>
        <row r="1062">
          <cell r="C1062" t="str">
            <v>13190-03756031</v>
          </cell>
          <cell r="D1062">
            <v>45036</v>
          </cell>
          <cell r="E1062" t="str">
            <v>社会福祉法人創和会 ケアセンター成瀬</v>
          </cell>
          <cell r="F1062" t="str">
            <v>シャカイフクシホウジンソウワカイ ケアセンターナルセ</v>
          </cell>
          <cell r="G1062">
            <v>0</v>
          </cell>
          <cell r="H1062">
            <v>0</v>
          </cell>
          <cell r="I1062">
            <v>0</v>
          </cell>
          <cell r="J1062">
            <v>0</v>
          </cell>
          <cell r="K1062">
            <v>0</v>
          </cell>
          <cell r="L1062">
            <v>0</v>
          </cell>
          <cell r="M1062">
            <v>0</v>
          </cell>
          <cell r="N1062" t="str">
            <v xml:space="preserve">http://ccnaruse.com/ </v>
          </cell>
          <cell r="O1062" t="str">
            <v>住民活動により設立された社会福祉法人で「共に支え合い、共に生きる」という理念の下、５つの事業を通じ地域の福祉に貢献しています。</v>
          </cell>
          <cell r="P1062" t="str">
            <v>居宅の介護支援専門員／５月１７日面接会</v>
          </cell>
          <cell r="Q1062" t="str">
            <v>確認中</v>
          </cell>
          <cell r="R1062" t="str">
            <v>利用者宅を訪問してのケアプランご家族や利用者との連絡調整モニタリング訪問</v>
          </cell>
          <cell r="S1062" t="str">
            <v>ケアセンター成瀬</v>
          </cell>
          <cell r="T1062" t="str">
            <v>確認中</v>
          </cell>
          <cell r="U1062" t="str">
            <v>非常勤パート</v>
          </cell>
          <cell r="V1062" t="str">
            <v>東京都町田市成瀬台３－２４－１</v>
          </cell>
          <cell r="W1062" t="str">
            <v>横浜線成瀬駅より成瀬台行バス 野村住宅中央下車徒歩３分</v>
          </cell>
          <cell r="X1062" t="str">
            <v>210,000円〜240,000円</v>
          </cell>
          <cell r="Y1062" t="str">
            <v>なし</v>
          </cell>
          <cell r="Z1062" t="str">
            <v>処遇改善手当 月額７０００円。</v>
          </cell>
          <cell r="AA1062" t="str">
            <v>実費支給（上限なし）</v>
          </cell>
          <cell r="AB1062" t="str">
            <v>あり</v>
          </cell>
          <cell r="AC1062" t="str">
            <v>1月あたり2,000円〜（前年度実績）</v>
          </cell>
          <cell r="AD1062" t="str">
            <v>あり</v>
          </cell>
          <cell r="AE1062" t="str">
            <v>100,000円〜100,000円（前年度実績）</v>
          </cell>
          <cell r="AF1062" t="str">
            <v>月給（手当等確認ください）</v>
          </cell>
          <cell r="AG1062" t="str">
            <v>期間の定めあり</v>
          </cell>
          <cell r="AH1062" t="str">
            <v>雇用期間の定めあり（4ヶ月以上）1年,契約更新の可能性あり（原則更新）</v>
          </cell>
          <cell r="AI1062" t="str">
            <v>確認中</v>
          </cell>
          <cell r="AJ1062" t="str">
            <v>可</v>
          </cell>
          <cell r="AK1062" t="str">
            <v>あり</v>
          </cell>
          <cell r="AL1062" t="str">
            <v>３か月</v>
          </cell>
          <cell r="AM1062" t="str">
            <v>あり</v>
          </cell>
          <cell r="AN1062" t="str">
            <v>3時間</v>
          </cell>
          <cell r="AO1062" t="str">
            <v>変形労働時間制</v>
          </cell>
          <cell r="AP1062" t="str">
            <v>8時30分〜17時30分</v>
          </cell>
          <cell r="AQ1062" t="str">
            <v>内容・詳細等は最下部ハローワークインターネットサービスにて確認ください。</v>
          </cell>
          <cell r="AR1062" t="str">
            <v>介護支援専門員（ケアマネージャー）必須,普通自動車運転免許必須（ＡＴ限定可）</v>
          </cell>
          <cell r="AS1062" t="str">
            <v>雇用保険，労災保険，健康保険，厚生年金</v>
          </cell>
          <cell r="AT1062" t="str">
            <v>1人</v>
          </cell>
          <cell r="AU1062" t="str">
            <v>居宅介護支援</v>
          </cell>
          <cell r="AV1062" t="str">
            <v>利用しない</v>
          </cell>
          <cell r="AX1062" t="str">
            <v>利用しない</v>
          </cell>
          <cell r="AZ1062" t="str">
            <v>60分</v>
          </cell>
          <cell r="BA1062" t="str">
            <v>週休二日制</v>
          </cell>
          <cell r="BB1062" t="str">
            <v>あり（屋内禁煙）</v>
          </cell>
          <cell r="BC1062" t="str">
            <v>あり（屋内禁煙）</v>
          </cell>
        </row>
        <row r="1063">
          <cell r="C1063" t="str">
            <v>13190-03757831</v>
          </cell>
          <cell r="D1063">
            <v>45036</v>
          </cell>
          <cell r="E1063" t="str">
            <v>社会福祉法人創和会 ケアセンター成瀬</v>
          </cell>
          <cell r="F1063" t="str">
            <v>シャカイフクシホウジンソウワカイ ケアセンターナルセ</v>
          </cell>
          <cell r="G1063">
            <v>0</v>
          </cell>
          <cell r="H1063">
            <v>0</v>
          </cell>
          <cell r="I1063">
            <v>0</v>
          </cell>
          <cell r="J1063">
            <v>0</v>
          </cell>
          <cell r="K1063">
            <v>0</v>
          </cell>
          <cell r="L1063">
            <v>0</v>
          </cell>
          <cell r="M1063">
            <v>0</v>
          </cell>
          <cell r="N1063" t="str">
            <v xml:space="preserve">http://ccnaruse.com/ </v>
          </cell>
          <cell r="O1063" t="str">
            <v>住民活動により設立された社会福祉法人で「共に支え合い、共に生きる」という理念の下、５つの事業を通じ地域の福祉に貢献しています。</v>
          </cell>
          <cell r="P1063" t="str">
            <v>訪問介護／５月１７日面接会</v>
          </cell>
          <cell r="Q1063" t="str">
            <v>確認中</v>
          </cell>
          <cell r="R1063" t="str">
            <v>訪問介護ヘルパー・利用者宅を訪問しての身体介護／生活援助全般</v>
          </cell>
          <cell r="S1063" t="str">
            <v>ケアセンター成瀬</v>
          </cell>
          <cell r="T1063" t="str">
            <v>確認中</v>
          </cell>
          <cell r="U1063" t="str">
            <v>非常勤パート</v>
          </cell>
          <cell r="V1063" t="str">
            <v>東京都町田市成瀬台３－２４－１</v>
          </cell>
          <cell r="W1063" t="str">
            <v>横浜線成瀬駅または町田駅より成瀬台行バス「野村住宅中央」下車、徒歩３分</v>
          </cell>
          <cell r="X1063" t="str">
            <v>1,200円〜1,200円</v>
          </cell>
          <cell r="Y1063" t="str">
            <v>なし</v>
          </cell>
          <cell r="Z1063" t="str">
            <v>内容・詳細等は最下部ハローワークインターネットサービスにて確認ください。</v>
          </cell>
          <cell r="AA1063" t="str">
            <v>実費支給（上限なし）</v>
          </cell>
          <cell r="AB1063" t="str">
            <v>あり</v>
          </cell>
          <cell r="AC1063" t="str">
            <v>1時間あたり10円〜15円（前年度実績）</v>
          </cell>
          <cell r="AD1063" t="str">
            <v>なし</v>
          </cell>
          <cell r="AE1063" t="str">
            <v>なし</v>
          </cell>
          <cell r="AF1063" t="str">
            <v>時給</v>
          </cell>
          <cell r="AG1063" t="str">
            <v>期間の定めあり</v>
          </cell>
          <cell r="AH1063" t="str">
            <v>雇用期間の定めあり（4ヶ月以上）6ヶ月契約更新の可能性あり（原則更新）</v>
          </cell>
          <cell r="AI1063" t="str">
            <v>確認中</v>
          </cell>
          <cell r="AJ1063" t="str">
            <v>可</v>
          </cell>
          <cell r="AK1063" t="str">
            <v>あり</v>
          </cell>
          <cell r="AL1063" t="str">
            <v>３ヶ月</v>
          </cell>
          <cell r="AM1063" t="str">
            <v>なし</v>
          </cell>
          <cell r="AN1063" t="str">
            <v>あり</v>
          </cell>
          <cell r="AO1063" t="str">
            <v>変形労働時間制</v>
          </cell>
          <cell r="AP1063" t="str">
            <v>内容・詳細等は最下部ハローワークインターネットサービスにて確認ください。</v>
          </cell>
          <cell r="AQ1063" t="str">
            <v>週3日以上</v>
          </cell>
          <cell r="AR1063" t="str">
            <v>介護職員初任者研修修了者必須,普通自動車免許（ＡＴ限定可）尚可</v>
          </cell>
          <cell r="AS1063" t="str">
            <v>雇用保険，労災保険，健康保険，厚生年金</v>
          </cell>
          <cell r="AT1063" t="str">
            <v>2人</v>
          </cell>
          <cell r="AU1063" t="str">
            <v>訪問介護（ホームヘルプサービス）</v>
          </cell>
          <cell r="AV1063" t="str">
            <v>利用しない</v>
          </cell>
          <cell r="AX1063" t="str">
            <v>利用しない</v>
          </cell>
          <cell r="AZ1063" t="str">
            <v>60分</v>
          </cell>
          <cell r="BA1063" t="str">
            <v>週休二日制</v>
          </cell>
          <cell r="BB1063" t="str">
            <v>あり（屋内禁煙）</v>
          </cell>
          <cell r="BC1063" t="str">
            <v>あり（屋内禁煙）</v>
          </cell>
        </row>
        <row r="1064">
          <cell r="C1064" t="str">
            <v>13190-03759531</v>
          </cell>
          <cell r="D1064">
            <v>45036</v>
          </cell>
          <cell r="E1064" t="str">
            <v>社会福祉法人創和会 ケアセンター成瀬</v>
          </cell>
          <cell r="F1064" t="str">
            <v>シャカイフクシホウジンソウワカイ ケアセンターナルセ</v>
          </cell>
          <cell r="G1064">
            <v>0</v>
          </cell>
          <cell r="H1064">
            <v>0</v>
          </cell>
          <cell r="I1064">
            <v>0</v>
          </cell>
          <cell r="J1064">
            <v>0</v>
          </cell>
          <cell r="K1064">
            <v>0</v>
          </cell>
          <cell r="L1064">
            <v>0</v>
          </cell>
          <cell r="M1064">
            <v>0</v>
          </cell>
          <cell r="N1064" t="str">
            <v xml:space="preserve">http://ccnaruse.com/ </v>
          </cell>
          <cell r="O1064" t="str">
            <v>住民活動により設立された社会福祉法人で「共に支え合い、共に生</v>
          </cell>
          <cell r="P1064" t="str">
            <v>小規模特養ホーム介護職員／５月１７日面接会</v>
          </cell>
          <cell r="Q1064" t="str">
            <v>確認中</v>
          </cell>
          <cell r="R1064" t="str">
            <v>＊ユニット型小規模特養（定員２０名）の介護業務</v>
          </cell>
          <cell r="S1064" t="str">
            <v>ケアセンター成瀬</v>
          </cell>
          <cell r="T1064" t="str">
            <v>確認中</v>
          </cell>
          <cell r="U1064" t="str">
            <v>契約社員</v>
          </cell>
          <cell r="V1064" t="str">
            <v>東京都町田市成瀬台３－２４－１</v>
          </cell>
          <cell r="W1064" t="str">
            <v>横浜線成瀬駅、町田駅より成瀬台行バス「野村住宅中央」下車  徒歩３分</v>
          </cell>
          <cell r="X1064" t="str">
            <v>210,000円〜220,000円</v>
          </cell>
          <cell r="Y1064" t="str">
            <v>なし</v>
          </cell>
          <cell r="Z1064" t="str">
            <v>夜勤手当 １回４０００円</v>
          </cell>
          <cell r="AA1064" t="str">
            <v>実費支給（上限なし）</v>
          </cell>
          <cell r="AB1064" t="str">
            <v>あり</v>
          </cell>
          <cell r="AC1064" t="str">
            <v>1月あたり2,000円〜（前年度実績）</v>
          </cell>
          <cell r="AD1064" t="str">
            <v>あり</v>
          </cell>
          <cell r="AE1064" t="str">
            <v>200,000円〜350,000円（前年度実績）</v>
          </cell>
          <cell r="AF1064" t="str">
            <v>月給（手当等確認ください）</v>
          </cell>
          <cell r="AG1064" t="str">
            <v>期間の定めあり</v>
          </cell>
          <cell r="AH1064" t="str">
            <v>雇用期間の定めあり（4ヶ月以上）1年契約更新の可能性あり（原則更新）</v>
          </cell>
          <cell r="AI1064" t="str">
            <v>確認中</v>
          </cell>
          <cell r="AJ1064" t="str">
            <v>可</v>
          </cell>
          <cell r="AK1064" t="str">
            <v>あり</v>
          </cell>
          <cell r="AL1064" t="str">
            <v>３ヶ月</v>
          </cell>
          <cell r="AM1064" t="str">
            <v>あり</v>
          </cell>
          <cell r="AN1064" t="str">
            <v>2時間</v>
          </cell>
          <cell r="AO1064" t="str">
            <v>変形労働時間制</v>
          </cell>
          <cell r="AP1064" t="str">
            <v>内容・詳細等は最下部ハローワークインターネットサービスにて確認ください。</v>
          </cell>
          <cell r="AQ1064" t="str">
            <v>内容・詳細等は最下部ハローワークインターネットサービスにて確認ください。</v>
          </cell>
          <cell r="AR1064" t="str">
            <v>介護職員初任者研修修了者あれば尚可,普通自動車運転免許あれば尚可（ＡＴ限定可）</v>
          </cell>
          <cell r="AS1064" t="str">
            <v>雇用保険，労災保険，健康保険，厚生年金</v>
          </cell>
          <cell r="AT1064" t="str">
            <v>1人</v>
          </cell>
          <cell r="AU1064" t="str">
            <v>特別養護老人ホーム（特養）</v>
          </cell>
          <cell r="AV1064" t="str">
            <v>利用しない</v>
          </cell>
          <cell r="AX1064" t="str">
            <v>利用しない</v>
          </cell>
          <cell r="AZ1064" t="str">
            <v>60分</v>
          </cell>
          <cell r="BA1064" t="str">
            <v>週休二日制</v>
          </cell>
          <cell r="BB1064" t="str">
            <v>あり（屋内禁煙）</v>
          </cell>
          <cell r="BC1064" t="str">
            <v>あり（屋内禁煙）</v>
          </cell>
        </row>
        <row r="1065">
          <cell r="C1065" t="str">
            <v>13190-03761631</v>
          </cell>
          <cell r="D1065">
            <v>45036</v>
          </cell>
          <cell r="E1065" t="str">
            <v>社会福祉法人創和会 ケアセンター成瀬</v>
          </cell>
          <cell r="F1065" t="str">
            <v>シャカイフクシホウジンソウワカイ ケアセンターナルセ</v>
          </cell>
          <cell r="G1065">
            <v>0</v>
          </cell>
          <cell r="H1065">
            <v>0</v>
          </cell>
          <cell r="I1065">
            <v>0</v>
          </cell>
          <cell r="J1065">
            <v>0</v>
          </cell>
          <cell r="K1065">
            <v>0</v>
          </cell>
          <cell r="L1065">
            <v>0</v>
          </cell>
          <cell r="M1065">
            <v>0</v>
          </cell>
          <cell r="N1065" t="str">
            <v xml:space="preserve">http://ccnaruse.com/ </v>
          </cell>
          <cell r="O1065" t="str">
            <v>住民活動により設立された社会福祉法人で「共に支え合い、共に生きる」という理念の下、５つの事業を通じ地域の福祉に貢献しています。</v>
          </cell>
          <cell r="P1065" t="str">
            <v>ケアセンター成瀬看護職員／５月１７日面接会</v>
          </cell>
          <cell r="Q1065" t="str">
            <v>確認中</v>
          </cell>
          <cell r="R1065" t="str">
            <v>・ケアセンター成瀬デイサービスご利用者様の健康管理・特別養護老人ホーム入居者（２０名）の健康管理</v>
          </cell>
          <cell r="S1065" t="str">
            <v>ケアセンター成瀬デイサービス</v>
          </cell>
          <cell r="T1065" t="str">
            <v>確認中</v>
          </cell>
          <cell r="U1065" t="str">
            <v>非常勤パート</v>
          </cell>
          <cell r="V1065" t="str">
            <v>東京都町田市成瀬台３－２４－１</v>
          </cell>
          <cell r="W1065" t="str">
            <v>横浜線成瀬駅または町田駅より、成瀬台行バス 「野村住宅中央」下車 徒歩３分</v>
          </cell>
          <cell r="X1065" t="str">
            <v>1,600円〜1,650円</v>
          </cell>
          <cell r="Y1065" t="str">
            <v>なし</v>
          </cell>
          <cell r="Z1065" t="str">
            <v>オンコール手当あり。（要相談）</v>
          </cell>
          <cell r="AA1065" t="str">
            <v>実費支給（上限なし）</v>
          </cell>
          <cell r="AB1065" t="str">
            <v>あり</v>
          </cell>
          <cell r="AC1065" t="str">
            <v>1時間あたり10円〜15円（前年度実績）</v>
          </cell>
          <cell r="AD1065" t="str">
            <v>なし</v>
          </cell>
          <cell r="AE1065" t="str">
            <v>就業時間１</v>
          </cell>
          <cell r="AF1065" t="str">
            <v>時給</v>
          </cell>
          <cell r="AG1065" t="str">
            <v>期間の定めあり</v>
          </cell>
          <cell r="AH1065" t="str">
            <v>6ヶ月</v>
          </cell>
          <cell r="AI1065" t="str">
            <v>確認中</v>
          </cell>
          <cell r="AJ1065" t="str">
            <v>受動喫煙対策</v>
          </cell>
          <cell r="AK1065" t="str">
            <v>免許・資格名</v>
          </cell>
          <cell r="AL1065">
            <v>0</v>
          </cell>
          <cell r="AM1065" t="str">
            <v>あり</v>
          </cell>
          <cell r="AN1065" t="str">
            <v>1時間あたり10円〜15円（前年度実績）</v>
          </cell>
          <cell r="AO1065" t="str">
            <v>変形労働時間制</v>
          </cell>
          <cell r="AP1065" t="str">
            <v>内容・詳細等は最下部ハローワークインターネットサービスにて確認ください。</v>
          </cell>
          <cell r="AQ1065" t="str">
            <v>週3日〜週5日</v>
          </cell>
          <cell r="AR1065" t="str">
            <v>看護師必須,普通自動車運転免許あれば尚可（ＡＴ限定可）</v>
          </cell>
          <cell r="AS1065" t="str">
            <v>雇用保険，労災保険，健康保険，厚生年金</v>
          </cell>
          <cell r="AT1065" t="str">
            <v>1人</v>
          </cell>
          <cell r="AU1065" t="str">
            <v>認知症対応型デイサービス</v>
          </cell>
          <cell r="AV1065" t="str">
            <v>利用しない</v>
          </cell>
          <cell r="AX1065" t="str">
            <v>利用しない</v>
          </cell>
          <cell r="AZ1065" t="str">
            <v>60分</v>
          </cell>
          <cell r="BA1065" t="str">
            <v>週休二日制</v>
          </cell>
          <cell r="BB1065" t="str">
            <v>あり（屋内禁煙）</v>
          </cell>
          <cell r="BC1065" t="str">
            <v>あり（屋内禁煙）</v>
          </cell>
        </row>
        <row r="1066">
          <cell r="C1066" t="str">
            <v>13190-03762931</v>
          </cell>
          <cell r="D1066">
            <v>45036</v>
          </cell>
          <cell r="E1066" t="str">
            <v>社会福祉法人創和会 ケアセンター成瀬</v>
          </cell>
          <cell r="F1066" t="str">
            <v>シャカイフクシホウジンソウワカイ ケアセンターナルセ</v>
          </cell>
          <cell r="G1066">
            <v>0</v>
          </cell>
          <cell r="H1066">
            <v>0</v>
          </cell>
          <cell r="I1066">
            <v>0</v>
          </cell>
          <cell r="J1066">
            <v>0</v>
          </cell>
          <cell r="K1066">
            <v>0</v>
          </cell>
          <cell r="L1066">
            <v>0</v>
          </cell>
          <cell r="M1066">
            <v>0</v>
          </cell>
          <cell r="N1066" t="str">
            <v xml:space="preserve">http://ccnaruse.com/ </v>
          </cell>
          <cell r="O1066" t="str">
            <v>住民活動により設立された社会福祉法人で「共に支え合い、共に生きる」という理念の下、５つの事業を通じ地域の福祉に貢献しています。</v>
          </cell>
          <cell r="P1066" t="str">
            <v>介護助手 特別養護老人ホーム／５月１７日面接会</v>
          </cell>
          <cell r="Q1066" t="str">
            <v>確認中</v>
          </cell>
          <cell r="R1066" t="str">
            <v>＊ユニット型小規模特養（定員２０名）の介護業務・入居者の生活支援や介護サービス業務全般・介護職員の補助</v>
          </cell>
          <cell r="S1066" t="str">
            <v>ケアセンター成瀬</v>
          </cell>
          <cell r="T1066" t="str">
            <v>確認中</v>
          </cell>
          <cell r="U1066" t="str">
            <v>非常勤パート</v>
          </cell>
          <cell r="V1066" t="str">
            <v>東京都町田市成瀬台３－２４－１</v>
          </cell>
          <cell r="W1066" t="str">
            <v>横浜線成瀬駅、または町田駅より成瀬台行バス「野村住宅中央」下車 徒歩３分</v>
          </cell>
          <cell r="X1066" t="str">
            <v>1,072円〜1,072円</v>
          </cell>
          <cell r="Y1066" t="str">
            <v>なし</v>
          </cell>
          <cell r="Z1066" t="str">
            <v>内容・詳細等は最下部ハローワークインターネットサービスにて確認ください。</v>
          </cell>
          <cell r="AA1066" t="str">
            <v>実費支給（上限なし）</v>
          </cell>
          <cell r="AB1066" t="str">
            <v>あり</v>
          </cell>
          <cell r="AC1066" t="str">
            <v>1時間あたり10円〜15円（前年度実績）</v>
          </cell>
          <cell r="AD1066" t="str">
            <v>なし</v>
          </cell>
          <cell r="AE1066" t="str">
            <v>なし</v>
          </cell>
          <cell r="AF1066" t="str">
            <v>時給</v>
          </cell>
          <cell r="AG1066" t="str">
            <v>期間の定めあり</v>
          </cell>
          <cell r="AH1066" t="str">
            <v>雇用期間の定めあり（4ヶ月以上）6ヶ月契約更新の可能性あり（原則更新）</v>
          </cell>
          <cell r="AI1066" t="str">
            <v>確認中</v>
          </cell>
          <cell r="AJ1066" t="str">
            <v>可</v>
          </cell>
          <cell r="AK1066" t="str">
            <v>あり</v>
          </cell>
          <cell r="AL1066" t="str">
            <v>３ヶ月</v>
          </cell>
          <cell r="AM1066" t="str">
            <v>あり</v>
          </cell>
          <cell r="AN1066" t="str">
            <v>1時間</v>
          </cell>
          <cell r="AO1066" t="str">
            <v>変形労働時間制</v>
          </cell>
          <cell r="AP1066" t="str">
            <v>内容・詳細等は最下部ハローワークインターネットサービスにて確認ください。</v>
          </cell>
          <cell r="AQ1066" t="str">
            <v>週2日以上</v>
          </cell>
          <cell r="AR1066" t="str">
            <v>免許・資格不問</v>
          </cell>
          <cell r="AS1066" t="str">
            <v>労災保険</v>
          </cell>
          <cell r="AT1066" t="str">
            <v>2人</v>
          </cell>
          <cell r="AU1066" t="str">
            <v>特別養護老人ホーム（特養）</v>
          </cell>
          <cell r="AV1066" t="str">
            <v>利用しない</v>
          </cell>
          <cell r="AX1066" t="str">
            <v>利用しない</v>
          </cell>
          <cell r="AZ1066" t="str">
            <v>0分</v>
          </cell>
          <cell r="BA1066" t="str">
            <v>週休二日制</v>
          </cell>
          <cell r="BB1066" t="str">
            <v>あり（屋内禁煙）</v>
          </cell>
          <cell r="BC1066" t="str">
            <v>あり（屋内禁煙）</v>
          </cell>
        </row>
        <row r="1067">
          <cell r="C1067" t="str">
            <v>13190-03920931</v>
          </cell>
          <cell r="D1067">
            <v>45044</v>
          </cell>
          <cell r="E1067" t="str">
            <v>内容・詳細等は最下部ハローワークインターネットサービスにて確認ください。</v>
          </cell>
          <cell r="F1067" t="str">
            <v>内容・詳細等は最下部ハローワークインターネットサービスにて確認ください。</v>
          </cell>
          <cell r="G1067">
            <v>0</v>
          </cell>
          <cell r="H1067">
            <v>0</v>
          </cell>
          <cell r="I1067">
            <v>0</v>
          </cell>
          <cell r="J1067">
            <v>0</v>
          </cell>
          <cell r="K1067">
            <v>0</v>
          </cell>
          <cell r="L1067">
            <v>0</v>
          </cell>
          <cell r="M1067">
            <v>0</v>
          </cell>
          <cell r="N1067" t="str">
            <v>内容・詳細等は最下部ハローワークインターネットサービスにて確認ください。</v>
          </cell>
          <cell r="O1067" t="str">
            <v>内容・詳細等は最下部ハローワークインターネットサービスにて確認ください。</v>
          </cell>
          <cell r="P1067" t="str">
            <v>相談員（地域包括支援センター）（保健師・看護師）／６月２１日面接会</v>
          </cell>
          <cell r="Q1067" t="str">
            <v>確認中</v>
          </cell>
          <cell r="R1067" t="str">
            <v>高齢者やそのご家族が、住み慣れた地域で安心して生活を送ることができるよう、総合的な相談や支援、必要なサービスの調整を行っていく業務です。また、元気高齢者が増えるよう、地域で健康づくりや介護予防に関する普及啓発を行ったり、自主的な活動の支援等も行っています。地域を元気にする取り組みを一緒に行いましょう。</v>
          </cell>
          <cell r="S1067" t="str">
            <v>内容・詳細等は最下部ハローワークインターネットサービスにて確認ください。</v>
          </cell>
          <cell r="T1067" t="str">
            <v>確認中</v>
          </cell>
          <cell r="U1067" t="str">
            <v>正社員</v>
          </cell>
          <cell r="V1067" t="str">
            <v>内容・詳細等は最下部ハローワークインターネットサービスにて確認ください。</v>
          </cell>
          <cell r="W1067" t="str">
            <v>町田バスセンターより山崎団地行き山崎団地センター下車徒歩１分</v>
          </cell>
          <cell r="X1067" t="str">
            <v>218,000円〜280,000円</v>
          </cell>
          <cell r="Y1067" t="str">
            <v>資格手当 5,000円〜5,000円、包括手当 5,000円〜5,000円</v>
          </cell>
          <cell r="Z1067" t="str">
            <v>※資格手当は所持している資格により異なります。夜間電話手当：１０００円（１回 １０００円）日曜電話手当２０００円 （２ヶ月に１回程度）</v>
          </cell>
          <cell r="AA1067" t="str">
            <v>実費支給（上限なし）</v>
          </cell>
          <cell r="AB1067" t="str">
            <v>あり</v>
          </cell>
          <cell r="AC1067" t="str">
            <v>1月あたり600円〜5,100円（前年度実績）</v>
          </cell>
          <cell r="AD1067" t="str">
            <v>あり</v>
          </cell>
          <cell r="AE1067" t="str">
            <v>計 3.50ヶ月分（前年度実績）</v>
          </cell>
          <cell r="AF1067" t="str">
            <v>月給（手当等確認ください）</v>
          </cell>
          <cell r="AG1067" t="str">
            <v>期間の定めなし</v>
          </cell>
          <cell r="AH1067" t="str">
            <v>雇用期間の定めなし</v>
          </cell>
          <cell r="AI1067" t="str">
            <v>確認中</v>
          </cell>
          <cell r="AJ1067" t="str">
            <v>可</v>
          </cell>
          <cell r="AK1067" t="str">
            <v>あり</v>
          </cell>
          <cell r="AL1067" t="str">
            <v>４ヶ月</v>
          </cell>
          <cell r="AM1067" t="str">
            <v>あり</v>
          </cell>
          <cell r="AN1067" t="str">
            <v>15時間</v>
          </cell>
          <cell r="AO1067" t="str">
            <v>就業時間１</v>
          </cell>
          <cell r="AP1067" t="str">
            <v>8時30分〜17時30分</v>
          </cell>
          <cell r="AQ1067" t="str">
            <v>内容・詳細等は最下部ハローワークインターネットサービスにて確認ください。</v>
          </cell>
          <cell r="AR1067" t="str">
            <v>保健師または正看護師、いずれかの資格を所持で可</v>
          </cell>
          <cell r="AS1067" t="str">
            <v>雇用保険，労災保険，健康保険，厚生年金</v>
          </cell>
          <cell r="AT1067" t="str">
            <v>1人</v>
          </cell>
          <cell r="AU1067" t="str">
            <v>地域包括支援センター</v>
          </cell>
          <cell r="AZ1067" t="str">
            <v>60分</v>
          </cell>
          <cell r="BA1067" t="str">
            <v>週休二日制</v>
          </cell>
          <cell r="BB1067" t="str">
            <v>あり（屋内禁煙）</v>
          </cell>
          <cell r="BC1067" t="str">
            <v>あり（屋内禁煙）</v>
          </cell>
        </row>
        <row r="1068">
          <cell r="C1068" t="str">
            <v>13190-03985431</v>
          </cell>
          <cell r="D1068">
            <v>45047</v>
          </cell>
          <cell r="E1068" t="str">
            <v>社会福祉法人 七五三会</v>
          </cell>
          <cell r="F1068" t="str">
            <v>シャカイフクシホウジン ナゴミカイ</v>
          </cell>
          <cell r="G1068">
            <v>0</v>
          </cell>
          <cell r="H1068">
            <v>0</v>
          </cell>
          <cell r="I1068">
            <v>0</v>
          </cell>
          <cell r="J1068">
            <v>0</v>
          </cell>
          <cell r="K1068">
            <v>0</v>
          </cell>
          <cell r="L1068">
            <v>0</v>
          </cell>
          <cell r="M1068">
            <v>0</v>
          </cell>
          <cell r="N1068" t="str">
            <v xml:space="preserve">http://www.753kai.or.jp </v>
          </cell>
          <cell r="O1068" t="str">
            <v>子供や高齢者が住み慣れた地域で、家庭同様な生活を継続して行ないながら福祉サービスが利用できる「地域生活者としての施設利用者」の視点に立ち、地域に根ざしたサービスを提供します。</v>
          </cell>
          <cell r="P1068" t="str">
            <v>調理補助（いづみの里）【画像情報あり】／６月２１日面接会</v>
          </cell>
          <cell r="Q1068" t="str">
            <v>確認中</v>
          </cell>
          <cell r="R1068" t="str">
            <v>＊高齢者福祉施設での調理業務（盛付、配膳、洗浄等含む）です。＊利用者定員 特別養護老人ホーム ５０名 、ショートステイ   １０名、デイサービス一般型 ５０名 、 認知症対応型 １２名、  軽費老人ホーム（ケアハウス）２０名＊平均食事提供数 朝・夕 ７５食 昼平日 １３５食、土曜日 ７５食 日曜日 ７５食＊隣接保育園の園児と日常的な交流があり異世代交流の盛んな施設です。</v>
          </cell>
          <cell r="S1068" t="str">
            <v>いづみの里</v>
          </cell>
          <cell r="T1068" t="str">
            <v>確認中</v>
          </cell>
          <cell r="U1068" t="str">
            <v>非常勤パート</v>
          </cell>
          <cell r="V1068" t="str">
            <v>東京都町田市原町田５－１－１２</v>
          </cell>
          <cell r="W1068" t="str">
            <v>町田駅　徒歩7分</v>
          </cell>
          <cell r="X1068" t="str">
            <v>1,072円〜1,072円</v>
          </cell>
          <cell r="Y1068" t="str">
            <v>補助手当 20円〜20円、調整手当 7円〜7円</v>
          </cell>
          <cell r="Z1068" t="str">
            <v>通勤手当 支給基準あり</v>
          </cell>
          <cell r="AA1068" t="str">
            <v>実費支給（上限あり）</v>
          </cell>
          <cell r="AB1068" t="str">
            <v>あり</v>
          </cell>
          <cell r="AC1068" t="str">
            <v>1時間あたり0円〜70円（前年度実績）</v>
          </cell>
          <cell r="AD1068" t="str">
            <v>なし</v>
          </cell>
          <cell r="AE1068" t="str">
            <v>なし</v>
          </cell>
          <cell r="AF1068" t="str">
            <v>時給</v>
          </cell>
          <cell r="AG1068" t="str">
            <v>期間の定めあり</v>
          </cell>
          <cell r="AH1068" t="str">
            <v>1年、契約更新の可能性あり（原則更新）</v>
          </cell>
          <cell r="AI1068" t="str">
            <v>確認中</v>
          </cell>
          <cell r="AJ1068" t="str">
            <v>不可</v>
          </cell>
          <cell r="AK1068" t="str">
            <v>あり</v>
          </cell>
          <cell r="AL1068" t="str">
            <v>３ヶ月</v>
          </cell>
          <cell r="AM1068" t="str">
            <v>なし</v>
          </cell>
          <cell r="AN1068" t="str">
            <v>なし</v>
          </cell>
          <cell r="AO1068" t="str">
            <v>内容・詳細等は最下部ハローワークインターネットサービスにて確認ください。</v>
          </cell>
          <cell r="AP1068" t="str">
            <v>内容・詳細等は最下部ハローワークインターネットサービスにて確認ください。</v>
          </cell>
          <cell r="AQ1068" t="str">
            <v>週3日〜週5日</v>
          </cell>
          <cell r="AR1068" t="str">
            <v>免許・資格不問、調理経験あれば尚可</v>
          </cell>
          <cell r="AS1068" t="str">
            <v>労災保険</v>
          </cell>
          <cell r="AT1068" t="str">
            <v>1人</v>
          </cell>
          <cell r="AU1068" t="str">
            <v>特別養護老人ホーム（特養）</v>
          </cell>
          <cell r="AZ1068" t="str">
            <v>0分</v>
          </cell>
          <cell r="BA1068" t="str">
            <v>週休二日制</v>
          </cell>
          <cell r="BB1068" t="str">
            <v>あり（屋内禁煙）</v>
          </cell>
          <cell r="BC1068" t="str">
            <v>あり（屋内禁煙）</v>
          </cell>
        </row>
        <row r="1069">
          <cell r="C1069" t="str">
            <v>13190-03958831</v>
          </cell>
          <cell r="D1069">
            <v>45047</v>
          </cell>
          <cell r="E1069" t="str">
            <v>社会福祉法人合掌苑</v>
          </cell>
          <cell r="F1069" t="str">
            <v>シャカイフクシホウジン ガッショウエン</v>
          </cell>
          <cell r="G1069">
            <v>0</v>
          </cell>
          <cell r="H1069">
            <v>0</v>
          </cell>
          <cell r="I1069">
            <v>0</v>
          </cell>
          <cell r="J1069">
            <v>0</v>
          </cell>
          <cell r="K1069">
            <v>0</v>
          </cell>
          <cell r="L1069">
            <v>0</v>
          </cell>
          <cell r="M1069">
            <v>0</v>
          </cell>
          <cell r="N1069" t="str">
            <v xml:space="preserve">www.gsen.or.jp/ </v>
          </cell>
          <cell r="O1069" t="str">
            <v>「ここで働く人が幸せでないとよい介護はできない」という理事長方針の下、時短勤務や長期休暇、産休支援、夜勤専従化等、働きやすさをとことん追求しているので、離職率が低いことが特徴です。</v>
          </cell>
          <cell r="P1069" t="str">
            <v>介護職員（桂寮）【画像情報あり】／６月２１日面接会</v>
          </cell>
          <cell r="Q1069" t="str">
            <v>確認中</v>
          </cell>
          <cell r="R1069" t="str">
            <v>特別養護老人ホーム「合掌苑 桂寮」で、介護業務全般を行っていただきます。・起床、就寝、食事、入浴、排泄等の介助 ・室内清掃、リネン交換・行事やレクリエーション時の補助・その他介護業務に付随する業務＊入居者様８８名を２３名程度のスタッフで介護します。＊夜勤はありません。</v>
          </cell>
          <cell r="S1069" t="str">
            <v>特別養護老人ホーム「合掌苑 桂寮」</v>
          </cell>
          <cell r="T1069" t="str">
            <v>確認中</v>
          </cell>
          <cell r="U1069" t="str">
            <v>正社員</v>
          </cell>
          <cell r="V1069" t="str">
            <v>東京都町田市金森東３－１８－１６</v>
          </cell>
          <cell r="W1069" t="str">
            <v>ＪＲ横浜線 成瀬駅　徒歩15分</v>
          </cell>
          <cell r="X1069" t="str">
            <v>223,600円〜292,400円</v>
          </cell>
          <cell r="Y1069" t="str">
            <v>-</v>
          </cell>
          <cell r="Z1069" t="str">
            <v>・介護福祉士手当 １０，０００円・処遇改善手当  １７，０００円・住宅手当    １０，０００円～３０，０００円・家族手当 配偶者 ５，０００円、子  １５，０００円／人・ひとり親家庭 子３０，０００円／人</v>
          </cell>
          <cell r="AA1069" t="str">
            <v>実費支給（上限あり）</v>
          </cell>
          <cell r="AB1069" t="str">
            <v>あり</v>
          </cell>
          <cell r="AC1069" t="str">
            <v>なし</v>
          </cell>
          <cell r="AD1069" t="str">
            <v>なし</v>
          </cell>
          <cell r="AE1069" t="str">
            <v>なし</v>
          </cell>
          <cell r="AF1069" t="str">
            <v>月給（手当等確認ください）</v>
          </cell>
          <cell r="AG1069" t="str">
            <v>期間の定めあり</v>
          </cell>
          <cell r="AH1069" t="str">
            <v>雇用期間の定めなし</v>
          </cell>
          <cell r="AI1069" t="str">
            <v>確認中</v>
          </cell>
          <cell r="AJ1069" t="str">
            <v>可</v>
          </cell>
          <cell r="AK1069" t="str">
            <v>あり</v>
          </cell>
          <cell r="AL1069" t="str">
            <v>３ヶ月</v>
          </cell>
          <cell r="AM1069" t="str">
            <v>あり</v>
          </cell>
          <cell r="AN1069" t="str">
            <v>8時間</v>
          </cell>
          <cell r="AO1069" t="str">
            <v>変形労働時間制</v>
          </cell>
          <cell r="AP1069" t="str">
            <v>内容・詳細等は最下部ハローワークインターネットサービスにて確認ください。</v>
          </cell>
          <cell r="AQ1069" t="str">
            <v>内容・詳細等は最下部ハローワークインターネットサービスにて確認ください。</v>
          </cell>
          <cell r="AR1069" t="str">
            <v>介護職員初任者研修修了者・ホームヘルパー２級・介護職員初任者研修修了、いずれかの資格を所持で可</v>
          </cell>
          <cell r="AS1069" t="str">
            <v>雇用保険，労災保険，健康保険，厚生年金</v>
          </cell>
          <cell r="AT1069" t="str">
            <v>1人</v>
          </cell>
          <cell r="AU1069" t="str">
            <v>特別養護老人ホーム（特養）</v>
          </cell>
          <cell r="AZ1069" t="str">
            <v>60分</v>
          </cell>
          <cell r="BA1069" t="str">
            <v>週休二日制</v>
          </cell>
          <cell r="BB1069" t="str">
            <v>あり（喫煙室設置）</v>
          </cell>
          <cell r="BC1069" t="str">
            <v>あり（喫煙室設置）</v>
          </cell>
        </row>
        <row r="1070">
          <cell r="C1070" t="str">
            <v>13190-05678031</v>
          </cell>
          <cell r="D1070">
            <v>45047</v>
          </cell>
          <cell r="E1070" t="str">
            <v>パナソニックエイジフリー株式会社</v>
          </cell>
          <cell r="F1070" t="str">
            <v>パナソニックエイジフリーカブシキガイシャ</v>
          </cell>
          <cell r="G1070">
            <v>0</v>
          </cell>
          <cell r="H1070">
            <v>0</v>
          </cell>
          <cell r="I1070">
            <v>0</v>
          </cell>
          <cell r="J1070">
            <v>0</v>
          </cell>
          <cell r="K1070">
            <v>0</v>
          </cell>
          <cell r="L1070">
            <v>0</v>
          </cell>
          <cell r="M1070">
            <v>0</v>
          </cell>
          <cell r="N1070" t="str">
            <v xml:space="preserve">https://panasonic.co.jp/paf/ </v>
          </cell>
          <cell r="O1070" t="str">
            <v>１９９８年から介護サービス事業を行ってきたノウハウとパナソニックの技術力をかけ合わせ、高品質な介護サービスを提供します</v>
          </cell>
          <cell r="P1070" t="str">
            <v>介護職員（パナソニックケアセンター町田）</v>
          </cell>
          <cell r="Q1070" t="str">
            <v>確認中</v>
          </cell>
          <cell r="R1070" t="str">
            <v>〈デイサービスにおける介護サービス業務〉・介護サービスの提供（入浴、食事、歩行介助等）・マシンを使用した機能訓練の補助・レクリエーションの企画や実施・送迎時の同行・介助★サポート体制が充実していますので、未経験やブランクのある方でも安心して働けます。</v>
          </cell>
          <cell r="S1070" t="str">
            <v>パナソニックエイジフリーケアセンター町田・デイサービス</v>
          </cell>
          <cell r="T1070" t="str">
            <v>確認中</v>
          </cell>
          <cell r="U1070" t="str">
            <v>非常勤パート</v>
          </cell>
          <cell r="V1070" t="str">
            <v>東京都町田市木曽西３丁目２０－６ メディカルモール町田Ｃ区画</v>
          </cell>
          <cell r="W1070" t="str">
            <v>小田急線 町田駅　バス「忠生公園入口」下車 徒歩２分</v>
          </cell>
          <cell r="X1070" t="str">
            <v>1,111円〜1,172円</v>
          </cell>
          <cell r="Y1070" t="str">
            <v>-</v>
          </cell>
          <cell r="Z1070" t="str">
            <v>※時給は資格による。 介護福祉士 ：１，１７２円 その他の資格：１，１１１円※介護職員処遇改善加算を含む※残業時間は１分単位でカウントします。</v>
          </cell>
          <cell r="AA1070" t="str">
            <v>実費支給（上限なし）</v>
          </cell>
          <cell r="AB1070" t="str">
            <v>あり</v>
          </cell>
          <cell r="AC1070" t="str">
            <v>1時間あたり0円〜（前年度実績）</v>
          </cell>
          <cell r="AD1070" t="str">
            <v>なし</v>
          </cell>
          <cell r="AE1070" t="str">
            <v>なし</v>
          </cell>
          <cell r="AF1070" t="str">
            <v>時給</v>
          </cell>
          <cell r="AG1070" t="str">
            <v>期間の定めあり</v>
          </cell>
          <cell r="AH1070" t="str">
            <v>雇用期間の定めあり（4ヶ月以上）6ヶ月、契約更新の可能性あり（原則更新）</v>
          </cell>
          <cell r="AI1070" t="str">
            <v>確認中</v>
          </cell>
          <cell r="AJ1070" t="str">
            <v>不可</v>
          </cell>
          <cell r="AK1070" t="str">
            <v>あり</v>
          </cell>
          <cell r="AL1070" t="str">
            <v>３ヶ月</v>
          </cell>
          <cell r="AM1070" t="str">
            <v>なし</v>
          </cell>
          <cell r="AN1070" t="str">
            <v>なし</v>
          </cell>
          <cell r="AO1070" t="str">
            <v>内容・詳細等は最下部ハローワークインターネットサービスにて確認ください。</v>
          </cell>
          <cell r="AP1070" t="str">
            <v>内容・詳細等は最下部ハローワークインターネットサービスにて確認ください。</v>
          </cell>
          <cell r="AQ1070" t="str">
            <v>週1日〜週5日</v>
          </cell>
          <cell r="AR1070" t="str">
            <v>介護職員初任者研修修了者・ホームヘルパー２級、いずれかの資格を所持で可</v>
          </cell>
          <cell r="AS1070" t="str">
            <v>労災保険</v>
          </cell>
          <cell r="AT1070" t="str">
            <v>1人</v>
          </cell>
          <cell r="AU1070" t="str">
            <v>通所介護（デイサービス）</v>
          </cell>
          <cell r="AV1070" t="str">
            <v>利用しない</v>
          </cell>
          <cell r="AX1070" t="str">
            <v>利用しない</v>
          </cell>
          <cell r="AZ1070" t="str">
            <v>60分</v>
          </cell>
          <cell r="BA1070" t="str">
            <v>週休二日制</v>
          </cell>
          <cell r="BB1070" t="str">
            <v>あり（屋内禁煙）</v>
          </cell>
          <cell r="BC1070" t="str">
            <v>あり（屋内禁煙）</v>
          </cell>
        </row>
        <row r="1071">
          <cell r="C1071" t="str">
            <v>70-0129</v>
          </cell>
          <cell r="D1071">
            <v>45054</v>
          </cell>
          <cell r="E1071" t="str">
            <v>社会福祉法人　南町田ちいろば会</v>
          </cell>
          <cell r="F1071" t="str">
            <v>しゃかいふくしほうじん　みなみまちだちいろばかい</v>
          </cell>
          <cell r="G1071" t="str">
            <v>経営戦略室人材担当</v>
          </cell>
          <cell r="H1071" t="str">
            <v>金子　純子</v>
          </cell>
          <cell r="J1071" t="str">
            <v>042-796-1521</v>
          </cell>
          <cell r="K1071" t="str">
            <v>042-796-1522</v>
          </cell>
          <cell r="L1071" t="str">
            <v>寄り添う思いを大切にした福祉サービスを提供していく経営理念のもと、日々励んでいます。</v>
          </cell>
          <cell r="M1071" t="str">
            <v>info@migiwa-home.or.jp</v>
          </cell>
          <cell r="N1071" t="str">
            <v>http://www.migiwa-home.or.jp/</v>
          </cell>
          <cell r="O1071" t="str">
            <v>50代、60代の方が活躍しております。</v>
          </cell>
          <cell r="P1071" t="str">
            <v>特別養護老人ホーム介護職員</v>
          </cell>
          <cell r="Q1071" t="str">
            <v>確認中</v>
          </cell>
          <cell r="R1071" t="str">
            <v>食事・入浴・排泄などの日常生活支援　 食器洗い等、間接業務など</v>
          </cell>
          <cell r="S1071" t="str">
            <v>特別養護老人ホームみぎわホーム</v>
          </cell>
          <cell r="T1071" t="str">
            <v>確認中</v>
          </cell>
          <cell r="U1071" t="str">
            <v>非常勤パート</v>
          </cell>
          <cell r="V1071" t="str">
            <v>東京都町田市南町田4-10-38</v>
          </cell>
          <cell r="W1071" t="str">
            <v>田園都市線　南町田駅から徒歩12分</v>
          </cell>
          <cell r="X1071" t="str">
            <v>1,125～1,200円</v>
          </cell>
          <cell r="Y1071" t="str">
            <v>処遇改善手当 135円〜135円</v>
          </cell>
          <cell r="Z1071" t="str">
            <v>＊祝日は時給５０円プラスとなります</v>
          </cell>
          <cell r="AA1071" t="str">
            <v>実費（上限50,000円）　車通勤可</v>
          </cell>
          <cell r="AB1071" t="str">
            <v>有り</v>
          </cell>
          <cell r="AC1071" t="str">
            <v>0～50円</v>
          </cell>
          <cell r="AD1071" t="str">
            <v>無し</v>
          </cell>
          <cell r="AE1071" t="str">
            <v>無し</v>
          </cell>
          <cell r="AF1071" t="str">
            <v>時給</v>
          </cell>
          <cell r="AG1071" t="str">
            <v>有期</v>
          </cell>
          <cell r="AH1071" t="str">
            <v>雇用期間の定めあり（4ヶ月以上）〜2024年3月31日契約更新の可能性、あり（原則更新）</v>
          </cell>
          <cell r="AI1071" t="str">
            <v>確認中</v>
          </cell>
          <cell r="AJ1071" t="str">
            <v>可</v>
          </cell>
          <cell r="AK1071" t="str">
            <v>有</v>
          </cell>
          <cell r="AL1071" t="str">
            <v>3ヵ月</v>
          </cell>
          <cell r="AM1071" t="str">
            <v>無</v>
          </cell>
          <cell r="AN1071" t="str">
            <v>無</v>
          </cell>
          <cell r="AO1071" t="str">
            <v>シフト制</v>
          </cell>
          <cell r="AP1071" t="str">
            <v>①  7:30～13:00 　②  8:00～13:00　 ③17:00～20:00</v>
          </cell>
          <cell r="AQ1071" t="str">
            <v>週4日～</v>
          </cell>
          <cell r="AR1071" t="str">
            <v>不問</v>
          </cell>
          <cell r="AS1071" t="str">
            <v>労災保険</v>
          </cell>
          <cell r="AT1071">
            <v>2</v>
          </cell>
          <cell r="AU1071" t="str">
            <v>特別養護老人ホーム（特養）</v>
          </cell>
          <cell r="AZ1071" t="str">
            <v>法定通り</v>
          </cell>
          <cell r="BA1071" t="str">
            <v>シフト以外</v>
          </cell>
          <cell r="BB1071" t="str">
            <v>有（屋内「原則禁煙」）</v>
          </cell>
          <cell r="BC1071" t="str">
            <v>屋内禁煙（屋外に喫煙所設置）</v>
          </cell>
        </row>
        <row r="1072">
          <cell r="C1072" t="str">
            <v>70-0476</v>
          </cell>
          <cell r="D1072">
            <v>45054</v>
          </cell>
          <cell r="E1072" t="str">
            <v>社会福祉法人 南町田ちいろば会</v>
          </cell>
          <cell r="F1072" t="str">
            <v>しゃかいふくしほうじん みなみまちだちいろばかい</v>
          </cell>
          <cell r="G1072" t="str">
            <v>総務課 採用担当</v>
          </cell>
          <cell r="J1072" t="str">
            <v>042-796-1521</v>
          </cell>
          <cell r="K1072" t="str">
            <v>042-796-1522</v>
          </cell>
          <cell r="N1072" t="str">
            <v xml:space="preserve">http://www.migiwa-home.or.jp </v>
          </cell>
          <cell r="O1072" t="str">
            <v>介護保険制度による老人福祉施設   １特別養護老人ホーム ２短期入所事業所 ３通所介護事業所 ４訪問介護事業所 ５居宅介護支援センター ６地域連携推進課・寄り添う思いを大切にした福祉サービスを提供していく経営理念をもとに日々励んでいます。</v>
          </cell>
          <cell r="P1072" t="str">
            <v>訪問介護職員（サービス提供責任者）</v>
          </cell>
          <cell r="Q1072" t="str">
            <v>確認中</v>
          </cell>
          <cell r="R1072" t="str">
            <v>＊訪問介護事業所でのサービス提供責任者業務＊訪問介護計画の作成、関係機関との連絡調整＊登録ヘルパーの管理、指導＊訪問介護支援</v>
          </cell>
          <cell r="S1072" t="str">
            <v>社会福祉法人 南町田ちいろば会</v>
          </cell>
          <cell r="T1072" t="str">
            <v>確認中</v>
          </cell>
          <cell r="U1072" t="str">
            <v>正社員</v>
          </cell>
          <cell r="V1072" t="str">
            <v>東京都町田市南町田4-10-38</v>
          </cell>
          <cell r="W1072" t="str">
            <v>東急田園都市線 南町田グランベリーパーク駅、徒歩12分</v>
          </cell>
          <cell r="X1072" t="str">
            <v>254,300円〜276,800円</v>
          </cell>
          <cell r="Y1072" t="str">
            <v>職能手当 15,000円〜15,000円
資格手当 15,000円〜15,000円
処遇改善手当 29,500円〜29,500円</v>
          </cell>
          <cell r="Z1072" t="str">
            <v>配偶者手当   １４８００円、扶養手当  第１子４０００円第２子３０００円 第３子以下２０００円住宅手当（持家） ２０００円（賃貸）１００００円</v>
          </cell>
          <cell r="AA1072" t="str">
            <v>実費支給（上限あり）</v>
          </cell>
          <cell r="AB1072" t="str">
            <v>有り</v>
          </cell>
          <cell r="AC1072" t="str">
            <v>1月あたり0円〜2,000円（前年度実績）</v>
          </cell>
          <cell r="AD1072" t="str">
            <v>あり</v>
          </cell>
          <cell r="AE1072" t="str">
            <v>590,000円〜590,000円（前年度実績）</v>
          </cell>
          <cell r="AF1072" t="str">
            <v>月給（手当等確認ください）</v>
          </cell>
          <cell r="AG1072" t="str">
            <v>雇用期間の定めなし</v>
          </cell>
          <cell r="AH1072" t="str">
            <v>雇用期間の定めなし</v>
          </cell>
          <cell r="AI1072" t="str">
            <v>確認中</v>
          </cell>
          <cell r="AJ1072" t="str">
            <v>可</v>
          </cell>
          <cell r="AK1072" t="str">
            <v>あり</v>
          </cell>
          <cell r="AL1072" t="str">
            <v>３ヶ月</v>
          </cell>
          <cell r="AM1072" t="str">
            <v>あり</v>
          </cell>
          <cell r="AN1072" t="str">
            <v>10時間</v>
          </cell>
          <cell r="AO1072" t="str">
            <v>変形労働時間制</v>
          </cell>
          <cell r="AP1072" t="str">
            <v>就業時間１、8時00分〜17時00分又は8時00分〜18時00分の時間の間の8時間　</v>
          </cell>
          <cell r="AQ1072" t="str">
            <v>21.4日</v>
          </cell>
          <cell r="AR1072" t="str">
            <v>介護福祉士必須、普通自動車運転免許必須（ＡＴ限定可）</v>
          </cell>
          <cell r="AS1072" t="str">
            <v>雇用保険，労災保険，健康保険，厚生年金</v>
          </cell>
          <cell r="AT1072" t="str">
            <v>1人</v>
          </cell>
          <cell r="AU1072" t="str">
            <v>訪問介護（ホームヘルプサービス）</v>
          </cell>
          <cell r="AZ1072" t="str">
            <v>60分</v>
          </cell>
          <cell r="BA1072" t="str">
            <v>週休二日制</v>
          </cell>
          <cell r="BB1072" t="str">
            <v>有（屋内「原則禁煙」）</v>
          </cell>
          <cell r="BC1072" t="str">
            <v>屋内禁煙（屋外に喫煙所設置）</v>
          </cell>
        </row>
        <row r="1073">
          <cell r="C1073" t="str">
            <v>70-0477</v>
          </cell>
          <cell r="D1073">
            <v>45054</v>
          </cell>
          <cell r="E1073" t="str">
            <v>社会福祉法人 南町田ちいろば会</v>
          </cell>
          <cell r="F1073" t="str">
            <v>しゃかいふくしほうじん みなみまちだちいろばかい</v>
          </cell>
          <cell r="G1073" t="str">
            <v>総務課 採用担当</v>
          </cell>
          <cell r="J1073" t="str">
            <v>042-796-1521</v>
          </cell>
          <cell r="K1073" t="str">
            <v>042-796-1522</v>
          </cell>
          <cell r="N1073" t="str">
            <v xml:space="preserve">http://www.migiwa-home.or.jp </v>
          </cell>
          <cell r="O1073" t="str">
            <v>介護保険制度による老人福祉施設   １特別養護老人ホーム ２短期入所事業所 ３通所介護事業所 ４訪問介護事業所 ５居宅介護支援センター ６地域連携推進課・寄り添う思いを大切にした福祉サービスを提供していく経営理念をもとに日々励んでいます。</v>
          </cell>
          <cell r="P1073" t="str">
            <v>機能訓練指導員</v>
          </cell>
          <cell r="Q1073" t="str">
            <v>確認中</v>
          </cell>
          <cell r="R1073" t="str">
            <v>機能を改善し、又は、その減退を防止するための訓練を行ってい＊特別養護老人ホームにおいて入居者の日常生活を営むのに必要な ただきます。</v>
          </cell>
          <cell r="S1073" t="str">
            <v>社会福祉法人 南町田ちいろば会</v>
          </cell>
          <cell r="T1073" t="str">
            <v>確認中</v>
          </cell>
          <cell r="U1073" t="str">
            <v>正社員</v>
          </cell>
          <cell r="V1073" t="str">
            <v>東京都町田市南町田4-10-38</v>
          </cell>
          <cell r="W1073" t="str">
            <v>東急田園都市線 南町田グランベリーパーク駅、徒歩12分</v>
          </cell>
          <cell r="X1073" t="str">
            <v>220,800円〜300,000円</v>
          </cell>
          <cell r="Y1073" t="str">
            <v>職能手当 15,000円〜20,000円
資格手当 15,000円〜20,000円</v>
          </cell>
          <cell r="Z1073" t="str">
            <v>配偶者手当   １４８００円　扶養手当  第１子４０００円　第２子３０００円   第３子以下２０００円　住宅手当（持家） ２０００円  （賃貸）１００００円</v>
          </cell>
          <cell r="AA1073" t="str">
            <v>実費支給（上限あり）</v>
          </cell>
          <cell r="AB1073" t="str">
            <v>有り</v>
          </cell>
          <cell r="AC1073" t="str">
            <v>1月あたり0円〜2,000円（前年度実績）</v>
          </cell>
          <cell r="AD1073" t="str">
            <v>あり</v>
          </cell>
          <cell r="AE1073" t="str">
            <v>430,000円〜650,000円（前年度実績）</v>
          </cell>
          <cell r="AF1073" t="str">
            <v>月給（手当等確認ください）</v>
          </cell>
          <cell r="AG1073" t="str">
            <v>雇用期間の定めなし</v>
          </cell>
          <cell r="AH1073" t="str">
            <v>雇用期間の定めなし</v>
          </cell>
          <cell r="AI1073" t="str">
            <v>確認中</v>
          </cell>
          <cell r="AJ1073" t="str">
            <v>可</v>
          </cell>
          <cell r="AK1073" t="str">
            <v>あり</v>
          </cell>
          <cell r="AL1073" t="str">
            <v>３ヶ月</v>
          </cell>
          <cell r="AM1073" t="str">
            <v>あり</v>
          </cell>
          <cell r="AN1073" t="str">
            <v>5時間</v>
          </cell>
          <cell r="AO1073" t="str">
            <v>変形労働時間制</v>
          </cell>
          <cell r="AP1073" t="str">
            <v>9時00分〜18時00分</v>
          </cell>
          <cell r="AQ1073" t="str">
            <v>21.4日</v>
          </cell>
          <cell r="AR1073" t="str">
            <v>理学療法士必須　作業療法士必須　言語聴覚士必須　看護師、柔道整復師、あん摩マッサージ指圧師などいずれかの資格を所持で可</v>
          </cell>
          <cell r="AS1073" t="str">
            <v>雇用保険，労災保険，健康保険，厚生年金</v>
          </cell>
          <cell r="AT1073" t="str">
            <v>1人</v>
          </cell>
          <cell r="AU1073" t="str">
            <v>特別養護老人ホーム（特養）</v>
          </cell>
          <cell r="AZ1073" t="str">
            <v>60分</v>
          </cell>
          <cell r="BA1073" t="str">
            <v>週休二日制</v>
          </cell>
          <cell r="BB1073" t="str">
            <v>有（屋内「原則禁煙」）</v>
          </cell>
          <cell r="BC1073" t="str">
            <v>屋内禁煙（屋外に喫煙所設置）</v>
          </cell>
        </row>
        <row r="1074">
          <cell r="C1074" t="str">
            <v>70-0478</v>
          </cell>
          <cell r="D1074">
            <v>45054</v>
          </cell>
          <cell r="E1074" t="str">
            <v>社会福祉法人 南町田ちいろば会</v>
          </cell>
          <cell r="F1074" t="str">
            <v>しゃかいふくしほうじん みなみまちだちいろばかい</v>
          </cell>
          <cell r="G1074" t="str">
            <v>採用担当者</v>
          </cell>
          <cell r="J1074" t="str">
            <v>042-796-1521</v>
          </cell>
          <cell r="K1074" t="str">
            <v>042-796-1522</v>
          </cell>
          <cell r="N1074" t="str">
            <v xml:space="preserve">http://www.migiwa-home.or.jp </v>
          </cell>
          <cell r="O1074" t="str">
            <v>介護保険制度による老人福祉施設   １特別養護老人ホーム ２短期入所事業所 ３通所介護事業所 ４訪問介護事業所 ５居宅介護支援センター ６地域連携推進課・寄り添う思いを大切にした福祉サービスを提供していく経営理念をもとに日々励んでいます。</v>
          </cell>
          <cell r="P1074" t="str">
            <v>訪問ヘルパー（訪問介護事業所）</v>
          </cell>
          <cell r="Q1074" t="str">
            <v>確認中</v>
          </cell>
          <cell r="R1074" t="str">
            <v>＊お客様の自宅にお伺いして、日常生活に必要な援助を行う訪問ヘルパー業務</v>
          </cell>
          <cell r="S1074" t="str">
            <v>社会福祉法人 南町田ちいろば会</v>
          </cell>
          <cell r="T1074" t="str">
            <v>確認中</v>
          </cell>
          <cell r="U1074" t="str">
            <v>常勤パート（フルタイム）</v>
          </cell>
          <cell r="V1074" t="str">
            <v>東京都町田市南町田4-10-38</v>
          </cell>
          <cell r="W1074" t="str">
            <v>東急田園都市線 南町田グランベリーパーク駅　徒歩12分</v>
          </cell>
          <cell r="X1074" t="str">
            <v>1,201円〜1,251円</v>
          </cell>
          <cell r="Y1074" t="str">
            <v>処遇改善手当 135円〜135円</v>
          </cell>
          <cell r="Z1074" t="str">
            <v>＊祝日は時給５０円プラスとなります</v>
          </cell>
          <cell r="AA1074" t="str">
            <v>実費支給（上限あり）</v>
          </cell>
          <cell r="AB1074" t="str">
            <v>無し</v>
          </cell>
          <cell r="AC1074" t="str">
            <v>なし</v>
          </cell>
          <cell r="AD1074" t="str">
            <v>なし</v>
          </cell>
          <cell r="AE1074" t="str">
            <v>なし</v>
          </cell>
          <cell r="AF1074" t="str">
            <v>時給</v>
          </cell>
          <cell r="AG1074" t="str">
            <v>期間の定めあり</v>
          </cell>
          <cell r="AH1074" t="str">
            <v>雇用期間の定めあり（4ヶ月以上）
〜2024年3月31日
契約更新の可能性
あり（原則更新）</v>
          </cell>
          <cell r="AI1074" t="str">
            <v>確認中</v>
          </cell>
          <cell r="AJ1074" t="str">
            <v>可</v>
          </cell>
          <cell r="AK1074" t="str">
            <v>あり</v>
          </cell>
          <cell r="AL1074" t="str">
            <v>３か月</v>
          </cell>
          <cell r="AM1074" t="str">
            <v>あり</v>
          </cell>
          <cell r="AN1074" t="str">
            <v>5時間</v>
          </cell>
          <cell r="AO1074" t="str">
            <v>＊シフトによる（応相談）</v>
          </cell>
          <cell r="AP1074" t="str">
            <v>9時00分〜18時00分＊就業時間はお客様の状況によって変動することがあります。</v>
          </cell>
          <cell r="AQ1074" t="str">
            <v>週5日程度</v>
          </cell>
          <cell r="AR1074" t="str">
            <v>訪問介護ヘルパー</v>
          </cell>
          <cell r="AS1074" t="str">
            <v>雇用保険，労災保険，健康保険，厚生年金</v>
          </cell>
          <cell r="AT1074" t="str">
            <v>1人</v>
          </cell>
          <cell r="AU1074" t="str">
            <v>訪問介護（ホームヘルプサービス）</v>
          </cell>
          <cell r="AZ1074" t="str">
            <v>60分</v>
          </cell>
          <cell r="BA1074" t="str">
            <v>週休二日制</v>
          </cell>
          <cell r="BB1074" t="str">
            <v>有（屋内「原則禁煙」）</v>
          </cell>
          <cell r="BC1074" t="str">
            <v>屋内禁煙（屋外に喫煙所設置）</v>
          </cell>
        </row>
        <row r="1075">
          <cell r="C1075" t="str">
            <v>70-0494</v>
          </cell>
          <cell r="D1075">
            <v>45054</v>
          </cell>
          <cell r="E1075" t="str">
            <v>社会福祉法人南町田ちいろば会</v>
          </cell>
          <cell r="F1075" t="str">
            <v>しゃかいふくしほうじん　みなみまちだちいろばかい</v>
          </cell>
          <cell r="G1075" t="str">
            <v>訪問介護事業所</v>
          </cell>
          <cell r="H1075" t="str">
            <v>中田雅子</v>
          </cell>
          <cell r="J1075" t="str">
            <v>042-796-1521</v>
          </cell>
          <cell r="K1075" t="str">
            <v>042-796-1522</v>
          </cell>
          <cell r="L1075" t="str">
            <v>042-850-6352</v>
          </cell>
          <cell r="M1075" t="str">
            <v>houmonkaigo@migiwa-home.or.jp</v>
          </cell>
          <cell r="N1075" t="str">
            <v>https://www.migiwa-home.or.jp</v>
          </cell>
          <cell r="O1075" t="str">
            <v>「寄り添う思いを大切にした福祉サービスを提供します。」経営理念のもと、ご利用される皆様に寄り添ったサービスの提供ができるように取り組んでいます。</v>
          </cell>
          <cell r="P1075" t="str">
            <v>まちいきヘルパー</v>
          </cell>
          <cell r="Q1075" t="str">
            <v>確認中</v>
          </cell>
          <cell r="R1075" t="str">
            <v>高齢者のご自宅に訪問し、掃除・洗濯等の生活援助を行います。</v>
          </cell>
          <cell r="S1075" t="str">
            <v>みぎわホーム　訪問介護事業所</v>
          </cell>
          <cell r="T1075" t="str">
            <v>確認中</v>
          </cell>
          <cell r="U1075" t="str">
            <v>非常勤パート</v>
          </cell>
          <cell r="V1075" t="str">
            <v>東京都町田市南町田1-19-40　リーヴァ・デル・フィウーメ　102号</v>
          </cell>
          <cell r="W1075" t="str">
            <v>東急田園都市線南町田グランベリーパーク駅より徒歩15分（車通勤可）</v>
          </cell>
          <cell r="X1075" t="str">
            <v>1,300円、時給(処遇改善手当含む）3か月使用期間（－200円）　月末〆　翌月27日払い</v>
          </cell>
          <cell r="Y1075" t="str">
            <v>-</v>
          </cell>
          <cell r="Z1075" t="str">
            <v>早遅加算（+100円）休日(日曜日）手当（+200円）・祝日手当（+100円）・年末年始手当（12/31～1/3）+250円</v>
          </cell>
          <cell r="AA1075" t="str">
            <v>車20円(1キロ）・バイク15円(1キロ）・自転車10円(1キロ）・電車、バス 実費</v>
          </cell>
          <cell r="AB1075" t="str">
            <v>その他</v>
          </cell>
          <cell r="AC1075" t="str">
            <v>無し</v>
          </cell>
          <cell r="AD1075" t="str">
            <v>その他</v>
          </cell>
          <cell r="AE1075" t="str">
            <v>無し</v>
          </cell>
          <cell r="AF1075" t="str">
            <v>時給</v>
          </cell>
          <cell r="AG1075" t="str">
            <v>有期</v>
          </cell>
          <cell r="AH1075" t="str">
            <v>1年毎の更新</v>
          </cell>
          <cell r="AI1075" t="str">
            <v>確認中</v>
          </cell>
          <cell r="AJ1075" t="str">
            <v>可</v>
          </cell>
          <cell r="AK1075" t="str">
            <v>有り</v>
          </cell>
          <cell r="AL1075" t="str">
            <v>入職３カ月間）</v>
          </cell>
          <cell r="AM1075" t="str">
            <v>無し</v>
          </cell>
          <cell r="AN1075" t="str">
            <v>無し</v>
          </cell>
          <cell r="AO1075" t="str">
            <v>シフト制</v>
          </cell>
          <cell r="AP1075" t="str">
            <v>1日1H～</v>
          </cell>
          <cell r="AQ1075" t="str">
            <v>希望相談による</v>
          </cell>
          <cell r="AR1075" t="str">
            <v>まちいきヘルパー</v>
          </cell>
          <cell r="AS1075" t="str">
            <v>労災保険・労働条件による</v>
          </cell>
          <cell r="AT1075" t="str">
            <v>1～2名</v>
          </cell>
          <cell r="AU1075" t="str">
            <v>訪問介護（ホームヘルプサービス）</v>
          </cell>
          <cell r="AZ1075" t="str">
            <v>法定通り</v>
          </cell>
          <cell r="BA1075" t="str">
            <v>契約内容に準ずる</v>
          </cell>
          <cell r="BB1075" t="str">
            <v>有（屋内「原則禁煙」）</v>
          </cell>
          <cell r="BC1075" t="str">
            <v>屋内禁煙（屋外に喫煙所設置）</v>
          </cell>
        </row>
        <row r="1076">
          <cell r="C1076" t="str">
            <v>70-0531</v>
          </cell>
          <cell r="D1076">
            <v>45054</v>
          </cell>
          <cell r="E1076" t="str">
            <v>社会福祉法人南町田ちいろば会</v>
          </cell>
          <cell r="F1076" t="str">
            <v>しゃかいふくしほうじんみなみまちだちいろばかい</v>
          </cell>
          <cell r="G1076" t="str">
            <v>経営戦略室</v>
          </cell>
          <cell r="H1076" t="str">
            <v>金子純子</v>
          </cell>
          <cell r="I1076" t="str">
            <v>かねこすみこ</v>
          </cell>
          <cell r="J1076" t="str">
            <v>042-796-1521</v>
          </cell>
          <cell r="K1076" t="str">
            <v>042-796-1522</v>
          </cell>
          <cell r="M1076" t="str">
            <v>chiirobakai.senryaku@migiwa-home.or.jp</v>
          </cell>
          <cell r="N1076" t="str">
            <v>https://www.migiwa-home.or.jp</v>
          </cell>
          <cell r="O1076" t="str">
            <v>南町田グランベリーパークより徒歩12分、境川に隣接しています。_x000D_
「寄り添う思いを大切にしたサービスを提供します」の経営理念のもと、ご利用者・職員・地域の方々の笑顔を大切にしていきたいと思っています。</v>
          </cell>
          <cell r="P1076" t="str">
            <v>デイサービス介護職員</v>
          </cell>
          <cell r="Q1076" t="str">
            <v>確認中</v>
          </cell>
          <cell r="R1076" t="str">
            <v>・食事、入浴、排泄などの日常生活支援_x000D_
・レクリエーション、クラブ、創作活動支援_x000D_
・ご利用者様　1日平均25名程度_x000D_
・ご利用者様の送迎あり</v>
          </cell>
          <cell r="S1076" t="str">
            <v>みぎわホーム　デイサービス</v>
          </cell>
          <cell r="T1076" t="str">
            <v>確認中</v>
          </cell>
          <cell r="U1076" t="str">
            <v>非常勤パート</v>
          </cell>
          <cell r="V1076" t="str">
            <v>東京都町田市南町田4-10-38</v>
          </cell>
          <cell r="W1076" t="str">
            <v>東急田園都市線　南町田グランベリーワーク　徒歩12分</v>
          </cell>
          <cell r="X1076" t="str">
            <v>1,151～1,226円</v>
          </cell>
          <cell r="Y1076" t="str">
            <v>基本時給：1,072円～1,147円
処遇改善手当79円～79円</v>
          </cell>
          <cell r="Z1076" t="str">
            <v>祝日は時給50円プラス</v>
          </cell>
          <cell r="AA1076" t="str">
            <v>実費支給（上限あり）月額50,000円</v>
          </cell>
          <cell r="AB1076" t="str">
            <v>なし</v>
          </cell>
          <cell r="AC1076" t="str">
            <v>なし</v>
          </cell>
          <cell r="AD1076" t="str">
            <v>なし</v>
          </cell>
          <cell r="AE1076" t="str">
            <v>なし</v>
          </cell>
          <cell r="AF1076" t="str">
            <v>時給</v>
          </cell>
          <cell r="AG1076" t="str">
            <v>期間の定めあり</v>
          </cell>
          <cell r="AH1076" t="str">
            <v>1年ごとの更新</v>
          </cell>
          <cell r="AI1076" t="str">
            <v>確認中</v>
          </cell>
          <cell r="AJ1076" t="str">
            <v>条件等による</v>
          </cell>
          <cell r="AK1076" t="str">
            <v>有り</v>
          </cell>
          <cell r="AL1076" t="str">
            <v>3カ月</v>
          </cell>
          <cell r="AM1076" t="str">
            <v>有り</v>
          </cell>
          <cell r="AN1076" t="str">
            <v>月平均20時間</v>
          </cell>
          <cell r="AO1076" t="str">
            <v>日勤</v>
          </cell>
          <cell r="AP1076" t="str">
            <v>8：00～17：00</v>
          </cell>
          <cell r="AQ1076" t="str">
            <v>3日/週以上</v>
          </cell>
          <cell r="AR1076" t="str">
            <v>学歴：不問_x000D_
資格：初任者研修・ヘルパー2級あれば尚可_x000D_
運転免許：普通自動車運転免許　必須（ワゴン車運転できる方）</v>
          </cell>
          <cell r="AS1076" t="str">
            <v>法廷通り</v>
          </cell>
          <cell r="AT1076" t="str">
            <v>1～2</v>
          </cell>
          <cell r="AU1076" t="str">
            <v>通所介護（デイサービス）</v>
          </cell>
          <cell r="AV1076" t="str">
            <v>利用しない</v>
          </cell>
          <cell r="AX1076" t="str">
            <v>利用しない</v>
          </cell>
          <cell r="AZ1076" t="str">
            <v>60分</v>
          </cell>
          <cell r="BA1076" t="str">
            <v>週休二日制（シフトによる）</v>
          </cell>
          <cell r="BB1076" t="str">
            <v>有（屋内「原則禁煙」）</v>
          </cell>
          <cell r="BC1076" t="str">
            <v>屋内禁煙（屋外に喫煙所設置）</v>
          </cell>
        </row>
        <row r="1077">
          <cell r="C1077" t="str">
            <v>13190-04080831</v>
          </cell>
          <cell r="D1077">
            <v>45054</v>
          </cell>
          <cell r="E1077" t="str">
            <v>社会福祉法人 福音会</v>
          </cell>
          <cell r="F1077" t="str">
            <v>シャカイフクシホウジン フクインカイ</v>
          </cell>
          <cell r="G1077">
            <v>0</v>
          </cell>
          <cell r="H1077">
            <v>0</v>
          </cell>
          <cell r="I1077">
            <v>0</v>
          </cell>
          <cell r="J1077">
            <v>0</v>
          </cell>
          <cell r="K1077">
            <v>0</v>
          </cell>
          <cell r="L1077">
            <v>0</v>
          </cell>
          <cell r="M1077">
            <v>0</v>
          </cell>
          <cell r="N1077" t="str">
            <v xml:space="preserve">https://www.fukuinkai.or.jp/ </v>
          </cell>
          <cell r="O1077" t="str">
            <v>高齢者の豊かで幸福な生活を願って支援しています。施設部門と在宅部門を有する総合福祉法人です。</v>
          </cell>
          <cell r="P1077" t="str">
            <v>調理員／６月２１日面接会</v>
          </cell>
          <cell r="Q1077" t="str">
            <v>確認中</v>
          </cell>
          <cell r="R1077" t="str">
            <v>特別養護老人ホーム及び軽費老人ホームのご入居者の食事全般を支えていただくお仕事です。厨房にて調理補助、厨房職員のコーディネーター業務を担っていただきます。管理栄養士の補助。食を通してチームケアをしています。明るく楽しい職場です。</v>
          </cell>
          <cell r="S1077" t="str">
            <v>社会福祉法人 福音会</v>
          </cell>
          <cell r="T1077" t="str">
            <v>確認中</v>
          </cell>
          <cell r="U1077" t="str">
            <v>正社員</v>
          </cell>
          <cell r="V1077" t="str">
            <v>東京都町田市野津田町 １９３２番地</v>
          </cell>
          <cell r="W1077" t="str">
            <v>町田駅より神奈中バス「並木」バス停下車 徒歩１０分</v>
          </cell>
          <cell r="X1077" t="str">
            <v>180,100円〜180,100円</v>
          </cell>
          <cell r="Y1077" t="str">
            <v>-</v>
          </cell>
          <cell r="Z1077" t="str">
            <v>-</v>
          </cell>
          <cell r="AA1077" t="str">
            <v>実費支給（上限あり）</v>
          </cell>
          <cell r="AB1077" t="str">
            <v>あり</v>
          </cell>
          <cell r="AC1077" t="str">
            <v>1月あたり0.00％〜5.00％（前年度実績）</v>
          </cell>
          <cell r="AD1077" t="str">
            <v>あり</v>
          </cell>
          <cell r="AE1077" t="str">
            <v>計 3.50ヶ月分（前年度実績）</v>
          </cell>
          <cell r="AF1077" t="str">
            <v>月給（手当等確認ください）</v>
          </cell>
          <cell r="AG1077" t="str">
            <v>期間の定めなし</v>
          </cell>
          <cell r="AH1077" t="str">
            <v>雇用期間の定めなし</v>
          </cell>
          <cell r="AI1077" t="str">
            <v>確認中</v>
          </cell>
          <cell r="AJ1077" t="str">
            <v>可</v>
          </cell>
          <cell r="AK1077" t="str">
            <v>あり</v>
          </cell>
          <cell r="AL1077" t="str">
            <v>４ヶ月</v>
          </cell>
          <cell r="AM1077" t="str">
            <v>あり</v>
          </cell>
          <cell r="AN1077" t="str">
            <v>4時間</v>
          </cell>
          <cell r="AO1077" t="str">
            <v>変形労働時間制</v>
          </cell>
          <cell r="AP1077" t="str">
            <v>内容・詳細等は最下部ハローワークインターネットサービスにて確認ください。</v>
          </cell>
          <cell r="AQ1077" t="str">
            <v>内容・詳細等は最下部ハローワークインターネットサービスにて確認ください。</v>
          </cell>
          <cell r="AR1077" t="str">
            <v>免許・資格不問</v>
          </cell>
          <cell r="AS1077" t="str">
            <v>雇用保険，労災保険，健康保険，厚生年金</v>
          </cell>
          <cell r="AT1077" t="str">
            <v>1人</v>
          </cell>
          <cell r="AU1077" t="str">
            <v>特別養護老人ホーム（特養）</v>
          </cell>
          <cell r="AZ1077" t="str">
            <v>60分</v>
          </cell>
          <cell r="BA1077" t="str">
            <v>週休二日制</v>
          </cell>
          <cell r="BB1077" t="str">
            <v>あり（屋内禁煙）</v>
          </cell>
          <cell r="BC1077" t="str">
            <v>あり（屋内禁煙）</v>
          </cell>
        </row>
        <row r="1078">
          <cell r="C1078" t="str">
            <v>13190-05651931</v>
          </cell>
          <cell r="D1078">
            <v>45054</v>
          </cell>
          <cell r="E1078" t="str">
            <v>日本ソシアルケア株式会社</v>
          </cell>
          <cell r="F1078" t="str">
            <v>ニホンソシアルケア カブシキガイシャ</v>
          </cell>
          <cell r="G1078">
            <v>0</v>
          </cell>
          <cell r="H1078">
            <v>0</v>
          </cell>
          <cell r="I1078">
            <v>0</v>
          </cell>
          <cell r="J1078">
            <v>0</v>
          </cell>
          <cell r="K1078">
            <v>0</v>
          </cell>
          <cell r="L1078">
            <v>0</v>
          </cell>
          <cell r="M1078">
            <v>0</v>
          </cell>
          <cell r="N1078" t="str">
            <v xml:space="preserve">https://danranmachikiso.com </v>
          </cell>
          <cell r="O1078" t="str">
            <v>自宅に居るような感覚で介護サービスを提供しております。利用者様と毎日楽しくお話やレク・外出等様々な取組みを行いながら高齢者社会に貢献しております。</v>
          </cell>
          <cell r="P1078" t="str">
            <v>送迎スタッフ（デイサービス・普通車又は軽使用）</v>
          </cell>
          <cell r="Q1078" t="str">
            <v>確認中</v>
          </cell>
          <cell r="R1078" t="str">
            <v>・デイサービス利用者様の送迎を担当していただきます。大型車は使用しませんので安心を。運転は町田市内のみ。送迎記録の入力、車両点検,車内様子、ご家族からの伝達入力、報告、洗車、ガソリン等の管理、週末のみなど限定曜日可能です。空いている時間を有効活用できます。※認知症基礎研修の受講を行っていただきます。</v>
          </cell>
          <cell r="S1078" t="str">
            <v>だんらんの家 町田木曽</v>
          </cell>
          <cell r="T1078" t="str">
            <v>確認中</v>
          </cell>
          <cell r="U1078" t="str">
            <v>非常勤パート</v>
          </cell>
          <cell r="V1078" t="str">
            <v>東京都町田市木曽東１－３７－５</v>
          </cell>
          <cell r="W1078" t="str">
            <v>小田急線／横浜線 町田駅バス 境川団地入口から 徒歩１分</v>
          </cell>
          <cell r="X1078" t="str">
            <v>1,072円〜1,072円</v>
          </cell>
          <cell r="Y1078" t="str">
            <v>-</v>
          </cell>
          <cell r="Z1078" t="str">
            <v>他の職種と併用で時給アップ</v>
          </cell>
          <cell r="AA1078" t="str">
            <v>実費支給（上限あり）</v>
          </cell>
          <cell r="AB1078" t="str">
            <v>あり</v>
          </cell>
          <cell r="AC1078" t="str">
            <v>1時間あたり40円〜300円（前年度実績）</v>
          </cell>
          <cell r="AD1078" t="str">
            <v>あり</v>
          </cell>
          <cell r="AE1078" t="str">
            <v>8,000円〜100,000円（前年度実績）</v>
          </cell>
          <cell r="AF1078" t="str">
            <v>時給</v>
          </cell>
          <cell r="AG1078" t="str">
            <v>期間の定めなし</v>
          </cell>
          <cell r="AH1078" t="str">
            <v>雇用期間の定めあり（4ヶ月以上）契約更新の可能性あり（条件付きで更新あり）契約更新の条件、安全運転の講習、違反・点数証明</v>
          </cell>
          <cell r="AI1078" t="str">
            <v>確認中</v>
          </cell>
          <cell r="AJ1078" t="str">
            <v>可</v>
          </cell>
          <cell r="AK1078" t="str">
            <v>あり</v>
          </cell>
          <cell r="AL1078" t="str">
            <v>３０日（回）勤務まで</v>
          </cell>
          <cell r="AM1078" t="str">
            <v>あり</v>
          </cell>
          <cell r="AN1078" t="str">
            <v>10時間</v>
          </cell>
          <cell r="AO1078" t="str">
            <v>変形労働時間制</v>
          </cell>
          <cell r="AP1078" t="str">
            <v>内容・詳細等は最下部ハローワークインターネットサービスにて確認ください。</v>
          </cell>
          <cell r="AQ1078" t="str">
            <v>週1日以上</v>
          </cell>
          <cell r="AR1078" t="str">
            <v>普通自動車運転免許</v>
          </cell>
          <cell r="AS1078" t="str">
            <v>労災保険</v>
          </cell>
          <cell r="AT1078" t="str">
            <v>2人</v>
          </cell>
          <cell r="AU1078" t="str">
            <v>地域密着型通所介護</v>
          </cell>
          <cell r="AV1078" t="str">
            <v>利用しない</v>
          </cell>
          <cell r="AX1078" t="str">
            <v>利用しない</v>
          </cell>
          <cell r="AZ1078" t="str">
            <v>0分</v>
          </cell>
          <cell r="BA1078" t="str">
            <v>週休二日制</v>
          </cell>
          <cell r="BB1078" t="str">
            <v>あり（屋内禁煙）</v>
          </cell>
          <cell r="BC1078" t="str">
            <v>あり（屋内禁煙）</v>
          </cell>
        </row>
        <row r="1079">
          <cell r="C1079" t="str">
            <v>13190-05647231</v>
          </cell>
          <cell r="D1079">
            <v>45054</v>
          </cell>
          <cell r="E1079" t="str">
            <v>日本ソシアルケア株式会社</v>
          </cell>
          <cell r="F1079" t="str">
            <v>ニホンソシアルケア カブシキガイシャ</v>
          </cell>
          <cell r="G1079">
            <v>0</v>
          </cell>
          <cell r="H1079">
            <v>0</v>
          </cell>
          <cell r="I1079">
            <v>0</v>
          </cell>
          <cell r="J1079">
            <v>0</v>
          </cell>
          <cell r="K1079">
            <v>0</v>
          </cell>
          <cell r="L1079">
            <v>0</v>
          </cell>
          <cell r="M1079">
            <v>0</v>
          </cell>
          <cell r="N1079" t="str">
            <v xml:space="preserve">https://danranmachikiso.com </v>
          </cell>
          <cell r="O1079" t="str">
            <v>自宅に居るような感覚で介護サービスを提供しております。利用者様と毎日楽しくお話やレク・外出等様々な取組みを行いながら高齢者社会に貢献しております。</v>
          </cell>
          <cell r="P1079" t="str">
            <v>機能訓練指導員（要資格）</v>
          </cell>
          <cell r="Q1079" t="str">
            <v>確認中</v>
          </cell>
          <cell r="R1079" t="str">
            <v>利用者様の個別機能訓練の対応を行っていただきます。・個別機能訓練の実施・個別計画書、個別報告書の作成・科学的介護情報システム（ＬＩＦＥ）へのデータ提出ＰＣ・タブレット操作があります。操作に不安がある方はご相談ください。</v>
          </cell>
          <cell r="S1079" t="str">
            <v>だんらんの家 町田木曽</v>
          </cell>
          <cell r="T1079" t="str">
            <v>確認中</v>
          </cell>
          <cell r="U1079" t="str">
            <v>非常勤パート</v>
          </cell>
          <cell r="V1079" t="str">
            <v>東京都町田市木曽東１－３７－５</v>
          </cell>
          <cell r="W1079" t="str">
            <v>横浜線／小田急線町田駅よりバス１０分徒歩１分</v>
          </cell>
          <cell r="X1079" t="str">
            <v>1,200円〜1,200円</v>
          </cell>
          <cell r="Y1079" t="str">
            <v>-</v>
          </cell>
          <cell r="Z1079" t="str">
            <v>勤務条件に応じて処遇改善手当あり。</v>
          </cell>
          <cell r="AA1079" t="str">
            <v>実費支給（上限あり）</v>
          </cell>
          <cell r="AB1079" t="str">
            <v>あり</v>
          </cell>
          <cell r="AC1079" t="str">
            <v>なし</v>
          </cell>
          <cell r="AD1079" t="str">
            <v>賞与（前年度実績）の有無</v>
          </cell>
          <cell r="AE1079" t="str">
            <v>8,000円〜80,000円（前年度実績）</v>
          </cell>
          <cell r="AF1079" t="str">
            <v>時給</v>
          </cell>
          <cell r="AG1079" t="str">
            <v>期間の定めあり</v>
          </cell>
          <cell r="AH1079" t="str">
            <v>雇用期間の定めあり（4ヶ月以上）契約更新の可能性あり（原則更新）</v>
          </cell>
          <cell r="AI1079" t="str">
            <v>確認中</v>
          </cell>
          <cell r="AJ1079" t="str">
            <v>可</v>
          </cell>
          <cell r="AK1079" t="str">
            <v>あり</v>
          </cell>
          <cell r="AL1079" t="str">
            <v>３０日（回）勤務まで</v>
          </cell>
          <cell r="AM1079" t="str">
            <v>あり</v>
          </cell>
          <cell r="AN1079" t="str">
            <v>2時間</v>
          </cell>
          <cell r="AO1079" t="str">
            <v>週2日〜週4日</v>
          </cell>
          <cell r="AP1079" t="str">
            <v>内容・詳細等は最下部ハローワークインターネットサービスにて確認ください。</v>
          </cell>
          <cell r="AQ1079" t="str">
            <v>週2日〜週4日</v>
          </cell>
          <cell r="AR1079" t="str">
            <v>理学療法士・作業療法士・あん摩マッサージ指圧師・柔道整復師・言語聴覚士・鍼灸士・看護師・准看護師、いずれかの資格を所持で可</v>
          </cell>
          <cell r="AS1079" t="str">
            <v>労災保険</v>
          </cell>
          <cell r="AT1079" t="str">
            <v>2人</v>
          </cell>
          <cell r="AU1079" t="str">
            <v>地域密着型通所介護</v>
          </cell>
          <cell r="AV1079" t="str">
            <v>利用しない</v>
          </cell>
          <cell r="AX1079" t="str">
            <v>利用しない</v>
          </cell>
          <cell r="AZ1079" t="str">
            <v>0分</v>
          </cell>
          <cell r="BA1079" t="str">
            <v>週休二日制</v>
          </cell>
          <cell r="BB1079" t="str">
            <v>あり（屋内禁煙）</v>
          </cell>
          <cell r="BC1079" t="str">
            <v>あり（屋内禁煙）</v>
          </cell>
        </row>
        <row r="1080">
          <cell r="C1080" t="str">
            <v>13190-05648531</v>
          </cell>
          <cell r="D1080">
            <v>45054</v>
          </cell>
          <cell r="E1080" t="str">
            <v>日本ソシアルケア株式会社</v>
          </cell>
          <cell r="F1080" t="str">
            <v>ニホンソシアルケア カブシキガイシャ</v>
          </cell>
          <cell r="G1080">
            <v>0</v>
          </cell>
          <cell r="H1080">
            <v>0</v>
          </cell>
          <cell r="I1080">
            <v>0</v>
          </cell>
          <cell r="J1080">
            <v>0</v>
          </cell>
          <cell r="K1080">
            <v>0</v>
          </cell>
          <cell r="L1080">
            <v>0</v>
          </cell>
          <cell r="M1080">
            <v>0</v>
          </cell>
          <cell r="N1080" t="str">
            <v xml:space="preserve">https://danranmachikiso.com </v>
          </cell>
          <cell r="O1080" t="str">
            <v>自宅に居るような感覚で介護サービスを提供しております。利用者様と毎日楽しくお話やレク・外出等様々な取組みを行いながら高齢者社会に貢献しております。</v>
          </cell>
          <cell r="P1080" t="str">
            <v>デイサービス生活相談員</v>
          </cell>
          <cell r="Q1080" t="str">
            <v>確認中</v>
          </cell>
          <cell r="R1080" t="str">
            <v>ご利用者様とのアセスメント・モニタリング・相談業務・担当者会議、地域ケア会議等の業務・簡単なＰＣ入力業務、タブレット業務</v>
          </cell>
          <cell r="S1080" t="str">
            <v>だんらんの家 町田木曽</v>
          </cell>
          <cell r="T1080" t="str">
            <v>確認中</v>
          </cell>
          <cell r="U1080" t="str">
            <v>非常勤パート</v>
          </cell>
          <cell r="V1080" t="str">
            <v>東京都町田市木曽東１－３７－５</v>
          </cell>
          <cell r="W1080" t="str">
            <v>小田急線／横浜線 町田駅バス 境川団地入口から 徒歩１分</v>
          </cell>
          <cell r="X1080" t="str">
            <v>1,400円〜1,800円</v>
          </cell>
          <cell r="Y1080" t="str">
            <v>-</v>
          </cell>
          <cell r="Z1080" t="str">
            <v>-</v>
          </cell>
          <cell r="AA1080" t="str">
            <v>実費支給（上限あり）</v>
          </cell>
          <cell r="AB1080" t="str">
            <v>あり</v>
          </cell>
          <cell r="AC1080" t="str">
            <v>1時間あたり40円〜300円（前年度実績）</v>
          </cell>
          <cell r="AD1080" t="str">
            <v>あり</v>
          </cell>
          <cell r="AE1080" t="str">
            <v>8,000円〜100,000円（前年度実績）</v>
          </cell>
          <cell r="AF1080" t="str">
            <v>時給</v>
          </cell>
          <cell r="AG1080" t="str">
            <v>期間の定めあり</v>
          </cell>
          <cell r="AH1080" t="str">
            <v>雇用期間の定めあり（4ヶ月以上）契約更新の可能性あり（原則更新）</v>
          </cell>
          <cell r="AI1080" t="str">
            <v>確認中</v>
          </cell>
          <cell r="AJ1080" t="str">
            <v>可</v>
          </cell>
          <cell r="AK1080" t="str">
            <v>あり</v>
          </cell>
          <cell r="AL1080" t="str">
            <v>３０日（回）勤務まで</v>
          </cell>
          <cell r="AM1080" t="str">
            <v>あり</v>
          </cell>
          <cell r="AN1080" t="str">
            <v>30時間</v>
          </cell>
          <cell r="AO1080" t="str">
            <v>変形労働時間制</v>
          </cell>
          <cell r="AP1080" t="str">
            <v>内容・詳細等は最下部ハローワークインターネットサービスにて確認ください。</v>
          </cell>
          <cell r="AQ1080" t="str">
            <v>週1日以上</v>
          </cell>
          <cell r="AR1080" t="str">
            <v>介護福祉士・介護支援専門員（ケアマネージャー）・社会福祉士・社会福祉任用主事、居宅介護支援専門員、いずれかの資格を所持で可</v>
          </cell>
          <cell r="AS1080" t="str">
            <v>労災保険</v>
          </cell>
          <cell r="AT1080" t="str">
            <v>2人</v>
          </cell>
          <cell r="AU1080" t="str">
            <v>地域密着型通所介護</v>
          </cell>
          <cell r="AV1080" t="str">
            <v>利用しない</v>
          </cell>
          <cell r="AX1080" t="str">
            <v>利用しない</v>
          </cell>
          <cell r="AZ1080" t="str">
            <v>60分</v>
          </cell>
          <cell r="BA1080" t="str">
            <v>週休二日制</v>
          </cell>
          <cell r="BB1080" t="str">
            <v>あり（屋内禁煙）</v>
          </cell>
          <cell r="BC1080" t="str">
            <v>あり（屋内禁煙）</v>
          </cell>
        </row>
        <row r="1081">
          <cell r="C1081" t="str">
            <v>13190-05649431</v>
          </cell>
          <cell r="D1081">
            <v>45054</v>
          </cell>
          <cell r="E1081" t="str">
            <v>日本ソシアルケア株式会社</v>
          </cell>
          <cell r="F1081" t="str">
            <v>ニホンソシアルケア カブシキガイシャ</v>
          </cell>
          <cell r="G1081">
            <v>0</v>
          </cell>
          <cell r="H1081">
            <v>0</v>
          </cell>
          <cell r="I1081">
            <v>0</v>
          </cell>
          <cell r="J1081">
            <v>0</v>
          </cell>
          <cell r="K1081">
            <v>0</v>
          </cell>
          <cell r="L1081">
            <v>0</v>
          </cell>
          <cell r="M1081">
            <v>0</v>
          </cell>
          <cell r="N1081" t="str">
            <v xml:space="preserve">https://danranmachikiso.com </v>
          </cell>
          <cell r="O1081" t="str">
            <v>自宅に居るような感覚で介護サービスを提供しております。利用者様と毎日楽しくお話やレク・外出等様々な取組みを行いながら高齢者社会に貢献しております。</v>
          </cell>
          <cell r="P1081" t="str">
            <v>介護職員［東京都介護職員就業促進事業］</v>
          </cell>
          <cell r="Q1081" t="str">
            <v>確認中</v>
          </cell>
          <cell r="R1081" t="str">
            <v>まずは初任者または実務者研修を受講してもらいます（※無料）・日常生活介助（食事提供、歩行介助、トイレ、入浴等）・介護業務記録・送迎・レクリエーション業務・未経験の方や７０歳以上の方も活躍しております。楽しくおしゃべりをしながらのお仕事です。子育て経験がある方歓迎。難しい仕事ではないのでご安心を。【東京都介護職員就業促進事業対象求人】※事業の概要や対象者などの情報については、求人票２ページ目『求人に関する特記事項』欄をご覧ください。最終雇用 令和５年１１月１日規定人数に達し次第、求人終了となります。</v>
          </cell>
          <cell r="S1081" t="str">
            <v>だんらんの家 町田木曽</v>
          </cell>
          <cell r="T1081" t="str">
            <v>確認中</v>
          </cell>
          <cell r="U1081" t="str">
            <v>非常勤パート</v>
          </cell>
          <cell r="V1081" t="str">
            <v>東京都町田市木曽東１－３７－５</v>
          </cell>
          <cell r="W1081" t="str">
            <v>小田急線／横浜線 町田駅バス 境川団地入口から 徒歩１分</v>
          </cell>
          <cell r="X1081" t="str">
            <v>1,072円〜1,072円</v>
          </cell>
          <cell r="Y1081" t="str">
            <v>-</v>
          </cell>
          <cell r="Z1081" t="str">
            <v>正式に雇用契約後６ヶ月後より処遇改善手当（３ヶ月に</v>
          </cell>
          <cell r="AA1081" t="str">
            <v>なし</v>
          </cell>
          <cell r="AB1081" t="str">
            <v>あり</v>
          </cell>
          <cell r="AC1081" t="str">
            <v>1月あたり30円〜300円（前年度実績）</v>
          </cell>
          <cell r="AD1081" t="str">
            <v>なし</v>
          </cell>
          <cell r="AE1081" t="str">
            <v>なし</v>
          </cell>
          <cell r="AF1081" t="str">
            <v>時給</v>
          </cell>
          <cell r="AG1081" t="str">
            <v>期間の定めあり</v>
          </cell>
          <cell r="AH1081" t="str">
            <v>雇用期間の定めあり（4ヶ月以上）〜2024年1月31日契約更新の可能性あり（原則更新）</v>
          </cell>
          <cell r="AI1081" t="str">
            <v>確認中</v>
          </cell>
          <cell r="AJ1081" t="str">
            <v>可</v>
          </cell>
          <cell r="AK1081" t="str">
            <v>なし</v>
          </cell>
          <cell r="AL1081" t="str">
            <v>なし</v>
          </cell>
          <cell r="AM1081" t="str">
            <v>あり</v>
          </cell>
          <cell r="AN1081" t="str">
            <v>20時間</v>
          </cell>
          <cell r="AO1081" t="str">
            <v>交替制（シフト制）</v>
          </cell>
          <cell r="AP1081" t="str">
            <v>内容・詳細等は最下部ハローワークインターネットサービスにて確認ください。</v>
          </cell>
          <cell r="AQ1081" t="str">
            <v>週4日以上</v>
          </cell>
          <cell r="AR1081" t="str">
            <v>普通自動車運転免許あれば尚可（ＡＴ限定可）</v>
          </cell>
          <cell r="AS1081" t="str">
            <v>雇用保険，労災保険</v>
          </cell>
          <cell r="AT1081" t="str">
            <v>3人</v>
          </cell>
          <cell r="AU1081" t="str">
            <v>地域密着型通所介護</v>
          </cell>
          <cell r="AV1081" t="str">
            <v>利用しない</v>
          </cell>
          <cell r="AX1081" t="str">
            <v>利用しない</v>
          </cell>
          <cell r="AZ1081" t="str">
            <v>0分</v>
          </cell>
          <cell r="BA1081" t="str">
            <v>週休二日制</v>
          </cell>
          <cell r="BB1081" t="str">
            <v>あり（屋内禁煙）</v>
          </cell>
          <cell r="BC1081" t="str">
            <v>あり（屋内禁煙）</v>
          </cell>
        </row>
        <row r="1082">
          <cell r="C1082" t="str">
            <v>13190-04232031</v>
          </cell>
          <cell r="D1082">
            <v>45056</v>
          </cell>
          <cell r="E1082" t="str">
            <v>社会福祉法人 竹清会</v>
          </cell>
          <cell r="F1082" t="str">
            <v>シャカイフクシホウジン チクセイカイ</v>
          </cell>
          <cell r="G1082">
            <v>0</v>
          </cell>
          <cell r="H1082">
            <v>0</v>
          </cell>
          <cell r="I1082">
            <v>0</v>
          </cell>
          <cell r="J1082">
            <v>0</v>
          </cell>
          <cell r="K1082">
            <v>0</v>
          </cell>
          <cell r="L1082">
            <v>0</v>
          </cell>
          <cell r="M1082">
            <v>0</v>
          </cell>
          <cell r="N1082" t="str">
            <v xml:space="preserve">https://chikuseikai.com/ </v>
          </cell>
          <cell r="O1082" t="str">
            <v>１．職場環境への取組が評価され、東京都女性活躍推進大賞を受賞　２．ＩＣＴ（介護ロボット）の導入・ＩｏＴ化、アウトソーシング化による労働環境改善、生産性向上のための積極的な投資</v>
          </cell>
          <cell r="P1082" t="str">
            <v>運転手（デイ送迎：ワンボックス車両）／６月２１日面接会</v>
          </cell>
          <cell r="Q1082" t="str">
            <v>確認中</v>
          </cell>
          <cell r="R1082" t="str">
            <v>運転士（ご利用者様送迎）★午前・午後の２部制入替のデイサービスになります。○送迎業務のみ 軽介護で自立度が高い高齢者の方をワンボックス車両の乗降を支援して運転、事業所とご自宅間を送迎して頂きます。○運転がお好きな方、アクティブなシニアの方歓迎。○定期的な安全運転講習あり。○町田駅周辺のみご利用者様の送迎で乗車する方も決まっておりますのでルートを覚えて頂けると簡単です。</v>
          </cell>
          <cell r="S1082" t="str">
            <v>（リハビリテーションデイスタジオ ＲｉｓｅＬａｂ）</v>
          </cell>
          <cell r="T1082" t="str">
            <v>確認中</v>
          </cell>
          <cell r="U1082" t="str">
            <v>非常勤パート</v>
          </cell>
          <cell r="V1082" t="str">
            <v>東京都町田市森野１－３４－１０ 第一矢沢ビル１階</v>
          </cell>
          <cell r="W1082" t="str">
            <v>ＪＲ横浜線・小田急線 町田駅　徒歩5分</v>
          </cell>
          <cell r="X1082" t="str">
            <v>2,000円〜2,000円</v>
          </cell>
          <cell r="Y1082" t="str">
            <v>-</v>
          </cell>
          <cell r="Z1082" t="str">
            <v>なし</v>
          </cell>
          <cell r="AA1082" t="str">
            <v>実費支給（上限あり）</v>
          </cell>
          <cell r="AB1082" t="str">
            <v>なし</v>
          </cell>
          <cell r="AC1082" t="str">
            <v>なし</v>
          </cell>
          <cell r="AD1082" t="str">
            <v>なし</v>
          </cell>
          <cell r="AE1082" t="str">
            <v>なし</v>
          </cell>
          <cell r="AF1082" t="str">
            <v>時給</v>
          </cell>
          <cell r="AG1082" t="str">
            <v>期間の定めあり</v>
          </cell>
          <cell r="AH1082" t="str">
            <v>〜2024年3月31日契約更新の可能性あり（原則更新）</v>
          </cell>
          <cell r="AI1082" t="str">
            <v>確認中</v>
          </cell>
          <cell r="AJ1082" t="str">
            <v>可</v>
          </cell>
          <cell r="AK1082" t="str">
            <v>あり</v>
          </cell>
          <cell r="AL1082" t="str">
            <v>３ヶ月</v>
          </cell>
          <cell r="AM1082" t="str">
            <v>なし</v>
          </cell>
          <cell r="AN1082" t="str">
            <v>なし</v>
          </cell>
          <cell r="AO1082" t="str">
            <v>交替制（シフト制）</v>
          </cell>
          <cell r="AP1082" t="str">
            <v>内容・詳細等は最下部ハローワークインターネットサービスにて確認ください。</v>
          </cell>
          <cell r="AQ1082" t="str">
            <v>週1日以上</v>
          </cell>
          <cell r="AR1082" t="str">
            <v>普通自動車免許（ＡＴ可）</v>
          </cell>
          <cell r="AS1082" t="str">
            <v>労災保険</v>
          </cell>
          <cell r="AT1082" t="str">
            <v>3人</v>
          </cell>
          <cell r="AU1082" t="str">
            <v>通所介護（デイサービス）</v>
          </cell>
          <cell r="AZ1082" t="str">
            <v>0分</v>
          </cell>
          <cell r="BA1082" t="str">
            <v>週休二日制</v>
          </cell>
          <cell r="BB1082" t="str">
            <v>あり（屋内禁煙）</v>
          </cell>
          <cell r="BC1082" t="str">
            <v>あり（屋内禁煙）</v>
          </cell>
        </row>
        <row r="1083">
          <cell r="C1083" t="str">
            <v>70-0532</v>
          </cell>
          <cell r="D1083">
            <v>45058</v>
          </cell>
          <cell r="E1083" t="str">
            <v>社会福祉法人　町田市福祉サービス協会</v>
          </cell>
          <cell r="F1083" t="str">
            <v>しゃかいふくしほうじん　まちだしふくしサービスきょうかい</v>
          </cell>
          <cell r="G1083" t="str">
            <v>総務</v>
          </cell>
          <cell r="H1083" t="str">
            <v>越智和典</v>
          </cell>
          <cell r="I1083" t="str">
            <v>オチ　カズノリ</v>
          </cell>
          <cell r="J1083" t="str">
            <v>042-728-9067</v>
          </cell>
          <cell r="K1083" t="str">
            <v>042-728-6578</v>
          </cell>
          <cell r="L1083" t="str">
            <v>042-728-9067</v>
          </cell>
          <cell r="M1083" t="str">
            <v>commons2005-soumu@biscuit.ocn.ne.jp</v>
          </cell>
          <cell r="N1083" t="str">
            <v>https://machida-fukushi.or.jp/</v>
          </cell>
          <cell r="O1083" t="str">
            <v>おりづる苑もりの・デイサービスでは送迎ドライバーを募集しております。_x000D_
介護の経験がなくても熟練スタッフが丁寧に指導いたします。</v>
          </cell>
          <cell r="P1083" t="str">
            <v>送迎ドライバー兼介護補助</v>
          </cell>
          <cell r="Q1083" t="str">
            <v>確認中</v>
          </cell>
          <cell r="R1083" t="str">
            <v>・送迎車両の運転（10人乗り　ハイエース）　・乗降時の介護補助　・食事の配膳_x000D_
・レクリエーション、趣味活動の準備、声かけ、傾聴、見守り</v>
          </cell>
          <cell r="S1083" t="str">
            <v>おりづる苑もりの・デイサービスコモンズ</v>
          </cell>
          <cell r="T1083" t="str">
            <v>確認中</v>
          </cell>
          <cell r="U1083" t="str">
            <v>非常勤パート</v>
          </cell>
          <cell r="V1083" t="str">
            <v>東京都町田市森野4-8-39　特別養護老人ホームコモンズ内</v>
          </cell>
          <cell r="W1083" t="str">
            <v>町田駅からバス「市民病院前」下車　徒歩3分</v>
          </cell>
          <cell r="X1083" t="str">
            <v>1,171～1,192円</v>
          </cell>
          <cell r="Y1083" t="str">
            <v>処遇改善手当を含む</v>
          </cell>
          <cell r="Z1083" t="str">
            <v>処遇改善手当　99円～120円</v>
          </cell>
          <cell r="AA1083" t="str">
            <v>実費支給　（車通勤は法人規程による）</v>
          </cell>
          <cell r="AB1083" t="str">
            <v>有</v>
          </cell>
          <cell r="AC1083" t="str">
            <v>1時間当たり　11円～20円</v>
          </cell>
          <cell r="AD1083" t="str">
            <v>有</v>
          </cell>
          <cell r="AE1083" t="str">
            <v>前年度実績　1カ月</v>
          </cell>
          <cell r="AF1083" t="str">
            <v>時給</v>
          </cell>
          <cell r="AG1083" t="str">
            <v>期間の定めあり（有期雇用）</v>
          </cell>
          <cell r="AH1083" t="str">
            <v>2024年3月31日迄※更新あり</v>
          </cell>
          <cell r="AI1083" t="str">
            <v>確認中</v>
          </cell>
          <cell r="AJ1083" t="str">
            <v>条件等による</v>
          </cell>
          <cell r="AK1083" t="str">
            <v>有り</v>
          </cell>
          <cell r="AL1083" t="str">
            <v>入職後3ケ月（同条件）</v>
          </cell>
          <cell r="AM1083" t="str">
            <v>有り</v>
          </cell>
          <cell r="AN1083" t="str">
            <v>勤務状況による</v>
          </cell>
          <cell r="AO1083" t="str">
            <v>日勤</v>
          </cell>
          <cell r="AP1083" t="str">
            <v>①8：00～9：30・16：00～17：30（中抜け）3ｈ勤務　②8：00～17：30（休憩90・8ｈ勤務）土曜日勤務できる方</v>
          </cell>
          <cell r="AQ1083" t="str">
            <v>週2～4日</v>
          </cell>
          <cell r="AR1083" t="str">
            <v>不問</v>
          </cell>
          <cell r="AS1083" t="str">
            <v>労災</v>
          </cell>
          <cell r="AT1083" t="str">
            <v>１名</v>
          </cell>
          <cell r="AU1083" t="str">
            <v>通所介護（デイサービス）</v>
          </cell>
          <cell r="AV1083" t="str">
            <v>利用しない</v>
          </cell>
          <cell r="AX1083" t="str">
            <v>利用しない</v>
          </cell>
          <cell r="AZ1083" t="str">
            <v>90分</v>
          </cell>
          <cell r="BA1083" t="str">
            <v>シフト制　日曜日</v>
          </cell>
          <cell r="BB1083" t="str">
            <v>あり「屋内禁煙」又は「敷地内禁煙（屋外に喫煙場所設置」</v>
          </cell>
          <cell r="BC1083" t="str">
            <v>あり「屋内禁煙」又は「敷地内禁煙（屋外に喫煙場所設置」</v>
          </cell>
        </row>
        <row r="1084">
          <cell r="C1084" t="str">
            <v>70-0533</v>
          </cell>
          <cell r="D1084">
            <v>45058</v>
          </cell>
          <cell r="E1084" t="str">
            <v>社会福祉法人　町田市福祉サービス協会</v>
          </cell>
          <cell r="F1084" t="str">
            <v>しゃかいふくしほうじん　まちだしふくしサービスきょうかい</v>
          </cell>
          <cell r="G1084" t="str">
            <v>総務</v>
          </cell>
          <cell r="H1084" t="str">
            <v>越智　和典</v>
          </cell>
          <cell r="I1084" t="str">
            <v>オチ　カズノリ</v>
          </cell>
          <cell r="J1084" t="str">
            <v>042-728-9067</v>
          </cell>
          <cell r="K1084" t="str">
            <v>042-728-6578</v>
          </cell>
          <cell r="L1084" t="str">
            <v>042-728-9067</v>
          </cell>
          <cell r="M1084" t="str">
            <v>commons2005-soumu@biscuit.ocn.ne.jp</v>
          </cell>
          <cell r="N1084" t="str">
            <v>https://machida-fukushi.or.jp/</v>
          </cell>
          <cell r="O1084" t="str">
            <v>特養入居者80名、ショートステイ利用者20名のユニットケア施設です。_x000D_
ご入居者、ご利用者がその人らしく快適に過ごせるお手伝いをお願いします。_x000D_
スタッフがフォローし合える環境です。仕事内容、職場の雰囲気を是非見学ください。</v>
          </cell>
          <cell r="P1084" t="str">
            <v>介護職員</v>
          </cell>
          <cell r="Q1084" t="str">
            <v>確認中</v>
          </cell>
          <cell r="R1084" t="str">
            <v>食事、入浴、排泄などの介護。そのほか日常生活の支援、レクリエーション等</v>
          </cell>
          <cell r="S1084" t="str">
            <v>特別養護老人ホームコモンズ</v>
          </cell>
          <cell r="T1084" t="str">
            <v>確認中</v>
          </cell>
          <cell r="U1084" t="str">
            <v>契約社員</v>
          </cell>
          <cell r="V1084" t="str">
            <v>東京都町田市森野4-8-39</v>
          </cell>
          <cell r="W1084" t="str">
            <v>町田駅よりバス「市民病院前」下車　徒歩3分</v>
          </cell>
          <cell r="X1084" t="str">
            <v>243,900～290,100円</v>
          </cell>
          <cell r="Y1084" t="str">
            <v>処遇改善手当　20,000円_x000D_
住宅手当　　　 9,700円～15,700円_x000D_
夜勤手当　　　40,000円～50,000円 　※夜勤手当　1夜勤10,000円　（月4～5回）_x000D_
給与は上記手当を含みます</v>
          </cell>
          <cell r="Z1084" t="str">
            <v>給与詳細に記載</v>
          </cell>
          <cell r="AA1084" t="str">
            <v>実費支給　※車通勤は当法人規程による</v>
          </cell>
          <cell r="AB1084" t="str">
            <v>有</v>
          </cell>
          <cell r="AC1084" t="str">
            <v>2,700～3,600円　前年度実績</v>
          </cell>
          <cell r="AD1084" t="str">
            <v>有</v>
          </cell>
          <cell r="AE1084" t="str">
            <v>2.7カ月　前年度実績</v>
          </cell>
          <cell r="AF1084" t="str">
            <v>月給</v>
          </cell>
          <cell r="AG1084" t="str">
            <v>期間の定めなし（無期雇用）</v>
          </cell>
          <cell r="AH1084" t="str">
            <v>雇用期間の定めなし</v>
          </cell>
          <cell r="AI1084" t="str">
            <v>確認中</v>
          </cell>
          <cell r="AJ1084" t="str">
            <v>条件等による</v>
          </cell>
          <cell r="AK1084" t="str">
            <v>有り</v>
          </cell>
          <cell r="AL1084" t="str">
            <v>入社3ヶ月　同条件</v>
          </cell>
          <cell r="AM1084" t="str">
            <v>有り</v>
          </cell>
          <cell r="AN1084" t="str">
            <v>勤務状況による</v>
          </cell>
          <cell r="AO1084" t="str">
            <v>シフト勤務</v>
          </cell>
          <cell r="AP1084" t="str">
            <v>①7：00～15：45 　②11：30～20：15　③16：00～9：15（休憩120分）</v>
          </cell>
          <cell r="AQ1084" t="str">
            <v>週休2日</v>
          </cell>
          <cell r="AR1084" t="str">
            <v>不問</v>
          </cell>
          <cell r="AS1084" t="str">
            <v>労災保険・雇用保険・社会保険・厚生年金</v>
          </cell>
          <cell r="AT1084">
            <v>1</v>
          </cell>
          <cell r="AU1084" t="str">
            <v>特別養護老人ホーム（特養）</v>
          </cell>
          <cell r="AV1084" t="str">
            <v>利用しない</v>
          </cell>
          <cell r="AX1084" t="str">
            <v>利用しない</v>
          </cell>
          <cell r="AZ1084" t="str">
            <v>45分　（夜勤120分）</v>
          </cell>
          <cell r="BA1084" t="str">
            <v>シフト制</v>
          </cell>
          <cell r="BB1084" t="str">
            <v>あり「屋内禁煙」又は「敷地内禁煙（屋外に喫煙場所設置」</v>
          </cell>
          <cell r="BC1084" t="str">
            <v>あり「屋内禁煙」又は「敷地内禁煙（屋外に喫煙場所設置」</v>
          </cell>
        </row>
        <row r="1085">
          <cell r="C1085" t="str">
            <v>13190-05665431</v>
          </cell>
          <cell r="D1085">
            <v>45058</v>
          </cell>
          <cell r="E1085" t="str">
            <v>株式会社 創生事業団（エルダーホームケア町田）</v>
          </cell>
          <cell r="F1085" t="str">
            <v>カブシキガイシャ ソウセイジギョウダン（エルダーホームケアマチダ）</v>
          </cell>
          <cell r="G1085">
            <v>0</v>
          </cell>
          <cell r="H1085">
            <v>0</v>
          </cell>
          <cell r="I1085">
            <v>0</v>
          </cell>
          <cell r="J1085">
            <v>0</v>
          </cell>
          <cell r="K1085">
            <v>0</v>
          </cell>
          <cell r="L1085">
            <v>0</v>
          </cell>
          <cell r="M1085">
            <v>0</v>
          </cell>
          <cell r="N1085" t="str">
            <v>内容・詳細等は最下部ハローワークインターネットサービスにて確認ください。</v>
          </cell>
          <cell r="O1085" t="str">
            <v>有料老人ホームやデイサービスを運営しており介護スタッフが働きやすい職場です。</v>
          </cell>
          <cell r="P1085" t="str">
            <v>厨房スタッフ</v>
          </cell>
          <cell r="Q1085" t="str">
            <v>確認中</v>
          </cell>
          <cell r="R1085" t="str">
            <v>エルダーホームケア町田内の厨房業務全般、満床定員３４名 ３４部屋・高齢者向け食事の調理、盛付け、作成・洗い物、衛生管理等、厨房業務全般・在庫管理、発注業務・土日祝、盆正月ＧＷシフト勤務できる方</v>
          </cell>
          <cell r="S1085" t="str">
            <v>エルダーホームケア町田</v>
          </cell>
          <cell r="T1085" t="str">
            <v>確認中</v>
          </cell>
          <cell r="U1085" t="str">
            <v>非常勤パート</v>
          </cell>
          <cell r="V1085" t="str">
            <v>東京都町田市木曽東１－３３－１６</v>
          </cell>
          <cell r="W1085" t="str">
            <v>横浜線 古淵駅　徒歩12分</v>
          </cell>
          <cell r="X1085" t="str">
            <v>1,072円〜1,200円</v>
          </cell>
          <cell r="Y1085" t="str">
            <v>-</v>
          </cell>
          <cell r="Z1085" t="str">
            <v>-</v>
          </cell>
          <cell r="AA1085" t="str">
            <v>実費支給（上限あり）</v>
          </cell>
          <cell r="AB1085" t="str">
            <v>あり</v>
          </cell>
          <cell r="AC1085" t="str">
            <v>1時間あたり5円〜20円（前年度実績）</v>
          </cell>
          <cell r="AD1085" t="str">
            <v>なし</v>
          </cell>
          <cell r="AE1085" t="str">
            <v>なし</v>
          </cell>
          <cell r="AF1085" t="str">
            <v>時給</v>
          </cell>
          <cell r="AG1085" t="str">
            <v>期間の定めあり</v>
          </cell>
          <cell r="AH1085" t="str">
            <v>雇用期間の定めあり（4ヶ月以上）〜2023年9月30日契約更新の可能性あり（原則更新）</v>
          </cell>
          <cell r="AI1085" t="str">
            <v>確認中</v>
          </cell>
          <cell r="AJ1085" t="str">
            <v>不可</v>
          </cell>
          <cell r="AK1085" t="str">
            <v>あり</v>
          </cell>
          <cell r="AL1085" t="str">
            <v>３ヶ月～６ヶ月</v>
          </cell>
          <cell r="AM1085" t="str">
            <v>なし</v>
          </cell>
          <cell r="AN1085" t="str">
            <v>なし</v>
          </cell>
          <cell r="AO1085" t="str">
            <v>内容・詳細等は最下部ハローワークインターネットサービスにて確認ください。</v>
          </cell>
          <cell r="AP1085" t="str">
            <v>内容・詳細等は最下部ハローワークインターネットサービスにて確認ください。</v>
          </cell>
          <cell r="AQ1085" t="str">
            <v>週2日〜週4日</v>
          </cell>
          <cell r="AR1085" t="str">
            <v>免許・資格不問</v>
          </cell>
          <cell r="AS1085" t="str">
            <v>労災保険</v>
          </cell>
          <cell r="AT1085" t="str">
            <v>3人</v>
          </cell>
          <cell r="AU1085" t="str">
            <v>特定施設入居者生活介護（有料老人ホーム）</v>
          </cell>
          <cell r="AV1085" t="str">
            <v>利用しない</v>
          </cell>
          <cell r="AX1085" t="str">
            <v>利用しない</v>
          </cell>
          <cell r="AZ1085" t="str">
            <v>0分</v>
          </cell>
          <cell r="BA1085" t="str">
            <v>週休二日制</v>
          </cell>
          <cell r="BB1085" t="str">
            <v>あり（屋内禁煙）</v>
          </cell>
          <cell r="BC1085" t="str">
            <v>あり（屋内禁煙）</v>
          </cell>
        </row>
        <row r="1086">
          <cell r="C1086" t="str">
            <v>13190-05666731</v>
          </cell>
          <cell r="D1086">
            <v>45058</v>
          </cell>
          <cell r="E1086" t="str">
            <v>株式会社 創生事業団（エルダーホームケア町田）</v>
          </cell>
          <cell r="F1086" t="str">
            <v>カブシキガイシャ ソウセイジギョウダン（エルダーホームケアマチダ）</v>
          </cell>
          <cell r="G1086">
            <v>0</v>
          </cell>
          <cell r="H1086">
            <v>0</v>
          </cell>
          <cell r="I1086">
            <v>0</v>
          </cell>
          <cell r="J1086">
            <v>0</v>
          </cell>
          <cell r="K1086">
            <v>0</v>
          </cell>
          <cell r="L1086">
            <v>0</v>
          </cell>
          <cell r="M1086">
            <v>0</v>
          </cell>
          <cell r="N1086" t="str">
            <v>内容・詳細等は最下部ハローワークインターネットサービスにて確認ください。</v>
          </cell>
          <cell r="O1086" t="str">
            <v>有料老人ホームやデイサービスを運営しており介護スタッフが働きやすい職場です。</v>
          </cell>
          <cell r="P1086" t="str">
            <v>介護スタッフ（準夜勤）</v>
          </cell>
          <cell r="Q1086" t="str">
            <v>確認中</v>
          </cell>
          <cell r="R1086" t="str">
            <v>有料老人ホームの準夜勤介護スタッフ定員３４名、３４部屋（全個室）・夜間のコール対応、見守り、巡視・食事介助、トイレ、起床就寝介助・ＰＣなどによる記録入力作業</v>
          </cell>
          <cell r="S1086" t="str">
            <v>エルダーホームケア町田</v>
          </cell>
          <cell r="T1086" t="str">
            <v>確認中</v>
          </cell>
          <cell r="U1086" t="str">
            <v>非常勤パート</v>
          </cell>
          <cell r="V1086" t="str">
            <v>東京都町田市木曽東１－３３－１６</v>
          </cell>
          <cell r="W1086" t="str">
            <v>横浜線 古淵駅　徒歩12分</v>
          </cell>
          <cell r="X1086" t="str">
            <v>1,500円〜1,500円</v>
          </cell>
          <cell r="Y1086" t="str">
            <v>-</v>
          </cell>
          <cell r="Z1086" t="str">
            <v>１夜勤÷８Ｈで時給換算</v>
          </cell>
          <cell r="AA1086" t="str">
            <v>実費支給（上限あり）</v>
          </cell>
          <cell r="AB1086" t="str">
            <v>あり</v>
          </cell>
          <cell r="AC1086" t="str">
            <v>1時間あたり5円〜20円（前年度実績）</v>
          </cell>
          <cell r="AD1086" t="str">
            <v>なし</v>
          </cell>
          <cell r="AE1086" t="str">
            <v>なし</v>
          </cell>
          <cell r="AF1086" t="str">
            <v>日給制</v>
          </cell>
          <cell r="AG1086" t="str">
            <v>期間の定めあり</v>
          </cell>
          <cell r="AH1086" t="str">
            <v>雇用期間の定めあり（4ヶ月以上）〜2023年9月30日契約更新の可能性あり（原則更新）</v>
          </cell>
          <cell r="AI1086" t="str">
            <v>確認中</v>
          </cell>
          <cell r="AJ1086" t="str">
            <v>可</v>
          </cell>
          <cell r="AK1086" t="str">
            <v>あり</v>
          </cell>
          <cell r="AL1086" t="str">
            <v>３ヶ月～６ヶ月</v>
          </cell>
          <cell r="AM1086" t="str">
            <v>なし</v>
          </cell>
          <cell r="AN1086" t="str">
            <v>なし</v>
          </cell>
          <cell r="AO1086" t="str">
            <v>22時00分〜7時00分</v>
          </cell>
          <cell r="AP1086" t="str">
            <v>22時00分〜7時00分</v>
          </cell>
          <cell r="AQ1086" t="str">
            <v>週3日〜週5日</v>
          </cell>
          <cell r="AR1086" t="str">
            <v>介護福祉士・介護職員初任者研修修了者・ホームヘルパー２級あれば尚可、無資格者勤務可</v>
          </cell>
          <cell r="AS1086" t="str">
            <v>雇用保険，労災保険，健康保険，厚生年金</v>
          </cell>
          <cell r="AT1086" t="str">
            <v>4人</v>
          </cell>
          <cell r="AU1086" t="str">
            <v>特定施設入居者生活介護（有料老人ホーム）</v>
          </cell>
          <cell r="AV1086" t="str">
            <v>利用しない</v>
          </cell>
          <cell r="AX1086" t="str">
            <v>利用しない</v>
          </cell>
          <cell r="AZ1086" t="str">
            <v>60分</v>
          </cell>
          <cell r="BA1086" t="str">
            <v>週休二日制</v>
          </cell>
          <cell r="BB1086" t="str">
            <v>あり（屋内禁煙）</v>
          </cell>
          <cell r="BC1086" t="str">
            <v>あり（屋内禁煙）</v>
          </cell>
        </row>
        <row r="1087">
          <cell r="C1087" t="str">
            <v>13190-05752431</v>
          </cell>
          <cell r="D1087">
            <v>45058</v>
          </cell>
          <cell r="E1087" t="str">
            <v>社会福祉法人賛育会</v>
          </cell>
          <cell r="F1087" t="str">
            <v>シャカイフクシホウジン サンイクカイ ダイニセイフウエン</v>
          </cell>
          <cell r="G1087">
            <v>0</v>
          </cell>
          <cell r="H1087">
            <v>0</v>
          </cell>
          <cell r="I1087">
            <v>0</v>
          </cell>
          <cell r="J1087">
            <v>0</v>
          </cell>
          <cell r="K1087">
            <v>0</v>
          </cell>
          <cell r="L1087">
            <v>0</v>
          </cell>
          <cell r="M1087">
            <v>0</v>
          </cell>
          <cell r="N1087" t="str">
            <v xml:space="preserve">http://www.san-ikukai.or.jp </v>
          </cell>
          <cell r="O1087" t="str">
            <v>平成９年４月開設された特別養護老人ホームで在宅複合施設を併設しております。当施設は、人権とプライドを尊重した高い満足度を得られるサービスの提供をすすめております。</v>
          </cell>
          <cell r="P1087" t="str">
            <v>介護員（特別養護老人ホーム）</v>
          </cell>
          <cell r="Q1087" t="str">
            <v>確認中</v>
          </cell>
          <cell r="R1087" t="str">
            <v>＊１フロア約６５名の介護業務全般（食事・排泄介助、起床・就寝介助、見守り・状態確認、レクレーション）＊特別養護老人ホーム（従来型）定員１００名、 短期入所（併設）定員３０名【東京都介護職員就業促進事業対象求人】※事業の概要や対象者などの情報については、求人票２頁目の『求人に関する特記事項』欄をご覧ください。</v>
          </cell>
          <cell r="S1087" t="str">
            <v>第二清風園</v>
          </cell>
          <cell r="T1087" t="str">
            <v>確認中</v>
          </cell>
          <cell r="U1087" t="str">
            <v>非常勤パート</v>
          </cell>
          <cell r="V1087" t="str">
            <v>東京都町田市薬師台 三丁目２７０番地１</v>
          </cell>
          <cell r="W1087" t="str">
            <v>小田急線町田駅下車 バス便「薬師台３丁目」バス停から徒歩３分</v>
          </cell>
          <cell r="X1087" t="str">
            <v>1,090円〜1,090円</v>
          </cell>
          <cell r="Y1087" t="str">
            <v>-</v>
          </cell>
          <cell r="Z1087" t="str">
            <v>夜勤手当：５０００円</v>
          </cell>
          <cell r="AA1087" t="str">
            <v>実費支給（上限なし）</v>
          </cell>
          <cell r="AB1087" t="str">
            <v>なし</v>
          </cell>
          <cell r="AC1087" t="str">
            <v>なし</v>
          </cell>
          <cell r="AD1087" t="str">
            <v>なし</v>
          </cell>
          <cell r="AE1087" t="str">
            <v>なし</v>
          </cell>
          <cell r="AF1087" t="str">
            <v>時給</v>
          </cell>
          <cell r="AG1087" t="str">
            <v>期間の定めあり</v>
          </cell>
          <cell r="AH1087" t="str">
            <v>雇用期間の定めあり（4ヶ月以上）6ヶ月、契約更新の可能性あり（条件付きで更新あり）契約更新の条件雇用期間中に初任者研修等の受講を終了すること（研修中の賃金、研修費は全額負担します）</v>
          </cell>
          <cell r="AI1087" t="str">
            <v>確認中</v>
          </cell>
          <cell r="AJ1087" t="str">
            <v>可</v>
          </cell>
          <cell r="AK1087" t="str">
            <v>あり</v>
          </cell>
          <cell r="AL1087" t="str">
            <v>３ヶ月</v>
          </cell>
          <cell r="AM1087" t="str">
            <v>なし</v>
          </cell>
          <cell r="AN1087" t="str">
            <v>なし</v>
          </cell>
          <cell r="AO1087" t="str">
            <v>変形労働時間制</v>
          </cell>
          <cell r="AP1087" t="str">
            <v>内容・詳細等は最下部ハローワークインターネットサービスにて確認ください。</v>
          </cell>
          <cell r="AQ1087" t="str">
            <v>週5日程度</v>
          </cell>
          <cell r="AR1087" t="str">
            <v>免許・資格不問</v>
          </cell>
          <cell r="AS1087" t="str">
            <v>雇用保険，労災保険，健康保険，厚生年金</v>
          </cell>
          <cell r="AT1087" t="str">
            <v>3人</v>
          </cell>
          <cell r="AU1087" t="str">
            <v>特別養護老人ホーム（特養）</v>
          </cell>
          <cell r="AV1087" t="str">
            <v>利用しない</v>
          </cell>
          <cell r="AX1087" t="str">
            <v>利用しない</v>
          </cell>
          <cell r="AZ1087" t="str">
            <v>60分</v>
          </cell>
          <cell r="BA1087" t="str">
            <v>週休二日制</v>
          </cell>
          <cell r="BB1087" t="str">
            <v>あり（屋内禁煙）</v>
          </cell>
          <cell r="BC1087" t="str">
            <v>あり（屋内禁煙）</v>
          </cell>
        </row>
        <row r="1088">
          <cell r="C1088" t="str">
            <v>13190-05747331</v>
          </cell>
          <cell r="D1088">
            <v>45058</v>
          </cell>
          <cell r="E1088" t="str">
            <v>社会福祉法人賛育会</v>
          </cell>
          <cell r="F1088" t="str">
            <v>シャカイフクシホウジン サンイクカイ ダイニセイフウエン</v>
          </cell>
          <cell r="G1088">
            <v>0</v>
          </cell>
          <cell r="H1088">
            <v>0</v>
          </cell>
          <cell r="I1088">
            <v>0</v>
          </cell>
          <cell r="J1088">
            <v>0</v>
          </cell>
          <cell r="K1088">
            <v>0</v>
          </cell>
          <cell r="L1088">
            <v>0</v>
          </cell>
          <cell r="M1088">
            <v>0</v>
          </cell>
          <cell r="N1088" t="str">
            <v xml:space="preserve">http://www.san-ikukai.or.jp </v>
          </cell>
          <cell r="O1088" t="str">
            <v>平成９年４月開設された特別養護老人ホームで在宅複合施設を併設しております。当施設は、人権とプライドを尊重した高い満足度を得られるサービスの提供をすすめております。</v>
          </cell>
          <cell r="P1088" t="str">
            <v>夜勤専従介護職員</v>
          </cell>
          <cell r="Q1088" t="str">
            <v>確認中</v>
          </cell>
          <cell r="R1088" t="str">
            <v>＊１フロア約６５名の介護業務全般（食事・排泄介助、起床・就寝介助、夜間帯の見守り・状態確認）＊特別養護老人ホーム（従来型）定員１００名、短期入所（併設）定員３０名＊全体で夜勤勤務者６名、１フロアで３名ずつの夜勤職員体制</v>
          </cell>
          <cell r="S1088" t="str">
            <v>第二清風園</v>
          </cell>
          <cell r="T1088" t="str">
            <v>確認中</v>
          </cell>
          <cell r="U1088" t="str">
            <v>非常勤パート</v>
          </cell>
          <cell r="V1088" t="str">
            <v>東京都町田市薬師台 三丁目２７０番地１</v>
          </cell>
          <cell r="W1088" t="str">
            <v>小田急線町田駅下車 バス便「薬師台３丁目」バス停から徒歩３分</v>
          </cell>
          <cell r="X1088" t="str">
            <v>1,743円〜1,843円</v>
          </cell>
          <cell r="Y1088" t="str">
            <v>-</v>
          </cell>
          <cell r="Z1088" t="str">
            <v>時間額＝１夜勤金額÷１５ｈで算出＊２６，１５０円＝（１，３５０円＜時給＞＋６０円＜ベースアップ＞）×１５ｈ＋５，０００円＜夜勤手当＞＊介護福祉士は時給１００円プラス＊２７，６５０円＝（１，４５０円＜時給＞＋６０円＜ベースアップ＞）×１５ｈ＋５，０００円＜夜勤手当＞</v>
          </cell>
          <cell r="AA1088" t="str">
            <v>実費支給（上限なし）</v>
          </cell>
          <cell r="AB1088" t="str">
            <v>なし</v>
          </cell>
          <cell r="AC1088" t="str">
            <v>なし</v>
          </cell>
          <cell r="AD1088" t="str">
            <v>なし</v>
          </cell>
          <cell r="AE1088" t="str">
            <v>なし</v>
          </cell>
          <cell r="AF1088" t="str">
            <v>時給</v>
          </cell>
          <cell r="AG1088" t="str">
            <v>期間の定めあり</v>
          </cell>
          <cell r="AH1088" t="str">
            <v>雇用期間の定めあり（4ヶ月以上）〜2024年3月31日、契約更新の可能性あり（原則更新）</v>
          </cell>
          <cell r="AI1088" t="str">
            <v>確認中</v>
          </cell>
          <cell r="AJ1088" t="str">
            <v>可</v>
          </cell>
          <cell r="AK1088" t="str">
            <v>あり</v>
          </cell>
          <cell r="AL1088" t="str">
            <v>３ヶ月</v>
          </cell>
          <cell r="AM1088" t="str">
            <v>なし</v>
          </cell>
          <cell r="AN1088" t="str">
            <v>なし</v>
          </cell>
          <cell r="AO1088" t="str">
            <v>変形労働時間制</v>
          </cell>
          <cell r="AP1088" t="str">
            <v>16時30分〜9時30分</v>
          </cell>
          <cell r="AQ1088" t="str">
            <v>週2日以上</v>
          </cell>
          <cell r="AR1088" t="str">
            <v>免許・資格名</v>
          </cell>
          <cell r="AS1088" t="str">
            <v>労災保険</v>
          </cell>
          <cell r="AT1088" t="str">
            <v>2人</v>
          </cell>
          <cell r="AU1088" t="str">
            <v>特別養護老人ホーム（特養）</v>
          </cell>
          <cell r="AV1088" t="str">
            <v>利用しない</v>
          </cell>
          <cell r="AX1088" t="str">
            <v>利用しない</v>
          </cell>
          <cell r="AZ1088" t="str">
            <v>120分</v>
          </cell>
          <cell r="BA1088" t="str">
            <v>週休二日制</v>
          </cell>
          <cell r="BB1088" t="str">
            <v>あり（屋内禁煙）</v>
          </cell>
          <cell r="BC1088" t="str">
            <v>あり（屋内禁煙）</v>
          </cell>
        </row>
        <row r="1089">
          <cell r="C1089" t="str">
            <v>70-0534</v>
          </cell>
          <cell r="D1089">
            <v>45450</v>
          </cell>
          <cell r="E1089" t="str">
            <v>社会福祉法人　町田市福祉サービス協会</v>
          </cell>
          <cell r="F1089" t="str">
            <v>シャカイフクシホウジン　マチダシフクシサービスキョウカイ</v>
          </cell>
          <cell r="G1089" t="str">
            <v>総務</v>
          </cell>
          <cell r="H1089" t="str">
            <v>越智　和典</v>
          </cell>
          <cell r="I1089" t="str">
            <v>オチカズノリ</v>
          </cell>
          <cell r="J1089" t="str">
            <v>042-728-9067</v>
          </cell>
          <cell r="K1089" t="str">
            <v>042-728-6578</v>
          </cell>
          <cell r="L1089" t="str">
            <v>072-728-9067</v>
          </cell>
          <cell r="M1089" t="str">
            <v>commons2005-soumu@biscuit.ocn.ne.jp</v>
          </cell>
          <cell r="N1089" t="str">
            <v>https://machida-fukushi.or.jp/</v>
          </cell>
          <cell r="O1089" t="str">
            <v>リハビリ特化型デイサービスです。_x000D_
ご利用者さまが、楽しく安全に活動・トレーニングできるように、声掛け、誘導、見守り、介助をお願いします。_x000D_
未経験者歓迎。経験がなくても先輩スタッフが丁寧に指導したします。_x000D_
職場見学もできます。お気軽にお問い合わせください。社員登用もあります。</v>
          </cell>
          <cell r="P1089" t="str">
            <v>介護職員</v>
          </cell>
          <cell r="Q1089" t="str">
            <v>確認中</v>
          </cell>
          <cell r="R1089" t="str">
            <v>体操やリハビリの介助_x000D_
日常生活の支援（食事・入浴・排泄・移動等の介助）_x000D_
送迎時の車添乗（非常勤介護スタッフは運転業務は基本的にありません）</v>
          </cell>
          <cell r="S1089" t="str">
            <v>リハステーション木曽西</v>
          </cell>
          <cell r="T1089" t="str">
            <v>確認中</v>
          </cell>
          <cell r="U1089" t="str">
            <v>非常勤パート（パートタイム）</v>
          </cell>
          <cell r="V1089" t="str">
            <v>東京都町田市木曽西2-18-188</v>
          </cell>
          <cell r="W1089" t="str">
            <v>町田駅からバス　「木曽南団地」下車徒歩5分</v>
          </cell>
          <cell r="X1089" t="str">
            <v>1,191～1,212円</v>
          </cell>
          <cell r="Y1089" t="str">
            <v>処遇改善手当119円～140円含む</v>
          </cell>
          <cell r="Z1089" t="str">
            <v>介護福祉士手当3000円/月　週15時間以上勤務</v>
          </cell>
          <cell r="AA1089" t="str">
            <v>規程による</v>
          </cell>
          <cell r="AB1089" t="str">
            <v>有</v>
          </cell>
          <cell r="AC1089" t="str">
            <v>12円～31円</v>
          </cell>
          <cell r="AD1089" t="str">
            <v>有</v>
          </cell>
          <cell r="AE1089" t="str">
            <v>前年度実績　1カ月</v>
          </cell>
          <cell r="AF1089" t="str">
            <v>時給</v>
          </cell>
          <cell r="AG1089" t="str">
            <v>期間の定めあり（有期雇用）</v>
          </cell>
          <cell r="AH1089">
            <v>45382</v>
          </cell>
          <cell r="AI1089" t="str">
            <v>確認中</v>
          </cell>
          <cell r="AJ1089" t="str">
            <v>条件等による</v>
          </cell>
          <cell r="AK1089" t="str">
            <v>有り：3ヶ月　同条件</v>
          </cell>
          <cell r="AL1089" t="str">
            <v>入職3ヶ月</v>
          </cell>
          <cell r="AM1089" t="str">
            <v>有り</v>
          </cell>
          <cell r="AN1089" t="str">
            <v>月2～5時間　殆どありません。</v>
          </cell>
          <cell r="AO1089" t="str">
            <v>日勤</v>
          </cell>
          <cell r="AP1089" t="str">
            <v>8：30～17：00（実働7.5ｈ）</v>
          </cell>
          <cell r="AQ1089" t="str">
            <v>週2～5日</v>
          </cell>
          <cell r="AR1089" t="str">
            <v>不問</v>
          </cell>
          <cell r="AS1089" t="str">
            <v>20時間以上　法廷通り</v>
          </cell>
          <cell r="AT1089">
            <v>1</v>
          </cell>
          <cell r="AU1089" t="str">
            <v>通所介護（デイサービス）</v>
          </cell>
          <cell r="AV1089" t="str">
            <v>利用しない</v>
          </cell>
          <cell r="AX1089" t="str">
            <v>利用しない</v>
          </cell>
          <cell r="AZ1089" t="str">
            <v>60分</v>
          </cell>
          <cell r="BA1089" t="str">
            <v>シフト勤務</v>
          </cell>
          <cell r="BB1089" t="str">
            <v>あり「屋内禁煙」又は「敷地内禁煙（屋外に喫煙場所設置」</v>
          </cell>
          <cell r="BC1089" t="str">
            <v>あり「屋内禁煙」又は「敷地内禁煙（屋外に喫煙場所設置」</v>
          </cell>
        </row>
        <row r="1090">
          <cell r="C1090" t="str">
            <v>70-0535</v>
          </cell>
          <cell r="D1090">
            <v>45450</v>
          </cell>
          <cell r="E1090" t="str">
            <v>社会福祉法人　町田市福祉サービス協会</v>
          </cell>
          <cell r="F1090" t="str">
            <v>シャカイフクシホウジン　マチダシフクシサービスキョウカイ</v>
          </cell>
          <cell r="G1090" t="str">
            <v>総務</v>
          </cell>
          <cell r="H1090" t="str">
            <v>越智　和典</v>
          </cell>
          <cell r="I1090" t="str">
            <v>オチ　カズノリ</v>
          </cell>
          <cell r="J1090" t="str">
            <v>042-728-9067</v>
          </cell>
          <cell r="K1090" t="str">
            <v>042-728-6578</v>
          </cell>
          <cell r="L1090" t="str">
            <v>042-728-9067</v>
          </cell>
          <cell r="M1090" t="str">
            <v>commons2005-soumu@biscuit.ocn.ne.jp</v>
          </cell>
          <cell r="N1090" t="str">
            <v>https://machida-fukushi.or.jp/</v>
          </cell>
          <cell r="O1090" t="str">
            <v>特養入居者80名、ショートステイ20名のユニットケア施設です。_x000D_
スタッフがフォローし合える職場環境です。_x000D_
仕事内容、職場の雰囲気など見学してください。_x000D_
月4～5回の夜勤があります。</v>
          </cell>
          <cell r="P1090" t="str">
            <v>介護職員</v>
          </cell>
          <cell r="Q1090" t="str">
            <v>確認中</v>
          </cell>
          <cell r="R1090" t="str">
            <v>ご入居者様の日常生活の支援_x000D_
食事、入浴、排泄の介助　_x000D_
レクリエーション時の介助、傾聴等</v>
          </cell>
          <cell r="S1090" t="str">
            <v>特別養護老人ホームコモンズ</v>
          </cell>
          <cell r="T1090" t="str">
            <v>確認中</v>
          </cell>
          <cell r="U1090" t="str">
            <v>契約社員</v>
          </cell>
          <cell r="V1090" t="str">
            <v>東京都町田市森野3-8-39</v>
          </cell>
          <cell r="W1090" t="str">
            <v>町田駅からバス「市民病院前」下車　徒歩3分</v>
          </cell>
          <cell r="X1090" t="str">
            <v>208,500～265,460円</v>
          </cell>
          <cell r="Y1090" t="str">
            <v>処遇改善手当20,000円_x000D_
処遇改善臨時手当8,500円_x000D_
夜勤手当10,000円～50,000円（夜勤1回10,000円　月1～5回）_x000D_
※給与内に手当が含みます</v>
          </cell>
          <cell r="Z1090" t="str">
            <v>-</v>
          </cell>
          <cell r="AA1090" t="str">
            <v>実費支給　（車通勤は規定あり）</v>
          </cell>
          <cell r="AB1090" t="str">
            <v>有</v>
          </cell>
          <cell r="AC1090" t="str">
            <v>月2,700円～3,600円（前年度実績）</v>
          </cell>
          <cell r="AD1090" t="str">
            <v>有</v>
          </cell>
          <cell r="AE1090" t="str">
            <v>年3回　2.7カ月分　（前年度実績）</v>
          </cell>
          <cell r="AF1090" t="str">
            <v>月給</v>
          </cell>
          <cell r="AG1090" t="str">
            <v>期間の定めあり（有期雇用）</v>
          </cell>
          <cell r="AH1090" t="str">
            <v>2024年3月31日　更新あり</v>
          </cell>
          <cell r="AI1090" t="str">
            <v>確認中</v>
          </cell>
          <cell r="AJ1090" t="str">
            <v>条件等による</v>
          </cell>
          <cell r="AK1090" t="str">
            <v>有り：同条件</v>
          </cell>
          <cell r="AL1090" t="str">
            <v>入職3ヶ月</v>
          </cell>
          <cell r="AM1090" t="str">
            <v>有り</v>
          </cell>
          <cell r="AN1090" t="str">
            <v>概ね月3時間くらい</v>
          </cell>
          <cell r="AO1090" t="str">
            <v>シフト勤務</v>
          </cell>
          <cell r="AP1090" t="str">
            <v>①7：00～15：45　②11：30～20：15　③16：00～9：15（休憩120分）</v>
          </cell>
          <cell r="AQ1090" t="str">
            <v>週休2日　祝祭日は振替</v>
          </cell>
          <cell r="AR1090" t="str">
            <v>不問</v>
          </cell>
          <cell r="AS1090" t="str">
            <v xml:space="preserve">法定通り　_x000D_
</v>
          </cell>
          <cell r="AT1090" t="str">
            <v>1～3名</v>
          </cell>
          <cell r="AU1090" t="str">
            <v>特別養護老人ホーム（特養）</v>
          </cell>
          <cell r="AV1090" t="str">
            <v>利用しない</v>
          </cell>
          <cell r="AX1090" t="str">
            <v>利用しない</v>
          </cell>
          <cell r="AZ1090" t="str">
            <v>休憩45分</v>
          </cell>
          <cell r="BA1090" t="str">
            <v>週休2日　シフト勤務　（祝祭日は振替　年間120日）</v>
          </cell>
          <cell r="BB1090" t="str">
            <v>あり「屋内禁煙」又は「敷地内禁煙（屋外に喫煙場所設置」</v>
          </cell>
          <cell r="BC1090" t="str">
            <v>あり「屋内禁煙」又は「敷地内禁煙（屋外に喫煙場所設置」</v>
          </cell>
        </row>
        <row r="1091">
          <cell r="C1091" t="str">
            <v>13190-05679831</v>
          </cell>
          <cell r="D1091">
            <v>45061</v>
          </cell>
          <cell r="E1091" t="str">
            <v>特定非営利活動法人 桜実会</v>
          </cell>
          <cell r="F1091" t="str">
            <v>トクテイヒエイリカツドウホウジンオウミカイ</v>
          </cell>
          <cell r="G1091">
            <v>0</v>
          </cell>
          <cell r="H1091">
            <v>0</v>
          </cell>
          <cell r="I1091">
            <v>0</v>
          </cell>
          <cell r="J1091">
            <v>0</v>
          </cell>
          <cell r="K1091">
            <v>0</v>
          </cell>
          <cell r="L1091">
            <v>0</v>
          </cell>
          <cell r="M1091">
            <v>0</v>
          </cell>
          <cell r="N1091" t="str">
            <v>内容・詳細等は最下部ハローワークインターネットサービスにて確認ください。</v>
          </cell>
          <cell r="O1091" t="str">
            <v>福祉のまちづくりを目指して、地域住民の参加と協力で１９９９年５月設立。多くの活動はボランティアの人が担い、安心して老後を過ごせるよういろいろな事業を展開しております。</v>
          </cell>
          <cell r="P1091" t="str">
            <v>送迎ドライバー デイサービス玉川学園</v>
          </cell>
          <cell r="Q1091" t="str">
            <v>確認中</v>
          </cell>
          <cell r="R1091" t="str">
            <v>デイサービスの送迎業務、定員６０名、一日利用者平均４０名、朝夕の送迎 ハイエース乗車、車両管理、利用者の介護補助等</v>
          </cell>
          <cell r="S1091" t="str">
            <v>デイサービス玉川学園</v>
          </cell>
          <cell r="T1091" t="str">
            <v>確認中</v>
          </cell>
          <cell r="U1091" t="str">
            <v>非常勤パート</v>
          </cell>
          <cell r="V1091" t="str">
            <v>東京都町田市玉川学園３丁目３５番１号</v>
          </cell>
          <cell r="W1091" t="str">
            <v>小田急線玉川学園前駅より徒歩７分</v>
          </cell>
          <cell r="X1091" t="str">
            <v>1,072円〜1,075円</v>
          </cell>
          <cell r="Y1091" t="str">
            <v>-</v>
          </cell>
          <cell r="Z1091" t="str">
            <v>処遇改善加算特別手当 勤務日数に応じて ７，０００円～１０，０００円／月</v>
          </cell>
          <cell r="AA1091" t="str">
            <v>実費支給（上限なし）</v>
          </cell>
          <cell r="AB1091" t="str">
            <v>あり</v>
          </cell>
          <cell r="AC1091" t="str">
            <v>1時間あたり5円〜20円（前年度実績）</v>
          </cell>
          <cell r="AD1091" t="str">
            <v>あり</v>
          </cell>
          <cell r="AE1091" t="str">
            <v>なし</v>
          </cell>
          <cell r="AF1091" t="str">
            <v>時給</v>
          </cell>
          <cell r="AG1091" t="str">
            <v>期間の定めあり</v>
          </cell>
          <cell r="AH1091" t="str">
            <v>雇用期間の定めあり（4ヶ月以上）〜2024年3月31日契約更新の可能性あり（原則更新）</v>
          </cell>
          <cell r="AI1091" t="str">
            <v>確認中</v>
          </cell>
          <cell r="AJ1091" t="str">
            <v>不可</v>
          </cell>
          <cell r="AK1091" t="str">
            <v>あり</v>
          </cell>
          <cell r="AL1091" t="str">
            <v>３ヶ月</v>
          </cell>
          <cell r="AM1091" t="str">
            <v>なし</v>
          </cell>
          <cell r="AN1091" t="str">
            <v>なし</v>
          </cell>
          <cell r="AO1091" t="str">
            <v>内容・詳細等は最下部ハローワークインターネットサービスにて確認ください。</v>
          </cell>
          <cell r="AP1091" t="str">
            <v>内容・詳細等は最下部ハローワークインターネットサービスにて確認ください。</v>
          </cell>
          <cell r="AQ1091" t="str">
            <v>週3日〜週4日</v>
          </cell>
          <cell r="AR1091" t="str">
            <v>普通自動車運転免許必須（ＡＴ限定可）、介護職員初任者研修修了者あれば尚可</v>
          </cell>
          <cell r="AS1091" t="str">
            <v>労災保険</v>
          </cell>
          <cell r="AT1091" t="str">
            <v>2人</v>
          </cell>
          <cell r="AU1091" t="str">
            <v>認知症対応型デイサービス</v>
          </cell>
          <cell r="AV1091" t="str">
            <v>利用しない</v>
          </cell>
          <cell r="AX1091" t="str">
            <v>利用しない</v>
          </cell>
          <cell r="AZ1091" t="str">
            <v>0分</v>
          </cell>
          <cell r="BA1091" t="str">
            <v>週休二日制</v>
          </cell>
          <cell r="BB1091" t="str">
            <v>あり（屋内禁煙）</v>
          </cell>
          <cell r="BC1091" t="str">
            <v>あり（屋内禁煙）</v>
          </cell>
        </row>
        <row r="1092">
          <cell r="C1092" t="str">
            <v>13190-05680431</v>
          </cell>
          <cell r="D1092">
            <v>45061</v>
          </cell>
          <cell r="E1092" t="str">
            <v>特定非営利活動法人 桜実会</v>
          </cell>
          <cell r="F1092" t="str">
            <v>トクテイヒエイリカツドウホウジンオウミカイ</v>
          </cell>
          <cell r="G1092">
            <v>0</v>
          </cell>
          <cell r="H1092">
            <v>0</v>
          </cell>
          <cell r="I1092">
            <v>0</v>
          </cell>
          <cell r="J1092">
            <v>0</v>
          </cell>
          <cell r="K1092">
            <v>0</v>
          </cell>
          <cell r="L1092">
            <v>0</v>
          </cell>
          <cell r="M1092">
            <v>0</v>
          </cell>
          <cell r="N1092" t="str">
            <v>内容・詳細等は最下部ハローワークインターネットサービスにて確認ください。</v>
          </cell>
          <cell r="O1092" t="str">
            <v>福祉のまちづくりを目指して、地域住民の参加と協力で１９９９年５月設立。多くの活動はボランティアの人が担い、安心して老後を過ごせるよういろいろな事業を展開しております。</v>
          </cell>
          <cell r="P1092" t="str">
            <v>ケアワーカー</v>
          </cell>
          <cell r="Q1092" t="str">
            <v>確認中</v>
          </cell>
          <cell r="R1092" t="str">
            <v xml:space="preserve">・デイサービスの介護及び送迎職員・常勤職員としてデイサービス利用者の介護業務、送迎業務に従事していただきます。デイサービス：定員６０名 </v>
          </cell>
          <cell r="S1092" t="str">
            <v>デイサービス 玉川学園</v>
          </cell>
          <cell r="T1092" t="str">
            <v>確認中</v>
          </cell>
          <cell r="U1092" t="str">
            <v>正社員</v>
          </cell>
          <cell r="V1092" t="str">
            <v>東京都町田市玉川学園３－３５－１ 玉川学園高齢者在宅サービスセンター内</v>
          </cell>
          <cell r="W1092" t="str">
            <v>小田急線 玉川学園前駅　徒歩7分</v>
          </cell>
          <cell r="X1092" t="str">
            <v>200,200円〜220,000円</v>
          </cell>
          <cell r="Y1092" t="str">
            <v>資格手当 15,000円〜20,000円</v>
          </cell>
          <cell r="Z1092" t="str">
            <v>＊処遇改善加算手当 ２００００円～／月＊ベースアップ加算手当 ３０００円～／月</v>
          </cell>
          <cell r="AA1092" t="str">
            <v>実費支給（上限なし）</v>
          </cell>
          <cell r="AB1092" t="str">
            <v>あり</v>
          </cell>
          <cell r="AC1092" t="str">
            <v>1月あたり600円〜1,000円（前年度実績）</v>
          </cell>
          <cell r="AD1092" t="str">
            <v>あり</v>
          </cell>
          <cell r="AE1092" t="str">
            <v>なし</v>
          </cell>
          <cell r="AF1092" t="str">
            <v>月給（手当等確認ください）</v>
          </cell>
          <cell r="AG1092" t="str">
            <v>期間の定めなし</v>
          </cell>
          <cell r="AH1092" t="str">
            <v>雇用期間の定めなし</v>
          </cell>
          <cell r="AI1092" t="str">
            <v>確認中</v>
          </cell>
          <cell r="AJ1092" t="str">
            <v>不可</v>
          </cell>
          <cell r="AK1092" t="str">
            <v>あり</v>
          </cell>
          <cell r="AL1092" t="str">
            <v>３ヶ月</v>
          </cell>
          <cell r="AM1092" t="str">
            <v>あり</v>
          </cell>
          <cell r="AN1092" t="str">
            <v>10時間</v>
          </cell>
          <cell r="AO1092" t="str">
            <v>就業時間１</v>
          </cell>
          <cell r="AP1092" t="str">
            <v>8時25分〜17時25分</v>
          </cell>
          <cell r="AQ1092" t="str">
            <v>内容・詳細等は最下部ハローワークインターネットサービスにて確認ください。</v>
          </cell>
          <cell r="AR1092" t="str">
            <v>介護福祉士必須、普通自動車運転免許必須（ＡＴ限定可）</v>
          </cell>
          <cell r="AS1092" t="str">
            <v>雇用保険，労災保険，健康保険，厚生年金，財形</v>
          </cell>
          <cell r="AT1092" t="str">
            <v>2人</v>
          </cell>
          <cell r="AU1092" t="str">
            <v>認知症対応型デイサービス</v>
          </cell>
          <cell r="AV1092" t="str">
            <v>利用しない</v>
          </cell>
          <cell r="AX1092" t="str">
            <v>利用しない</v>
          </cell>
          <cell r="AZ1092" t="str">
            <v>60分</v>
          </cell>
          <cell r="BA1092" t="str">
            <v>週休二日制</v>
          </cell>
          <cell r="BB1092" t="str">
            <v>あり（屋内禁煙）</v>
          </cell>
          <cell r="BC1092" t="str">
            <v>あり（屋内禁煙）</v>
          </cell>
        </row>
        <row r="1093">
          <cell r="C1093" t="str">
            <v>70-0275</v>
          </cell>
          <cell r="D1093">
            <v>45063</v>
          </cell>
          <cell r="E1093" t="str">
            <v>社会福祉法人奉優会</v>
          </cell>
          <cell r="F1093" t="str">
            <v>しゃかいふくしほうじん　ほうゆうかい</v>
          </cell>
          <cell r="H1093" t="str">
            <v>阿部　千尋</v>
          </cell>
          <cell r="J1093" t="str">
            <v>042-851-8521</v>
          </cell>
          <cell r="K1093" t="str">
            <v>042-851-8527</v>
          </cell>
          <cell r="M1093" t="str">
            <v>machida-grouphome@foryou.or.jp</v>
          </cell>
          <cell r="N1093" t="str">
            <v>https://www.foryou.or.jp/facility/machida/w074/</v>
          </cell>
          <cell r="O1093" t="str">
            <v>無資格・未経験からスタートでOK！！
サポート体制＆待遇が充実しているので働きやすく長く続けられる環境です。</v>
          </cell>
          <cell r="P1093" t="str">
            <v>介護職</v>
          </cell>
          <cell r="Q1093" t="str">
            <v>確認中</v>
          </cell>
          <cell r="R1093" t="str">
            <v>グループホームにおける介護業務全般・入居者に対する日常生活の介護やサポート、・レクリエーションの企画や実施</v>
          </cell>
          <cell r="S1093" t="str">
            <v>優っくりグループホーム町田森野</v>
          </cell>
          <cell r="T1093" t="str">
            <v>確認中</v>
          </cell>
          <cell r="U1093" t="str">
            <v>非常勤パート</v>
          </cell>
          <cell r="V1093" t="str">
            <v>東京都町田市森野4-7-13</v>
          </cell>
          <cell r="W1093" t="str">
            <v>小田急・JR町田駅からバス7分「市民病院前」下車5分</v>
          </cell>
          <cell r="X1093" t="str">
            <v>1,350円</v>
          </cell>
          <cell r="Y1093" t="str">
            <v>給与には職務手当・月額処遇改善手当をふくむ</v>
          </cell>
          <cell r="Z1093" t="str">
            <v>フルタイム手当+20円、資格手当+30円、夜勤手当+50円、準夜勤手当2,000円／回</v>
          </cell>
          <cell r="AA1093" t="str">
            <v>規定支給</v>
          </cell>
          <cell r="AB1093" t="str">
            <v>無し</v>
          </cell>
          <cell r="AC1093" t="str">
            <v>無し</v>
          </cell>
          <cell r="AD1093" t="str">
            <v>無し</v>
          </cell>
          <cell r="AE1093" t="str">
            <v>無し</v>
          </cell>
          <cell r="AF1093" t="str">
            <v>時給</v>
          </cell>
          <cell r="AG1093" t="str">
            <v>有期</v>
          </cell>
          <cell r="AH1093" t="str">
            <v>1年毎に更新</v>
          </cell>
          <cell r="AI1093" t="str">
            <v>確認中</v>
          </cell>
          <cell r="AJ1093" t="str">
            <v>不可</v>
          </cell>
          <cell r="AK1093" t="str">
            <v>有</v>
          </cell>
          <cell r="AL1093" t="str">
            <v>2ヵ月</v>
          </cell>
          <cell r="AM1093" t="str">
            <v>無</v>
          </cell>
          <cell r="AN1093" t="str">
            <v>無</v>
          </cell>
          <cell r="AO1093" t="str">
            <v>シフト制</v>
          </cell>
          <cell r="AP1093" t="str">
            <v>①  7:00～16:00
②  10:00～19:00
③  13:00～22:00　シフト制</v>
          </cell>
          <cell r="AQ1093" t="str">
            <v>週2日から相談可</v>
          </cell>
          <cell r="AR1093" t="str">
            <v>特になし</v>
          </cell>
          <cell r="AS1093" t="str">
            <v>雇用保険・健康保険・厚生年金・労災保険</v>
          </cell>
          <cell r="AT1093">
            <v>2</v>
          </cell>
          <cell r="AU1093" t="str">
            <v>認知症対応型共同生活介護（グループホーム）</v>
          </cell>
          <cell r="AZ1093" t="str">
            <v>60分</v>
          </cell>
          <cell r="BA1093" t="str">
            <v>シフト以外</v>
          </cell>
          <cell r="BB1093" t="str">
            <v>あり（屋内禁煙）</v>
          </cell>
          <cell r="BC1093" t="str">
            <v>あり（屋内禁煙）</v>
          </cell>
        </row>
        <row r="1094">
          <cell r="C1094" t="str">
            <v>70-0537</v>
          </cell>
          <cell r="D1094">
            <v>45063</v>
          </cell>
          <cell r="E1094" t="str">
            <v>社会福祉法人奉優会</v>
          </cell>
          <cell r="F1094" t="str">
            <v>しゃかいふくしほうじん　ほうゆうかい</v>
          </cell>
          <cell r="H1094" t="str">
            <v>神吉美弥子</v>
          </cell>
          <cell r="I1094" t="str">
            <v>カミヨシ</v>
          </cell>
          <cell r="J1094" t="str">
            <v>042-851-8520</v>
          </cell>
          <cell r="K1094" t="str">
            <v>042-851-8527</v>
          </cell>
          <cell r="M1094" t="str">
            <v>machida-syoukibo@foryou.or.jp</v>
          </cell>
          <cell r="N1094" t="str">
            <v>https://www.foryou.or.jp/facility/machida/w074/</v>
          </cell>
          <cell r="O1094" t="str">
            <v>無資格・未経験からスタートでOK！！
サポート体制＆待遇が充実しているので働きやすく長く続けられる環境です。</v>
          </cell>
          <cell r="P1094" t="str">
            <v>介護職</v>
          </cell>
          <cell r="Q1094" t="str">
            <v>確認中</v>
          </cell>
          <cell r="R1094" t="str">
            <v>介護業務全般・入居者に対する日常生活の介護やサポート、・レクリエーションの企画や実施</v>
          </cell>
          <cell r="S1094" t="str">
            <v>優っくり小規模多機能介護町田森野</v>
          </cell>
          <cell r="T1094" t="str">
            <v>確認中</v>
          </cell>
          <cell r="U1094" t="str">
            <v>非常勤パート</v>
          </cell>
          <cell r="V1094" t="str">
            <v>東京都町田市森野4-7-13</v>
          </cell>
          <cell r="W1094" t="str">
            <v>小田急・JR町田駅からバス7分「市民病院前」下車5分</v>
          </cell>
          <cell r="X1094" t="str">
            <v>1,350円</v>
          </cell>
          <cell r="Y1094" t="str">
            <v>給与には職務手当・月額処遇改善手当をふくむ</v>
          </cell>
          <cell r="Z1094" t="str">
            <v>フルタイム手当+20円、資格手当+30円、夜勤手当+50円、準夜勤手当2,000円／回</v>
          </cell>
          <cell r="AA1094" t="str">
            <v>規定支給</v>
          </cell>
          <cell r="AB1094" t="str">
            <v>無し</v>
          </cell>
          <cell r="AC1094" t="str">
            <v>無し</v>
          </cell>
          <cell r="AD1094" t="str">
            <v>無し</v>
          </cell>
          <cell r="AE1094" t="str">
            <v>無し</v>
          </cell>
          <cell r="AF1094" t="str">
            <v>時給</v>
          </cell>
          <cell r="AG1094" t="str">
            <v>有期</v>
          </cell>
          <cell r="AH1094" t="str">
            <v>1年毎に更新</v>
          </cell>
          <cell r="AI1094" t="str">
            <v>確認中</v>
          </cell>
          <cell r="AJ1094" t="str">
            <v>不可</v>
          </cell>
          <cell r="AK1094" t="str">
            <v>有</v>
          </cell>
          <cell r="AL1094" t="str">
            <v>2ヵ月</v>
          </cell>
          <cell r="AM1094" t="str">
            <v>無</v>
          </cell>
          <cell r="AN1094" t="str">
            <v>無</v>
          </cell>
          <cell r="AO1094" t="str">
            <v>シフト制</v>
          </cell>
          <cell r="AP1094" t="str">
            <v>フルタイムの場合　8:00～17:00・9:00～18：00・10:00～19:00・11：00～20：00・12：00～21：00・13:00～22:00・夜勤22：00～翌9：00　シフト制</v>
          </cell>
          <cell r="AQ1094" t="str">
            <v>週2日から（時間・曜日 応相談）</v>
          </cell>
          <cell r="AR1094" t="str">
            <v>特になし</v>
          </cell>
          <cell r="AS1094" t="str">
            <v>雇用保険・健康保険・厚生年金・労災保険</v>
          </cell>
          <cell r="AT1094" t="str">
            <v>2名</v>
          </cell>
          <cell r="AU1094" t="str">
            <v>小規模多機能型居宅介護（介護）</v>
          </cell>
          <cell r="AZ1094" t="str">
            <v>60分</v>
          </cell>
          <cell r="BA1094" t="str">
            <v>シフト以外</v>
          </cell>
          <cell r="BB1094" t="str">
            <v>あり（屋内禁煙）</v>
          </cell>
          <cell r="BC1094" t="str">
            <v>あり（屋内禁煙）</v>
          </cell>
        </row>
        <row r="1095">
          <cell r="C1095" t="str">
            <v>13190-04608731</v>
          </cell>
          <cell r="D1095">
            <v>45064</v>
          </cell>
          <cell r="E1095" t="str">
            <v>社会福祉法人 福音会</v>
          </cell>
          <cell r="F1095" t="str">
            <v>シャカイフクシホウジン フクインカイ</v>
          </cell>
          <cell r="G1095">
            <v>0</v>
          </cell>
          <cell r="H1095">
            <v>0</v>
          </cell>
          <cell r="I1095">
            <v>0</v>
          </cell>
          <cell r="J1095">
            <v>0</v>
          </cell>
          <cell r="K1095">
            <v>0</v>
          </cell>
          <cell r="L1095">
            <v>0</v>
          </cell>
          <cell r="M1095">
            <v>0</v>
          </cell>
          <cell r="N1095" t="str">
            <v xml:space="preserve">https://www.fukuinkai.or.jp/ </v>
          </cell>
          <cell r="O1095" t="str">
            <v>高齢者の豊かで幸福な生活を願って支援しています。施設部門と在宅部門を有する総合福祉法人です。</v>
          </cell>
          <cell r="P1095" t="str">
            <v>介護職員（まちだケアセンター）／６月２１日面接会</v>
          </cell>
          <cell r="Q1095" t="str">
            <v>確認中</v>
          </cell>
          <cell r="R1095" t="str">
            <v>まちだケアセンター（デイサービス）デイサービス利用者の対応（送迎、入浴、排せつ、食事介助など）※ケアセンター木曽山崎も募集中</v>
          </cell>
          <cell r="S1095" t="str">
            <v>まちだケアセンター</v>
          </cell>
          <cell r="T1095" t="str">
            <v>確認中</v>
          </cell>
          <cell r="U1095" t="str">
            <v>正社員</v>
          </cell>
          <cell r="V1095" t="str">
            <v>東京都町田市野津田町 １９３２番地</v>
          </cell>
          <cell r="W1095" t="str">
            <v>町田駅より神奈中バス「並木」バス停下車 徒歩１０分</v>
          </cell>
          <cell r="X1095" t="str">
            <v>193,000円〜232,000円</v>
          </cell>
          <cell r="Y1095" t="str">
            <v>介護職手当 12,000円〜12,000円</v>
          </cell>
          <cell r="Z1095" t="str">
            <v>資格手当 ～１０，０００円＊昨年度賞与実績 年２回合計  基本給３．５か月</v>
          </cell>
          <cell r="AA1095" t="str">
            <v>実費支給（上限なし）</v>
          </cell>
          <cell r="AB1095" t="str">
            <v>あり</v>
          </cell>
          <cell r="AC1095" t="str">
            <v>1月あたり500円〜9,590円（前年度実績）</v>
          </cell>
          <cell r="AD1095" t="str">
            <v>あり</v>
          </cell>
          <cell r="AE1095" t="str">
            <v>計 3.50ヶ月分（前年度実績）</v>
          </cell>
          <cell r="AF1095" t="str">
            <v>月給（手当等確認ください）</v>
          </cell>
          <cell r="AG1095" t="str">
            <v>期間の定めなし</v>
          </cell>
          <cell r="AH1095" t="str">
            <v>雇用期間の定めなし</v>
          </cell>
          <cell r="AI1095" t="str">
            <v>確認中</v>
          </cell>
          <cell r="AJ1095" t="str">
            <v>可</v>
          </cell>
          <cell r="AK1095" t="str">
            <v>あり</v>
          </cell>
          <cell r="AL1095" t="str">
            <v>４ヶ月</v>
          </cell>
          <cell r="AM1095" t="str">
            <v>あり</v>
          </cell>
          <cell r="AN1095" t="str">
            <v>4時間</v>
          </cell>
          <cell r="AO1095" t="str">
            <v>変形労働時間制</v>
          </cell>
          <cell r="AP1095" t="str">
            <v>内容・詳細等は最下部ハローワークインターネットサービスにて確認ください。</v>
          </cell>
          <cell r="AQ1095" t="str">
            <v>内容・詳細等は最下部ハローワークインターネットサービスにて確認ください。</v>
          </cell>
          <cell r="AR1095" t="str">
            <v>介護福祉士・介護職員初任者研修修了者・介護職員実務者研修修了者いずれかの資格を所持で可、普通自動車運転免許あれば尚可（ＡＴ限定可）</v>
          </cell>
          <cell r="AS1095" t="str">
            <v>雇用保険，労災保険，健康保険，厚生年金</v>
          </cell>
          <cell r="AT1095" t="str">
            <v>2人</v>
          </cell>
          <cell r="AU1095" t="str">
            <v>認知症対応型デイサービス</v>
          </cell>
          <cell r="AZ1095" t="str">
            <v>60分</v>
          </cell>
          <cell r="BA1095" t="str">
            <v>週休二日制</v>
          </cell>
          <cell r="BB1095" t="str">
            <v>あり（屋内禁煙）</v>
          </cell>
          <cell r="BC1095" t="str">
            <v>あり（屋内禁煙）</v>
          </cell>
        </row>
        <row r="1096">
          <cell r="C1096" t="str">
            <v>13190-04609331</v>
          </cell>
          <cell r="D1096">
            <v>45064</v>
          </cell>
          <cell r="E1096" t="str">
            <v>社会福祉法人 福音会</v>
          </cell>
          <cell r="F1096" t="str">
            <v>シャカイフクシホウジン フクインカイ</v>
          </cell>
          <cell r="G1096">
            <v>0</v>
          </cell>
          <cell r="H1096">
            <v>0</v>
          </cell>
          <cell r="I1096">
            <v>0</v>
          </cell>
          <cell r="J1096">
            <v>0</v>
          </cell>
          <cell r="K1096">
            <v>0</v>
          </cell>
          <cell r="L1096">
            <v>0</v>
          </cell>
          <cell r="M1096">
            <v>0</v>
          </cell>
          <cell r="N1096" t="str">
            <v xml:space="preserve">https://www.fukuinkai.or.jp/ </v>
          </cell>
          <cell r="O1096" t="str">
            <v>高齢者の豊かで幸福な生活を願って支援しています。施設部門と在宅部門を有する総合福祉法人です。</v>
          </cell>
          <cell r="P1096" t="str">
            <v>介護職員／６月２１日面接会</v>
          </cell>
          <cell r="Q1096" t="str">
            <v>確認中</v>
          </cell>
          <cell r="R1096" t="str">
            <v>特別養護老人ホーム 福音の家ご入居者の尊厳を守り健康で幸せな日々を送って頂くための支援をお願いします。特別養護老人ホーム（利用者１３０名）における施設利用者の生活支援、身体介助等です。</v>
          </cell>
          <cell r="S1096" t="str">
            <v>特別養護老人ホーム 福音の家</v>
          </cell>
          <cell r="T1096" t="str">
            <v>確認中</v>
          </cell>
          <cell r="U1096" t="str">
            <v>正社員</v>
          </cell>
          <cell r="V1096" t="str">
            <v>東京都町田市野津田町 １９３２番地</v>
          </cell>
          <cell r="W1096" t="str">
            <v>町田駅より神奈中バス「並木」バス停下車 徒歩１０分</v>
          </cell>
          <cell r="X1096" t="str">
            <v>193,000円〜242,000円</v>
          </cell>
          <cell r="Y1096" t="str">
            <v>介護職手当 12,000円〜12,000円</v>
          </cell>
          <cell r="Z1096" t="str">
            <v>夜勤手当 ～５０，０００円（１回１０，０００円）資格手当 ～１０，０００円＊昨年度賞与実績 年２回合計 基本給３．５か月ｖ</v>
          </cell>
          <cell r="AA1096" t="str">
            <v>実費支給（上限なし）</v>
          </cell>
          <cell r="AB1096" t="str">
            <v>あり</v>
          </cell>
          <cell r="AC1096" t="str">
            <v>1月あたり500円〜9,250円（前年度実績）</v>
          </cell>
          <cell r="AD1096" t="str">
            <v>あり</v>
          </cell>
          <cell r="AE1096" t="str">
            <v>計 3.50ヶ月分（前年度実績）</v>
          </cell>
          <cell r="AF1096" t="str">
            <v>月給（手当等確認ください）</v>
          </cell>
          <cell r="AG1096" t="str">
            <v>期間の定めなし</v>
          </cell>
          <cell r="AH1096" t="str">
            <v>雇用期間の定めなし</v>
          </cell>
          <cell r="AI1096" t="str">
            <v>確認中</v>
          </cell>
          <cell r="AJ1096" t="str">
            <v>可</v>
          </cell>
          <cell r="AK1096" t="str">
            <v>あり</v>
          </cell>
          <cell r="AL1096" t="str">
            <v>４ヶ月</v>
          </cell>
          <cell r="AM1096" t="str">
            <v>あり</v>
          </cell>
          <cell r="AN1096" t="str">
            <v>5時間</v>
          </cell>
          <cell r="AO1096" t="str">
            <v>変形労働時間制</v>
          </cell>
          <cell r="AP1096" t="str">
            <v>内容・詳細等は最下部ハローワークインターネットサービスにて確認ください。</v>
          </cell>
          <cell r="AQ1096" t="str">
            <v>内容・詳細等は最下部ハローワークインターネットサービスにて確認ください。</v>
          </cell>
          <cell r="AR1096" t="str">
            <v>介護福祉士・介護職員初任者研修修了者・介護職員実務者研修修了者、いずれかの資格を所持で可</v>
          </cell>
          <cell r="AS1096" t="str">
            <v>雇用保険，労災保険，健康保険，厚生年金</v>
          </cell>
          <cell r="AT1096" t="str">
            <v>3人</v>
          </cell>
          <cell r="AU1096" t="str">
            <v>特別養護老人ホーム（特養）</v>
          </cell>
          <cell r="AZ1096" t="str">
            <v>60分</v>
          </cell>
          <cell r="BA1096" t="str">
            <v>週休二日制</v>
          </cell>
          <cell r="BB1096" t="str">
            <v>あり（屋内禁煙）</v>
          </cell>
          <cell r="BC1096" t="str">
            <v>あり（屋内禁煙）</v>
          </cell>
        </row>
        <row r="1097">
          <cell r="C1097" t="str">
            <v>13190-04610131</v>
          </cell>
          <cell r="D1097">
            <v>45064</v>
          </cell>
          <cell r="E1097" t="str">
            <v>社会福祉法人 福音会</v>
          </cell>
          <cell r="F1097" t="str">
            <v>シャカイフクシホウジン フクインカイ</v>
          </cell>
          <cell r="G1097">
            <v>0</v>
          </cell>
          <cell r="H1097">
            <v>0</v>
          </cell>
          <cell r="I1097">
            <v>0</v>
          </cell>
          <cell r="J1097">
            <v>0</v>
          </cell>
          <cell r="K1097">
            <v>0</v>
          </cell>
          <cell r="L1097">
            <v>0</v>
          </cell>
          <cell r="M1097">
            <v>0</v>
          </cell>
          <cell r="N1097" t="str">
            <v xml:space="preserve">https://www.fukuinkai.or.jp/ </v>
          </cell>
          <cell r="O1097" t="str">
            <v>高齢者の豊かで幸福な生活を願って支援しています。施設部門と在宅部門を有する総合福祉法人です。</v>
          </cell>
          <cell r="P1097" t="str">
            <v>（正・准）看護職員（特別養護老人ホーム福音の家）／６月２１日面接会</v>
          </cell>
          <cell r="Q1097" t="str">
            <v>確認中</v>
          </cell>
          <cell r="R1097" t="str">
            <v>・特別養護老人ホームの入居者の健康管理及び医療的処置の実施・オンコール対応・チームケアとして、サービス担当者会議や感染症委員会等への 出席・明るく楽しい職場です。</v>
          </cell>
          <cell r="S1097" t="str">
            <v>特別養護老人ホーム福音の家</v>
          </cell>
          <cell r="T1097" t="str">
            <v>確認中</v>
          </cell>
          <cell r="U1097" t="str">
            <v>正社員</v>
          </cell>
          <cell r="V1097" t="str">
            <v>東京都町田市野津田町 １９３２番地</v>
          </cell>
          <cell r="W1097" t="str">
            <v>町田駅より神奈中バス「並木」バス停下車 徒歩１０分</v>
          </cell>
          <cell r="X1097" t="str">
            <v>208,000円〜275,000円</v>
          </cell>
          <cell r="Y1097" t="str">
            <v>資格手当 0円〜5,000円</v>
          </cell>
          <cell r="Z1097" t="str">
            <v>オンコール手当 月５～６回、１回 １，０００円、資格手当 ～５，０００円・昨年度 賞与実績 年２回（基本給３．５ヶ月）</v>
          </cell>
          <cell r="AA1097" t="str">
            <v>実費支給（上限なし）</v>
          </cell>
          <cell r="AB1097" t="str">
            <v>あり</v>
          </cell>
          <cell r="AC1097" t="str">
            <v>1月あたり600円〜10,440円（前年度実績）</v>
          </cell>
          <cell r="AD1097" t="str">
            <v>あり</v>
          </cell>
          <cell r="AE1097" t="str">
            <v>計 3.50ヶ月分（前年度実績）</v>
          </cell>
          <cell r="AF1097" t="str">
            <v>月給（手当等確認ください）</v>
          </cell>
          <cell r="AG1097" t="str">
            <v>期間の定めなし</v>
          </cell>
          <cell r="AH1097" t="str">
            <v>雇用期間の定めなし</v>
          </cell>
          <cell r="AI1097" t="str">
            <v>確認中</v>
          </cell>
          <cell r="AJ1097" t="str">
            <v>可</v>
          </cell>
          <cell r="AK1097" t="str">
            <v>あり</v>
          </cell>
          <cell r="AL1097" t="str">
            <v>４ヶ月</v>
          </cell>
          <cell r="AM1097" t="str">
            <v>あり</v>
          </cell>
          <cell r="AN1097" t="str">
            <v>10時間</v>
          </cell>
          <cell r="AO1097" t="str">
            <v>変形労働時間制</v>
          </cell>
          <cell r="AP1097" t="str">
            <v>内容・詳細等は最下部ハローワークインターネットサービスにて確認ください。</v>
          </cell>
          <cell r="AQ1097" t="str">
            <v>内容・詳細等は最下部ハローワークインターネットサービスにて確認ください。</v>
          </cell>
          <cell r="AR1097" t="str">
            <v>看護師・准看護師、いずれかの資格を所持で可</v>
          </cell>
          <cell r="AS1097" t="str">
            <v>雇用保険，労災保険，健康保険，厚生年金</v>
          </cell>
          <cell r="AT1097" t="str">
            <v>1人</v>
          </cell>
          <cell r="AU1097" t="str">
            <v>特別養護老人ホーム（特養）</v>
          </cell>
          <cell r="AZ1097" t="str">
            <v>60分</v>
          </cell>
          <cell r="BA1097" t="str">
            <v>週休二日制</v>
          </cell>
          <cell r="BB1097" t="str">
            <v>あり（屋内禁煙）</v>
          </cell>
          <cell r="BC1097" t="str">
            <v>あり（屋内禁煙）</v>
          </cell>
        </row>
        <row r="1098">
          <cell r="C1098" t="str">
            <v>70-0541</v>
          </cell>
          <cell r="D1098">
            <v>45065</v>
          </cell>
          <cell r="E1098" t="str">
            <v>有限会社Ｇ</v>
          </cell>
          <cell r="F1098" t="str">
            <v>ゆうげんがいしゃジー</v>
          </cell>
          <cell r="G1098" t="str">
            <v>人事部</v>
          </cell>
          <cell r="H1098" t="str">
            <v>礒辺　祐真</v>
          </cell>
          <cell r="I1098" t="str">
            <v>いそべ　ゆうま</v>
          </cell>
          <cell r="J1098" t="str">
            <v>042-794-8790</v>
          </cell>
          <cell r="K1098" t="str">
            <v>042-798-2290</v>
          </cell>
          <cell r="M1098" t="str">
            <v>kirarag.isobe@gmail.com</v>
          </cell>
          <cell r="N1098" t="str">
            <v>https://kirara-g.jp/shinkoji/</v>
          </cell>
          <cell r="O1098" t="str">
            <v>家庭的であり温かいが、確かな技術を提供できるプロ集団を目指しています。「約束を守る」運営理念です。_x000D_
_x000D_
【事業内容紹介】_x000D_
居宅看護サービス　居宅介護サービス　居宅介護支援_x000D_
ケアマネージ業務_x000D_
障害者支援センター_x000D_
放課後等デイサービス_x000D_
障害者短期入所_x000D_
住宅型有料老人ホーム</v>
          </cell>
          <cell r="P1098" t="str">
            <v>介護職員</v>
          </cell>
          <cell r="Q1098" t="str">
            <v>確認中</v>
          </cell>
          <cell r="R1098" t="str">
            <v>食事介助、身体介護、入浴介助。_x000D_
洗濯や掃除などの生活支援、健康管理等入居者さん一人ひとりのニ_x000D_
ーズに応えるお仕事です！_x000D_
_x000D_
〇安心・ゆとりある介護_x000D_
笑顔と優しさと思いやりを忘れず、安心かつ丁寧な介護_x000D_
〇個別ケアの確立_x000D_
その人らしさを大切に、利用者の決定を尊重した生活を援助_x000D_
〇残存機能を引き出す介護_x000D_
心と体に残っている「生きる力」「主体性」を発揮できるよう援助_x000D_
〇家族と地域社会とふれあいのできる環境づくり_x000D_
利用者と家族をつなぎ、地域社会で普通に生活できる環境を提供</v>
          </cell>
          <cell r="S1098" t="str">
            <v>住宅型有料老人ホーム　きらら真光寺</v>
          </cell>
          <cell r="T1098" t="str">
            <v>確認中</v>
          </cell>
          <cell r="U1098" t="str">
            <v>正社員</v>
          </cell>
          <cell r="V1098" t="str">
            <v>東京都町田市真光寺2-30-4</v>
          </cell>
          <cell r="W1098" t="str">
            <v>小田急線鶴川駅からバス　鶴川台中央バス停下車　徒歩２分</v>
          </cell>
          <cell r="X1098" t="str">
            <v>190,000～230,000円</v>
          </cell>
          <cell r="Y1098" t="str">
            <v>なし</v>
          </cell>
          <cell r="Z1098" t="str">
            <v>夜勤手当1回5,000円</v>
          </cell>
          <cell r="AA1098" t="str">
            <v>実費支給</v>
          </cell>
          <cell r="AB1098" t="str">
            <v>有</v>
          </cell>
          <cell r="AC1098" t="str">
            <v>1月あたり0～5,000円（前年実績）</v>
          </cell>
          <cell r="AD1098" t="str">
            <v>有</v>
          </cell>
          <cell r="AE1098" t="str">
            <v>1.5か月×年2回　計3.0か月分（前年実績）</v>
          </cell>
          <cell r="AF1098" t="str">
            <v>月給</v>
          </cell>
          <cell r="AG1098" t="str">
            <v>期間の定めなし（無期雇用）</v>
          </cell>
          <cell r="AH1098" t="str">
            <v>無期</v>
          </cell>
          <cell r="AI1098" t="str">
            <v>確認中</v>
          </cell>
          <cell r="AJ1098" t="str">
            <v>可</v>
          </cell>
          <cell r="AK1098" t="str">
            <v>有り</v>
          </cell>
          <cell r="AL1098" t="str">
            <v>入社3か月</v>
          </cell>
          <cell r="AM1098" t="str">
            <v>有り</v>
          </cell>
          <cell r="AN1098" t="str">
            <v>月平均15時間</v>
          </cell>
          <cell r="AO1098" t="str">
            <v>シフト勤務</v>
          </cell>
          <cell r="AP1098" t="str">
            <v>①7:00〜16:00　②9:00〜18:00　③11:00～20:00　又は④16:00～10:00の中で8時間勤務</v>
          </cell>
          <cell r="AQ1098" t="str">
            <v>5日／週</v>
          </cell>
          <cell r="AR1098" t="str">
            <v>不問_x000D_
_x000D_
あれば尚良可_x000D_
・介護福祉士_x000D_
・介護職員実務者研修修了者_x000D_
・介護職員初任者研修修了者</v>
          </cell>
          <cell r="AS1098" t="str">
            <v>①雇用保険②労災保険③健康保険④厚生年金</v>
          </cell>
          <cell r="AT1098">
            <v>5</v>
          </cell>
          <cell r="AU1098" t="str">
            <v>住宅型有料老人ホーム</v>
          </cell>
          <cell r="AV1098" t="str">
            <v>利用する</v>
          </cell>
          <cell r="AW1098" t="str">
            <v>①②③④⑤⑥⑦⑧⑨</v>
          </cell>
          <cell r="AX1098" t="str">
            <v>利用する</v>
          </cell>
          <cell r="AZ1098" t="str">
            <v>60分・法廷通り</v>
          </cell>
          <cell r="BA1098" t="str">
            <v>週休二日制・年間休日120日</v>
          </cell>
          <cell r="BB1098" t="str">
            <v>あり「屋内禁煙」又は「敷地内禁煙」</v>
          </cell>
          <cell r="BC1098" t="str">
            <v>あり「屋内禁煙」又は「敷地内禁煙」</v>
          </cell>
        </row>
        <row r="1099">
          <cell r="C1099" t="str">
            <v>13190-04690731</v>
          </cell>
          <cell r="D1099">
            <v>45068</v>
          </cell>
          <cell r="E1099" t="str">
            <v>株式会社 高橋居宅介護支援事業所</v>
          </cell>
          <cell r="F1099" t="str">
            <v>カブシキガイシャ タカハシキョタクカイゴ シエンジギョウショ</v>
          </cell>
          <cell r="G1099">
            <v>0</v>
          </cell>
          <cell r="H1099">
            <v>0</v>
          </cell>
          <cell r="I1099">
            <v>0</v>
          </cell>
          <cell r="J1099">
            <v>0</v>
          </cell>
          <cell r="K1099">
            <v>0</v>
          </cell>
          <cell r="L1099">
            <v>0</v>
          </cell>
          <cell r="M1099">
            <v>0</v>
          </cell>
          <cell r="N1099" t="str">
            <v>内容・詳細等は最下部ハローワークインターネットサービスにて確認ください。</v>
          </cell>
          <cell r="O1099" t="str">
            <v xml:space="preserve">高齢者は７０％が下肢筋力が低下すると言われ、３０％は上肢が低下するので、下肢筋力を増強する事で転倒を予防し、在宅生活を継続して頂きたいと思い、通所介護を始めました。 </v>
          </cell>
          <cell r="P1099" t="str">
            <v>機能訓練指導員（通所介護）／６月２１日面接会</v>
          </cell>
          <cell r="Q1099" t="str">
            <v>確認中</v>
          </cell>
          <cell r="R1099" t="str">
            <v>リハビリ目的のデイサービスです。・高齢者の日常生活動作・手段的日常生活動作を向上してもらうための機能訓練を指導するお仕事です。</v>
          </cell>
          <cell r="S1099" t="str">
            <v>株式会社 高橋居宅介護支援事業所</v>
          </cell>
          <cell r="T1099" t="str">
            <v>確認中</v>
          </cell>
          <cell r="U1099" t="str">
            <v>正社員</v>
          </cell>
          <cell r="V1099" t="str">
            <v>東京都町田市下小山田町２９００－１</v>
          </cell>
          <cell r="W1099" t="str">
            <v>ＪＲ横浜線淵野辺駅 徒歩20分</v>
          </cell>
          <cell r="X1099" t="str">
            <v>200,000円〜250,000円</v>
          </cell>
          <cell r="Y1099" t="str">
            <v>-</v>
          </cell>
          <cell r="Z1099" t="str">
            <v>-</v>
          </cell>
          <cell r="AA1099" t="str">
            <v>実費支給（上限なし）</v>
          </cell>
          <cell r="AB1099" t="str">
            <v>あり</v>
          </cell>
          <cell r="AC1099" t="str">
            <v>1月あたり2,000円〜（前年度実績）</v>
          </cell>
          <cell r="AD1099" t="str">
            <v>あり</v>
          </cell>
          <cell r="AE1099" t="str">
            <v>計 3.00ヶ月分（前年度実績）</v>
          </cell>
          <cell r="AF1099" t="str">
            <v>月給（手当等確認ください）</v>
          </cell>
          <cell r="AG1099" t="str">
            <v>期間の定めなし</v>
          </cell>
          <cell r="AH1099" t="str">
            <v>雇用期間の定めなし</v>
          </cell>
          <cell r="AI1099" t="str">
            <v>確認中</v>
          </cell>
          <cell r="AJ1099" t="str">
            <v>可</v>
          </cell>
          <cell r="AK1099" t="str">
            <v>あり</v>
          </cell>
          <cell r="AL1099" t="str">
            <v>３ヶ月</v>
          </cell>
          <cell r="AM1099" t="str">
            <v>なし</v>
          </cell>
          <cell r="AN1099" t="str">
            <v>なし</v>
          </cell>
          <cell r="AO1099" t="str">
            <v>就業時間１</v>
          </cell>
          <cell r="AP1099" t="str">
            <v>8時00分〜17時00分</v>
          </cell>
          <cell r="AQ1099" t="str">
            <v>内容・詳細等は最下部ハローワークインターネットサービスにて確認ください。</v>
          </cell>
          <cell r="AR1099" t="str">
            <v>柔道整復師必須、普通自動車運転免許あれば尚可（ＡＴ限定可）</v>
          </cell>
          <cell r="AS1099" t="str">
            <v>雇用保険，労災保険，健康保険，厚生年金</v>
          </cell>
          <cell r="AT1099" t="str">
            <v>1人</v>
          </cell>
          <cell r="AU1099" t="str">
            <v>地域密着型通所介護</v>
          </cell>
          <cell r="AZ1099" t="str">
            <v>60分</v>
          </cell>
          <cell r="BA1099" t="str">
            <v>週休二日制</v>
          </cell>
          <cell r="BB1099" t="str">
            <v>あり（屋内禁煙）</v>
          </cell>
          <cell r="BC1099" t="str">
            <v>あり（屋内禁煙）</v>
          </cell>
        </row>
        <row r="1100">
          <cell r="C1100" t="str">
            <v>13190-04691331</v>
          </cell>
          <cell r="D1100">
            <v>45068</v>
          </cell>
          <cell r="E1100" t="str">
            <v>株式会社 高橋居宅介護支援事業所</v>
          </cell>
          <cell r="F1100" t="str">
            <v>カブシキガイシャ タカハシキョタクカイゴ シエンジギョウショ</v>
          </cell>
          <cell r="G1100">
            <v>0</v>
          </cell>
          <cell r="H1100">
            <v>0</v>
          </cell>
          <cell r="I1100">
            <v>0</v>
          </cell>
          <cell r="J1100">
            <v>0</v>
          </cell>
          <cell r="K1100">
            <v>0</v>
          </cell>
          <cell r="L1100">
            <v>0</v>
          </cell>
          <cell r="M1100">
            <v>0</v>
          </cell>
          <cell r="N1100" t="str">
            <v>内容・詳細等は最下部ハローワークインターネットサービスにて確認ください。</v>
          </cell>
          <cell r="O1100" t="str">
            <v xml:space="preserve">高齢者は７０％が下肢筋力が低下すると言われ、３０％は上肢が低下するので、下肢筋力を増強する事で転倒を予防し、在宅生活を継続して頂きたいと思い、通所介護を始めました。 </v>
          </cell>
          <cell r="P1100" t="str">
            <v>介護職（訪問介護）／６月２１日面接会</v>
          </cell>
          <cell r="Q1100" t="str">
            <v>確認中</v>
          </cell>
          <cell r="R1100" t="str">
            <v>・住宅に訪問し、身体介護、生活介護を行っていただきます。身体介護・・利用者と一緒に自立支援を行う生活介護・・介護員が調理、洗濯などの生活介護を行う</v>
          </cell>
          <cell r="S1100" t="str">
            <v>株式会社 高橋居宅介護支援事業所</v>
          </cell>
          <cell r="T1100" t="str">
            <v>確認中</v>
          </cell>
          <cell r="U1100" t="str">
            <v>正社員</v>
          </cell>
          <cell r="V1100" t="str">
            <v>東京都町田市下小山田町２９００－１</v>
          </cell>
          <cell r="W1100" t="str">
            <v>ＪＲ横浜線淵野辺駅　徒歩20分</v>
          </cell>
          <cell r="X1100" t="str">
            <v>200,000円〜250,000円</v>
          </cell>
          <cell r="Y1100" t="str">
            <v>-</v>
          </cell>
          <cell r="Z1100" t="str">
            <v>・介護福祉士免許所有者 月５０００円（サービス提供責任者）・訪問１先につき２００円</v>
          </cell>
          <cell r="AA1100" t="str">
            <v>実費支給（上限なし）</v>
          </cell>
          <cell r="AB1100" t="str">
            <v>あり</v>
          </cell>
          <cell r="AC1100" t="str">
            <v>1月あたり2,000円〜（前年度実績）</v>
          </cell>
          <cell r="AD1100" t="str">
            <v>あり</v>
          </cell>
          <cell r="AE1100" t="str">
            <v>300,000円〜（前年度実績）</v>
          </cell>
          <cell r="AF1100" t="str">
            <v>月給（手当等確認ください）</v>
          </cell>
          <cell r="AG1100" t="str">
            <v>期間の定めなし</v>
          </cell>
          <cell r="AH1100" t="str">
            <v>雇用期間の定めなし</v>
          </cell>
          <cell r="AI1100" t="str">
            <v>確認中</v>
          </cell>
          <cell r="AJ1100" t="str">
            <v>可</v>
          </cell>
          <cell r="AK1100" t="str">
            <v>あり</v>
          </cell>
          <cell r="AL1100" t="str">
            <v>３ヶ月</v>
          </cell>
          <cell r="AM1100" t="str">
            <v>なし</v>
          </cell>
          <cell r="AN1100" t="str">
            <v>なし</v>
          </cell>
          <cell r="AO1100" t="str">
            <v>就業時間１</v>
          </cell>
          <cell r="AP1100" t="str">
            <v>9時00分〜18時00分</v>
          </cell>
          <cell r="AQ1100" t="str">
            <v>内容・詳細等は最下部ハローワークインターネットサービスにて確認ください。</v>
          </cell>
          <cell r="AR1100" t="str">
            <v>介護福祉士あれば尚可、介護職員初任者研修修了者必須</v>
          </cell>
          <cell r="AS1100" t="str">
            <v>雇用保険，労災保険，健康保険，厚生年金</v>
          </cell>
          <cell r="AT1100" t="str">
            <v>1人</v>
          </cell>
          <cell r="AU1100" t="str">
            <v>訪問介護（ホームヘルプサービス）</v>
          </cell>
          <cell r="AZ1100" t="str">
            <v>60分</v>
          </cell>
          <cell r="BA1100" t="str">
            <v>週休二日制</v>
          </cell>
          <cell r="BB1100" t="str">
            <v>あり（屋内禁煙）</v>
          </cell>
          <cell r="BC1100" t="str">
            <v>あり（屋内禁煙）</v>
          </cell>
        </row>
        <row r="1101">
          <cell r="C1101" t="str">
            <v>13190-04692631</v>
          </cell>
          <cell r="D1101">
            <v>45068</v>
          </cell>
          <cell r="E1101" t="str">
            <v>株式会社 高橋居宅介護支援事業所</v>
          </cell>
          <cell r="F1101" t="str">
            <v>カブシキガイシャ タカハシキョタクカイゴ シエンジギョウショ</v>
          </cell>
          <cell r="G1101">
            <v>0</v>
          </cell>
          <cell r="H1101">
            <v>0</v>
          </cell>
          <cell r="I1101">
            <v>0</v>
          </cell>
          <cell r="J1101">
            <v>0</v>
          </cell>
          <cell r="K1101">
            <v>0</v>
          </cell>
          <cell r="L1101">
            <v>0</v>
          </cell>
          <cell r="M1101">
            <v>0</v>
          </cell>
          <cell r="N1101" t="str">
            <v>内容・詳細等は最下部ハローワークインターネットサービスにて確認ください。</v>
          </cell>
          <cell r="O1101" t="str">
            <v xml:space="preserve">高齢者は７０％が下肢筋力が低下すると言われ、３０％は上肢が低下するので、下肢筋力を増強する事で転倒を予防し、在宅生活を継続して頂きたいと思い、通所介護を始めました。 </v>
          </cell>
          <cell r="P1101" t="str">
            <v>介護職（通所介護）／６月２１日面接会</v>
          </cell>
          <cell r="Q1101" t="str">
            <v>確認中</v>
          </cell>
          <cell r="R1101" t="str">
            <v>リハビリ目的のデイサービスです。送迎、バイタルチェック、水分補給、体操、入浴、マシーンによるトレーニング、マッサージ、余暇活動</v>
          </cell>
          <cell r="S1101" t="str">
            <v>株式会社 高橋居宅介護支援事業所</v>
          </cell>
          <cell r="T1101" t="str">
            <v>確認中</v>
          </cell>
          <cell r="U1101" t="str">
            <v>正社員</v>
          </cell>
          <cell r="V1101" t="str">
            <v>東京都町田市下小山田町２９００－１</v>
          </cell>
          <cell r="W1101" t="str">
            <v>ＪＲ横浜線淵野辺駅　徒歩20分</v>
          </cell>
          <cell r="X1101" t="str">
            <v>200,000円〜220,000円</v>
          </cell>
          <cell r="Y1101" t="str">
            <v>-</v>
          </cell>
          <cell r="Z1101" t="str">
            <v>-</v>
          </cell>
          <cell r="AA1101" t="str">
            <v>実費支給（上限なし）</v>
          </cell>
          <cell r="AB1101" t="str">
            <v>あり</v>
          </cell>
          <cell r="AC1101" t="str">
            <v>1月あたり2,000円〜（前年度実績）</v>
          </cell>
          <cell r="AD1101" t="str">
            <v>あり</v>
          </cell>
          <cell r="AE1101" t="str">
            <v>300,000円〜（前年度実績）</v>
          </cell>
          <cell r="AF1101" t="str">
            <v>月給（手当等確認ください）</v>
          </cell>
          <cell r="AG1101" t="str">
            <v>期間の定めなし</v>
          </cell>
          <cell r="AH1101" t="str">
            <v>雇用期間の定めなし</v>
          </cell>
          <cell r="AI1101" t="str">
            <v>確認中</v>
          </cell>
          <cell r="AJ1101" t="str">
            <v>可</v>
          </cell>
          <cell r="AK1101" t="str">
            <v>あり</v>
          </cell>
          <cell r="AL1101" t="str">
            <v>３ヶ月</v>
          </cell>
          <cell r="AM1101" t="str">
            <v>なし</v>
          </cell>
          <cell r="AN1101" t="str">
            <v>なし</v>
          </cell>
          <cell r="AO1101" t="str">
            <v>就業時間１</v>
          </cell>
          <cell r="AP1101" t="str">
            <v>8時00分〜17時00分</v>
          </cell>
          <cell r="AQ1101" t="str">
            <v>内容・詳細等は最下部ハローワークインターネットサービスにて確認ください。</v>
          </cell>
          <cell r="AR1101" t="str">
            <v>介護福祉士あれば尚可、介護職員初任者研修修了者必須</v>
          </cell>
          <cell r="AS1101" t="str">
            <v>雇用保険，労災保険，健康保険，厚生年金</v>
          </cell>
          <cell r="AT1101" t="str">
            <v>1人</v>
          </cell>
          <cell r="AU1101" t="str">
            <v>地域密着型通所介護</v>
          </cell>
          <cell r="AZ1101" t="str">
            <v>60分</v>
          </cell>
          <cell r="BA1101" t="str">
            <v>週休二日制</v>
          </cell>
          <cell r="BB1101" t="str">
            <v>あり（屋内禁煙）</v>
          </cell>
          <cell r="BC1101" t="str">
            <v>あり（屋内禁煙）</v>
          </cell>
        </row>
        <row r="1102">
          <cell r="C1102" t="str">
            <v>13190-04693931</v>
          </cell>
          <cell r="D1102">
            <v>45068</v>
          </cell>
          <cell r="E1102" t="str">
            <v>社会福祉法人 町田市福祉サービス協会</v>
          </cell>
          <cell r="F1102" t="str">
            <v>シャカイフクシホウジン マチダシフクシサービスキョウカイ</v>
          </cell>
          <cell r="G1102">
            <v>0</v>
          </cell>
          <cell r="H1102">
            <v>0</v>
          </cell>
          <cell r="I1102">
            <v>0</v>
          </cell>
          <cell r="J1102">
            <v>0</v>
          </cell>
          <cell r="K1102">
            <v>0</v>
          </cell>
          <cell r="L1102">
            <v>0</v>
          </cell>
          <cell r="M1102">
            <v>0</v>
          </cell>
          <cell r="N1102" t="str">
            <v xml:space="preserve">https://machida-fukushi.or.jp/ </v>
          </cell>
          <cell r="O1102" t="str">
            <v>町田市福祉事業補完のため設立。保育園や在宅介護支援センター等の受託経営と通所介護、居宅介護支援、訪問介護他の介護保険事業を実施。平成１７年４月特別養護老人ホーム「コモンズ」開設</v>
          </cell>
          <cell r="P1102" t="str">
            <v>サービス提供責任者／６月２１日面接会</v>
          </cell>
          <cell r="Q1102" t="str">
            <v>確認中</v>
          </cell>
          <cell r="R1102" t="str">
            <v>ホームヘルプサービスは高齢者が在宅でその人らしく暮らせるよう、在宅生活を支える中心的なサービスで、やりがいのあるお仕事です。ヘルパーと利用者のコーディネート、ケアマネジャーとの連絡、訪問介護計画の作成、ヘルパーの勉強会開催などが主な仕事になります。初めての方でも手厚くフォローしますし、スキルアップのお手伝いを致します。</v>
          </cell>
          <cell r="S1102" t="str">
            <v>小山田ヘルパーステーション</v>
          </cell>
          <cell r="T1102" t="str">
            <v>確認中</v>
          </cell>
          <cell r="U1102" t="str">
            <v>正社員</v>
          </cell>
          <cell r="V1102" t="str">
            <v xml:space="preserve">東京都町田市下小山田町３５８０ ふれあい桜館１階 </v>
          </cell>
          <cell r="W1102" t="str">
            <v>バス停「桜美林学園」より徒歩８分「尾根緑道入口」より徒歩２分</v>
          </cell>
          <cell r="X1102" t="str">
            <v>203,900円〜240,100円</v>
          </cell>
          <cell r="Y1102" t="str">
            <v>改善処遇手当 20,000円〜20,000円、住宅手当 9,700円〜15,700円</v>
          </cell>
          <cell r="Z1102" t="str">
            <v>内容・詳細等は最下部ハローワークインターネットサービスにて確認ください。</v>
          </cell>
          <cell r="AA1102" t="str">
            <v>実費支給（上限なし）</v>
          </cell>
          <cell r="AB1102" t="str">
            <v>あり</v>
          </cell>
          <cell r="AC1102" t="str">
            <v>1月あたり3,600円〜4,000円（前年度実績）</v>
          </cell>
          <cell r="AD1102" t="str">
            <v>あり</v>
          </cell>
          <cell r="AE1102" t="str">
            <v>計 2.70ヶ月分（前年度実績）</v>
          </cell>
          <cell r="AF1102" t="str">
            <v>月給（手当等確認ください）</v>
          </cell>
          <cell r="AG1102" t="str">
            <v>期間の定めなし</v>
          </cell>
          <cell r="AH1102" t="str">
            <v>雇用期間の定めなし</v>
          </cell>
          <cell r="AI1102" t="str">
            <v>確認中</v>
          </cell>
          <cell r="AJ1102" t="str">
            <v>可</v>
          </cell>
          <cell r="AK1102" t="str">
            <v>あり</v>
          </cell>
          <cell r="AL1102" t="str">
            <v>３ヶ月</v>
          </cell>
          <cell r="AM1102" t="str">
            <v>あり</v>
          </cell>
          <cell r="AN1102" t="str">
            <v>10時間</v>
          </cell>
          <cell r="AO1102" t="str">
            <v>就業時間１</v>
          </cell>
          <cell r="AP1102" t="str">
            <v>8時30分〜17時15分</v>
          </cell>
          <cell r="AQ1102" t="str">
            <v>内容・詳細等は最下部ハローワークインターネットサービスにて確認ください。</v>
          </cell>
          <cell r="AR1102" t="str">
            <v>介護福祉士必須、普通自動車運転免許必須（ＡＴ限定可）</v>
          </cell>
          <cell r="AS1102" t="str">
            <v>雇用保険，労災保険，健康保険，厚生年金</v>
          </cell>
          <cell r="AT1102" t="str">
            <v>1人</v>
          </cell>
          <cell r="AU1102" t="str">
            <v>訪問介護（ホームヘルプサービス）</v>
          </cell>
          <cell r="AZ1102" t="str">
            <v>45分</v>
          </cell>
          <cell r="BA1102" t="str">
            <v>週休二日制</v>
          </cell>
          <cell r="BB1102" t="str">
            <v>あり（屋内禁煙）</v>
          </cell>
          <cell r="BC1102" t="str">
            <v>あり（屋内禁煙）</v>
          </cell>
        </row>
        <row r="1103">
          <cell r="C1103" t="str">
            <v>13190-04695031</v>
          </cell>
          <cell r="D1103">
            <v>45068</v>
          </cell>
          <cell r="E1103" t="str">
            <v>社会福祉法人 町田市福祉サービス協会</v>
          </cell>
          <cell r="F1103" t="str">
            <v>シャカイフクシホウジン マチダシフクシサービスキョウカイ</v>
          </cell>
          <cell r="G1103">
            <v>0</v>
          </cell>
          <cell r="H1103">
            <v>0</v>
          </cell>
          <cell r="I1103">
            <v>0</v>
          </cell>
          <cell r="J1103">
            <v>0</v>
          </cell>
          <cell r="K1103">
            <v>0</v>
          </cell>
          <cell r="L1103">
            <v>0</v>
          </cell>
          <cell r="M1103">
            <v>0</v>
          </cell>
          <cell r="N1103" t="str">
            <v xml:space="preserve">https://machida-fukushi.or.jp/ </v>
          </cell>
          <cell r="O1103" t="str">
            <v>町田市福祉事業補完のため設立。保育園や在宅介護支援センター等の受託経営と通所介護、居宅介護支援、訪問介護他の介護保険事業を実施。平成１７年４月特別養護老人ホーム「コモンズ」開設</v>
          </cell>
          <cell r="P1103" t="str">
            <v>送迎ドライバー兼介護補助／６月２１日面接会</v>
          </cell>
          <cell r="Q1103" t="str">
            <v>確認中</v>
          </cell>
          <cell r="R1103" t="str">
            <v>・送迎車輛の運転（１０人乗り キャラバン）・乗降の介助補助・食事の配膳・レクリエーション、趣味活動の準備、声かけ・話し相手、見守り</v>
          </cell>
          <cell r="S1103" t="str">
            <v>デイサービスコモンズ</v>
          </cell>
          <cell r="T1103" t="str">
            <v>確認中</v>
          </cell>
          <cell r="U1103" t="str">
            <v>非常勤パート</v>
          </cell>
          <cell r="V1103" t="str">
            <v>東京都町田市森野４－８－３９ 特別養護老人ホーム コモンズ内</v>
          </cell>
          <cell r="W1103" t="str">
            <v>ＪＲ・小田急線 町田駅からバス「市民病院前」下車 徒歩３分</v>
          </cell>
          <cell r="X1103" t="str">
            <v>1,171円〜1,192円</v>
          </cell>
          <cell r="Y1103" t="str">
            <v>処遇改善手当 99円〜120円</v>
          </cell>
          <cell r="Z1103" t="str">
            <v>内容・詳細等は最下部ハローワークインターネットサービスにて確認ください。</v>
          </cell>
          <cell r="AA1103" t="str">
            <v>実費支給（上限なし）</v>
          </cell>
          <cell r="AB1103" t="str">
            <v>あり</v>
          </cell>
          <cell r="AC1103" t="str">
            <v>1時間あたり11円〜20円（前年度実績）</v>
          </cell>
          <cell r="AD1103" t="str">
            <v>あり</v>
          </cell>
          <cell r="AE1103" t="str">
            <v>計 1.00ヶ月分（前年度実績）</v>
          </cell>
          <cell r="AF1103" t="str">
            <v>時給</v>
          </cell>
          <cell r="AG1103" t="str">
            <v>期間の定めあり</v>
          </cell>
          <cell r="AH1103" t="str">
            <v>〜2024年3月31日契約更新の可能性あり（原則更新）</v>
          </cell>
          <cell r="AI1103" t="str">
            <v>確認中</v>
          </cell>
          <cell r="AJ1103" t="str">
            <v>可</v>
          </cell>
          <cell r="AK1103" t="str">
            <v>あり</v>
          </cell>
          <cell r="AL1103" t="str">
            <v>１ヶ月</v>
          </cell>
          <cell r="AM1103" t="str">
            <v>あり</v>
          </cell>
          <cell r="AN1103" t="str">
            <v>4時間</v>
          </cell>
          <cell r="AO1103" t="str">
            <v>交替制（シフト制）</v>
          </cell>
          <cell r="AP1103" t="str">
            <v>8時00分〜17時30分</v>
          </cell>
          <cell r="AQ1103" t="str">
            <v>週1日程度</v>
          </cell>
          <cell r="AR1103" t="str">
            <v>普通自動車運転免許（ＡＴ限定可）</v>
          </cell>
          <cell r="AS1103" t="str">
            <v>労災保険</v>
          </cell>
          <cell r="AT1103" t="str">
            <v>1人</v>
          </cell>
          <cell r="AU1103" t="str">
            <v>地域密着型通所介護</v>
          </cell>
          <cell r="AZ1103" t="str">
            <v>90分</v>
          </cell>
          <cell r="BA1103" t="str">
            <v>週休二日制</v>
          </cell>
          <cell r="BB1103" t="str">
            <v>あり（屋内禁煙）</v>
          </cell>
          <cell r="BC1103" t="str">
            <v>あり（屋内禁煙）</v>
          </cell>
        </row>
        <row r="1104">
          <cell r="C1104" t="str">
            <v>13190-04696831</v>
          </cell>
          <cell r="D1104">
            <v>45068</v>
          </cell>
          <cell r="E1104" t="str">
            <v>社会福祉法人 町田市福祉サービス協会</v>
          </cell>
          <cell r="F1104" t="str">
            <v>シャカイフクシホウジン マチダシフクシサービスキョウカイ</v>
          </cell>
          <cell r="G1104">
            <v>0</v>
          </cell>
          <cell r="H1104">
            <v>0</v>
          </cell>
          <cell r="I1104">
            <v>0</v>
          </cell>
          <cell r="J1104">
            <v>0</v>
          </cell>
          <cell r="K1104">
            <v>0</v>
          </cell>
          <cell r="L1104">
            <v>0</v>
          </cell>
          <cell r="M1104">
            <v>0</v>
          </cell>
          <cell r="N1104" t="str">
            <v xml:space="preserve">https://machida-fukushi.or.jp/ </v>
          </cell>
          <cell r="O1104" t="str">
            <v>町田市福祉事業補完のため設立。保育園や在宅介護支援センター等の受託経営と通所介護、居宅介護支援、訪問介護他の介護保険事業を実施。平成１７年４月特別養護老人ホーム「コモンズ」開設</v>
          </cell>
          <cell r="P1104" t="str">
            <v>訪問介護ヘルパー（小山田非常勤）／６月２１日面接会</v>
          </cell>
          <cell r="Q1104" t="str">
            <v>確認中</v>
          </cell>
          <cell r="R1104" t="str">
            <v>ご利用者様のお宅へ訪問し、・生活援助（掃除・調理・買い物など）・身体介護（食事・入浴・排泄介助など）を行っていただきます。また活動がない時間は電話対応・事務処理を行っていただきます。</v>
          </cell>
          <cell r="S1104" t="str">
            <v>小山田高齢者在宅サービスセンター</v>
          </cell>
          <cell r="T1104" t="str">
            <v>確認中</v>
          </cell>
          <cell r="U1104" t="str">
            <v>非常勤パート</v>
          </cell>
          <cell r="V1104" t="str">
            <v>東京都町田市下小山田町３５８０ ふれあい桜館１階</v>
          </cell>
          <cell r="W1104" t="str">
            <v>神奈中バス「桜美林学園」下車徒歩８分「尾根緑道入口」下車徒歩２分</v>
          </cell>
          <cell r="X1104" t="str">
            <v>1,231円〜1,252円</v>
          </cell>
          <cell r="Y1104" t="str">
            <v>処遇改善手当 159円〜180円</v>
          </cell>
          <cell r="Z1104" t="str">
            <v>内容・詳細等は最下部ハローワークインターネットサービスにて確認ください。</v>
          </cell>
          <cell r="AA1104" t="str">
            <v>実費支給（上限なし）</v>
          </cell>
          <cell r="AB1104" t="str">
            <v>あり</v>
          </cell>
          <cell r="AC1104" t="str">
            <v>1時間あたり20円〜40円（前年度実績）</v>
          </cell>
          <cell r="AD1104" t="str">
            <v>あり</v>
          </cell>
          <cell r="AE1104" t="str">
            <v>計 1.00ヶ月分（前年度実績）</v>
          </cell>
          <cell r="AF1104" t="str">
            <v>時給</v>
          </cell>
          <cell r="AG1104" t="str">
            <v>期間の定めあり</v>
          </cell>
          <cell r="AH1104" t="str">
            <v>〜2024年3月31日契約更新の可能性あり（原則更新）</v>
          </cell>
          <cell r="AI1104" t="str">
            <v>確認中</v>
          </cell>
          <cell r="AJ1104" t="str">
            <v>可</v>
          </cell>
          <cell r="AK1104" t="str">
            <v>あり</v>
          </cell>
          <cell r="AL1104" t="str">
            <v>１ヶ月</v>
          </cell>
          <cell r="AM1104" t="str">
            <v>あり</v>
          </cell>
          <cell r="AN1104" t="str">
            <v>2時間</v>
          </cell>
          <cell r="AO1104" t="str">
            <v>就業時間１</v>
          </cell>
          <cell r="AP1104" t="str">
            <v>8時30分〜17時00分</v>
          </cell>
          <cell r="AQ1104" t="str">
            <v>週2日〜週3日</v>
          </cell>
          <cell r="AR1104" t="str">
            <v>介護職員初任者研修修了者、ホームヘルパー２級いずれかの資格を所持で可、普通自動車運転免許必須（ＡＴ限定可）</v>
          </cell>
          <cell r="AS1104" t="str">
            <v>労災保険</v>
          </cell>
          <cell r="AT1104" t="str">
            <v>1人</v>
          </cell>
          <cell r="AU1104" t="str">
            <v>訪問介護（ホームヘルプサービス）</v>
          </cell>
          <cell r="AZ1104" t="str">
            <v>60分</v>
          </cell>
          <cell r="BA1104" t="str">
            <v>週休二日制</v>
          </cell>
          <cell r="BB1104" t="str">
            <v>あり（屋内禁煙）</v>
          </cell>
          <cell r="BC1104" t="str">
            <v>あり（屋内禁煙）</v>
          </cell>
        </row>
        <row r="1105">
          <cell r="C1105" t="str">
            <v>13190-04697231</v>
          </cell>
          <cell r="D1105">
            <v>45068</v>
          </cell>
          <cell r="E1105" t="str">
            <v>社会福祉法人 町田市福祉サービス協会</v>
          </cell>
          <cell r="F1105" t="str">
            <v>シャカイフクシホウジン マチダシフクシサービスキョウカイ</v>
          </cell>
          <cell r="G1105">
            <v>0</v>
          </cell>
          <cell r="H1105">
            <v>0</v>
          </cell>
          <cell r="I1105">
            <v>0</v>
          </cell>
          <cell r="J1105">
            <v>0</v>
          </cell>
          <cell r="K1105">
            <v>0</v>
          </cell>
          <cell r="L1105">
            <v>0</v>
          </cell>
          <cell r="M1105">
            <v>0</v>
          </cell>
          <cell r="N1105" t="str">
            <v xml:space="preserve">https://machida-fukushi.or.jp/ </v>
          </cell>
          <cell r="O1105" t="str">
            <v>町田市福祉事業補完のため設立。保育園や在宅介護支援センター等の受託経営と通所介護、居宅介護支援、訪問介護他の介護保険事業を実施。平成１７年４月特別養護老人ホーム「コモンズ」開設</v>
          </cell>
          <cell r="P1105" t="str">
            <v>デイサービス介護スタッフ（木曽西）／６月２１日面接会</v>
          </cell>
          <cell r="Q1105" t="str">
            <v>確認中</v>
          </cell>
          <cell r="R1105" t="str">
            <v>・体操やリハビリの介助・利用される方々に気持ち良く過ごしていただくため、日常生活上の介護（食事、入浴、排泄、移動等の介助）をしていただきます。・楽しく活動をしていただくための声がけ、誘導、見守り、介助をお願いします。・送迎車両への添乗もお願いします。</v>
          </cell>
          <cell r="S1105" t="str">
            <v>リハステーション木曽西</v>
          </cell>
          <cell r="T1105" t="str">
            <v>確認中</v>
          </cell>
          <cell r="U1105" t="str">
            <v>非常勤パート</v>
          </cell>
          <cell r="V1105" t="str">
            <v>東京都町田市木曽西２－１８－１８</v>
          </cell>
          <cell r="W1105" t="str">
            <v>小田急・ＪＲ町田駅からバス 木曽南団地下車 徒歩５分</v>
          </cell>
          <cell r="X1105" t="str">
            <v>1,191円〜1,212円</v>
          </cell>
          <cell r="Y1105" t="str">
            <v>処遇改善手当 119円〜140円</v>
          </cell>
          <cell r="Z1105" t="str">
            <v>介護福祉士手当３，０００円／月 ※週１５時間以上勤務</v>
          </cell>
          <cell r="AA1105" t="str">
            <v>実費支給（上限なし）</v>
          </cell>
          <cell r="AB1105" t="str">
            <v>あり</v>
          </cell>
          <cell r="AC1105" t="str">
            <v>1時間あたり12円〜31円（前年度実績）</v>
          </cell>
          <cell r="AD1105" t="str">
            <v>なし</v>
          </cell>
          <cell r="AE1105" t="str">
            <v>なし</v>
          </cell>
          <cell r="AF1105" t="str">
            <v>時給</v>
          </cell>
          <cell r="AG1105" t="str">
            <v>期間の定めあり</v>
          </cell>
          <cell r="AH1105" t="str">
            <v>〜2024年3月31日契約更新の可能性あり（原則更新）</v>
          </cell>
          <cell r="AI1105" t="str">
            <v>確認中</v>
          </cell>
          <cell r="AJ1105" t="str">
            <v>可</v>
          </cell>
          <cell r="AK1105" t="str">
            <v>あり</v>
          </cell>
          <cell r="AL1105" t="str">
            <v>１ヶ月</v>
          </cell>
          <cell r="AM1105" t="str">
            <v>なし</v>
          </cell>
          <cell r="AN1105" t="str">
            <v>なし</v>
          </cell>
          <cell r="AO1105" t="str">
            <v>交替制（シフト制）</v>
          </cell>
          <cell r="AP1105" t="str">
            <v>8時30分〜17時00分</v>
          </cell>
          <cell r="AQ1105" t="str">
            <v>週2日〜週5日</v>
          </cell>
          <cell r="AR1105" t="str">
            <v>介護福祉士あれば尚可</v>
          </cell>
          <cell r="AS1105" t="str">
            <v>労災保険</v>
          </cell>
          <cell r="AT1105" t="str">
            <v>2人</v>
          </cell>
          <cell r="AU1105" t="str">
            <v>通所介護（デイサービス）</v>
          </cell>
          <cell r="AZ1105" t="str">
            <v>60分</v>
          </cell>
          <cell r="BA1105" t="str">
            <v>週休二日制</v>
          </cell>
          <cell r="BB1105" t="str">
            <v>あり（屋内禁煙）</v>
          </cell>
          <cell r="BC1105" t="str">
            <v>あり（屋内禁煙）</v>
          </cell>
        </row>
        <row r="1106">
          <cell r="C1106" t="str">
            <v>13190-04700431</v>
          </cell>
          <cell r="D1106">
            <v>45068</v>
          </cell>
          <cell r="E1106" t="str">
            <v>社会福祉法人 町田市福祉サービス協会</v>
          </cell>
          <cell r="F1106" t="str">
            <v>シャカイフクシホウジン マチダシフクシサービスキョウカイ</v>
          </cell>
          <cell r="G1106">
            <v>0</v>
          </cell>
          <cell r="H1106">
            <v>0</v>
          </cell>
          <cell r="I1106">
            <v>0</v>
          </cell>
          <cell r="J1106">
            <v>0</v>
          </cell>
          <cell r="K1106">
            <v>0</v>
          </cell>
          <cell r="L1106">
            <v>0</v>
          </cell>
          <cell r="M1106">
            <v>0</v>
          </cell>
          <cell r="N1106" t="str">
            <v xml:space="preserve">https://machida-fukushi.or.jp/ </v>
          </cell>
          <cell r="O1106" t="str">
            <v>町田市福祉事業補完のため設立。保育園や在宅介護支援センター等の受託経営と通所介護、居宅介護支援、訪問介護他の介護保険事業を実施。平成１７年４月特別養護老人ホーム「コモンズ」開設</v>
          </cell>
          <cell r="P1106" t="str">
            <v>特養介護職員（契約職員）／６月２１日面接会</v>
          </cell>
          <cell r="Q1106" t="str">
            <v>確認中</v>
          </cell>
          <cell r="R1106" t="str">
            <v>＊特養入居者８０名、ショート利用者２０名のユニットケア 施設です。＊ご入居者、ご利用者がその人らしく快適に過ごせる お手伝いをお願いします。＊スタッフがフォローし合える職場環境です。＊月４～５回夜勤あり★仕事内容、職場の雰囲気を見学して下さい。</v>
          </cell>
          <cell r="S1106" t="str">
            <v>特別養護老人ホーム コモンズ</v>
          </cell>
          <cell r="T1106" t="str">
            <v>確認中</v>
          </cell>
          <cell r="U1106" t="str">
            <v>契約社員</v>
          </cell>
          <cell r="V1106" t="str">
            <v xml:space="preserve">東京都町田市森野 ４－８－３９ </v>
          </cell>
          <cell r="W1106" t="str">
            <v>町田駅より神奈中バス市民病院前下車 徒歩３分</v>
          </cell>
          <cell r="X1106" t="str">
            <v>208,500円〜265,460円</v>
          </cell>
          <cell r="Y1106" t="str">
            <v>処遇改善調整手当 20,000円〜20,000円、夜勤手当 10,000円〜50,000円、処遇改善臨時手当 8,500円〜8,500円</v>
          </cell>
          <cell r="Z1106" t="str">
            <v>夜勤手当は１回 １０，０００円（毎月１～５回あり）賞与の他に年度末一時金２．７ヶ月（昨年度実績）</v>
          </cell>
          <cell r="AA1106" t="str">
            <v>実費支給（上限なし）</v>
          </cell>
          <cell r="AB1106" t="str">
            <v>あり</v>
          </cell>
          <cell r="AC1106" t="str">
            <v>1月あたり2,700円〜3,600円（前年度実績）</v>
          </cell>
          <cell r="AD1106" t="str">
            <v>あり</v>
          </cell>
          <cell r="AE1106" t="str">
            <v>計 2.70ヶ月分（前年度実績）</v>
          </cell>
          <cell r="AF1106" t="str">
            <v>月給（手当等確認ください）</v>
          </cell>
          <cell r="AG1106" t="str">
            <v>期間の定めあり</v>
          </cell>
          <cell r="AH1106" t="str">
            <v>〜2024年3月31日契約更新の可能性あり（原則更新）</v>
          </cell>
          <cell r="AI1106" t="str">
            <v>確認中</v>
          </cell>
          <cell r="AJ1106" t="str">
            <v>可</v>
          </cell>
          <cell r="AK1106" t="str">
            <v>あり</v>
          </cell>
          <cell r="AL1106" t="str">
            <v>３か月</v>
          </cell>
          <cell r="AM1106" t="str">
            <v>あり</v>
          </cell>
          <cell r="AN1106" t="str">
            <v>3時間</v>
          </cell>
          <cell r="AO1106" t="str">
            <v>変形労働時間制</v>
          </cell>
          <cell r="AP1106" t="str">
            <v>内容・詳細等は最下部ハローワークインターネットサービスにて確認ください。</v>
          </cell>
          <cell r="AQ1106" t="str">
            <v>内容・詳細等は最下部ハローワークインターネットサービスにて確認ください。</v>
          </cell>
          <cell r="AR1106" t="str">
            <v>介護職員初任者研修修了者、介護福祉士、いずれかの資格を所持で可</v>
          </cell>
          <cell r="AS1106" t="str">
            <v>雇用保険，労災保険，健康保険，厚生年金</v>
          </cell>
          <cell r="AT1106" t="str">
            <v>3人</v>
          </cell>
          <cell r="AU1106" t="str">
            <v>特別養護老人ホーム（特養）</v>
          </cell>
          <cell r="AZ1106" t="str">
            <v>45分</v>
          </cell>
          <cell r="BA1106" t="str">
            <v>週休二日制</v>
          </cell>
          <cell r="BB1106" t="str">
            <v>あり（屋内禁煙）</v>
          </cell>
          <cell r="BC1106" t="str">
            <v>あり（屋内禁煙）</v>
          </cell>
        </row>
        <row r="1107">
          <cell r="C1107" t="str">
            <v>70-0145</v>
          </cell>
          <cell r="D1107">
            <v>45070</v>
          </cell>
          <cell r="E1107" t="str">
            <v>有限会社Ｇ</v>
          </cell>
          <cell r="F1107" t="str">
            <v>ゆうげんがいしゃＧ</v>
          </cell>
          <cell r="G1107" t="str">
            <v>事務</v>
          </cell>
          <cell r="H1107" t="str">
            <v>刑部　清海</v>
          </cell>
          <cell r="J1107" t="str">
            <v>042-794-2255</v>
          </cell>
          <cell r="K1107" t="str">
            <v>042-794-2256</v>
          </cell>
          <cell r="M1107" t="str">
            <v>helper@kirara-g.jp</v>
          </cell>
          <cell r="N1107" t="str">
            <v>https://kirara-g.jp/kaigo/</v>
          </cell>
          <cell r="O1107" t="str">
            <v>初任者研修・実務者研修
＋当社研修制度あり
働きながらスキルアップ出来ます</v>
          </cell>
          <cell r="P1107" t="str">
            <v>訪問介護</v>
          </cell>
          <cell r="Q1107" t="str">
            <v>確認中</v>
          </cell>
          <cell r="R1107" t="str">
            <v>利用者様宅へ伺って、身体介護、生活介護、同行援護、移動支援などを行います。</v>
          </cell>
          <cell r="S1107" t="str">
            <v>きららデイリハでをつなごう</v>
          </cell>
          <cell r="T1107" t="str">
            <v>確認中</v>
          </cell>
          <cell r="U1107" t="str">
            <v>非常勤パート</v>
          </cell>
          <cell r="V1107" t="str">
            <v>東京都町田市忠生1-5-3</v>
          </cell>
          <cell r="W1107" t="str">
            <v>利用者宅へ、徒歩・バス・自転車利用など</v>
          </cell>
          <cell r="X1107" t="str">
            <v>身体介護1,600円、生活援助1,300円　*詳細は規定賃金表あり</v>
          </cell>
          <cell r="Y1107" t="str">
            <v>なし</v>
          </cell>
          <cell r="Z1107" t="str">
            <v>報奨金制度あり</v>
          </cell>
          <cell r="AA1107" t="str">
            <v>一件100円</v>
          </cell>
          <cell r="AB1107" t="str">
            <v>条件による</v>
          </cell>
          <cell r="AC1107" t="str">
            <v>-</v>
          </cell>
          <cell r="AD1107" t="str">
            <v>有り</v>
          </cell>
          <cell r="AE1107" t="str">
            <v>介護職員処遇改善加算より算出</v>
          </cell>
          <cell r="AF1107" t="str">
            <v>時給</v>
          </cell>
          <cell r="AG1107" t="str">
            <v>有期</v>
          </cell>
          <cell r="AH1107" t="str">
            <v>半年</v>
          </cell>
          <cell r="AI1107" t="str">
            <v>確認中</v>
          </cell>
          <cell r="AJ1107" t="str">
            <v>可</v>
          </cell>
          <cell r="AK1107" t="str">
            <v>無</v>
          </cell>
          <cell r="AL1107" t="str">
            <v>無</v>
          </cell>
          <cell r="AM1107" t="str">
            <v>無</v>
          </cell>
          <cell r="AN1107" t="str">
            <v>無</v>
          </cell>
          <cell r="AO1107" t="str">
            <v>シフト制</v>
          </cell>
          <cell r="AP1107" t="str">
            <v>訪問時間による</v>
          </cell>
          <cell r="AQ1107" t="str">
            <v>週1回以上</v>
          </cell>
          <cell r="AR1107" t="str">
            <v>経験・学歴　不問
まちいきヘルパー、旧ヘルパー２級
または初任者研修終了</v>
          </cell>
          <cell r="AS1107" t="str">
            <v>労災保険</v>
          </cell>
          <cell r="AT1107">
            <v>2</v>
          </cell>
          <cell r="AU1107" t="str">
            <v>訪問介護（ホームヘルプサービス）</v>
          </cell>
          <cell r="AZ1107" t="str">
            <v>60分・法廷通り</v>
          </cell>
          <cell r="BA1107" t="str">
            <v>雇用契約日以外</v>
          </cell>
          <cell r="BB1107" t="str">
            <v>あり「屋内禁煙」又は「敷地内禁煙」</v>
          </cell>
          <cell r="BC1107" t="str">
            <v>あり「屋内禁煙」又は「敷地内禁煙」</v>
          </cell>
        </row>
        <row r="1108">
          <cell r="C1108" t="str">
            <v>70-0411</v>
          </cell>
          <cell r="D1108">
            <v>45070</v>
          </cell>
          <cell r="E1108" t="str">
            <v>有限会社Ｇ</v>
          </cell>
          <cell r="F1108" t="str">
            <v>ゆうげんがいしゃＧ</v>
          </cell>
          <cell r="G1108" t="str">
            <v>ヘルパーセンター</v>
          </cell>
          <cell r="H1108" t="str">
            <v>刑部　清海</v>
          </cell>
          <cell r="J1108" t="str">
            <v>042-794-1661</v>
          </cell>
          <cell r="K1108" t="str">
            <v>042-794-2256</v>
          </cell>
          <cell r="M1108" t="str">
            <v>helper@kirara-g.jp</v>
          </cell>
          <cell r="N1108" t="str">
            <v>https://kirara-g.jp/kaigo/</v>
          </cell>
          <cell r="O1108" t="str">
            <v>当社研修制度あり</v>
          </cell>
          <cell r="P1108" t="str">
            <v>まちいきヘルパー</v>
          </cell>
          <cell r="Q1108" t="str">
            <v>確認中</v>
          </cell>
          <cell r="R1108" t="str">
            <v>利用者様宅へ伺って支援を行います。
木曽を中心とし、小山町、忠生、山崎などを訪問しています。</v>
          </cell>
          <cell r="S1108" t="str">
            <v>きららヘルパーセンター</v>
          </cell>
          <cell r="T1108" t="str">
            <v>確認中</v>
          </cell>
          <cell r="U1108" t="str">
            <v>まちいきヘルパー</v>
          </cell>
          <cell r="V1108" t="str">
            <v>東京都町田市木曽西4-35-41</v>
          </cell>
          <cell r="W1108" t="str">
            <v>利用者宅へ、徒歩・バス・自転車利用など</v>
          </cell>
          <cell r="X1108" t="str">
            <v>生活援助1,300円
＊詳細は規定賃金表あり</v>
          </cell>
          <cell r="Y1108" t="str">
            <v>-</v>
          </cell>
          <cell r="Z1108" t="str">
            <v>一件につき100円</v>
          </cell>
          <cell r="AA1108" t="str">
            <v>一件100円</v>
          </cell>
          <cell r="AB1108" t="str">
            <v>条件による</v>
          </cell>
          <cell r="AC1108" t="str">
            <v>-</v>
          </cell>
          <cell r="AD1108" t="str">
            <v>有り</v>
          </cell>
          <cell r="AE1108" t="str">
            <v>介護職員処遇改善加算より算出</v>
          </cell>
          <cell r="AF1108" t="str">
            <v>時給</v>
          </cell>
          <cell r="AG1108" t="str">
            <v>有期</v>
          </cell>
          <cell r="AH1108" t="str">
            <v>半年</v>
          </cell>
          <cell r="AI1108" t="str">
            <v>確認中</v>
          </cell>
          <cell r="AJ1108" t="str">
            <v>可</v>
          </cell>
          <cell r="AK1108" t="str">
            <v>無</v>
          </cell>
          <cell r="AL1108" t="str">
            <v>無</v>
          </cell>
          <cell r="AM1108" t="str">
            <v>無</v>
          </cell>
          <cell r="AN1108" t="str">
            <v>無</v>
          </cell>
          <cell r="AO1108" t="str">
            <v>シフト制</v>
          </cell>
          <cell r="AP1108" t="str">
            <v>訪問時間による</v>
          </cell>
          <cell r="AQ1108" t="str">
            <v>週1回以上</v>
          </cell>
          <cell r="AR1108" t="str">
            <v>まちいきヘルパー
　経験・学歴不問</v>
          </cell>
          <cell r="AS1108" t="str">
            <v>労災保険</v>
          </cell>
          <cell r="AT1108">
            <v>2</v>
          </cell>
          <cell r="AU1108" t="str">
            <v>訪問介護（ホームヘルプサービス）</v>
          </cell>
          <cell r="AZ1108" t="str">
            <v>60分・法廷通り</v>
          </cell>
          <cell r="BA1108" t="str">
            <v>雇用契約日以外</v>
          </cell>
          <cell r="BB1108" t="str">
            <v>あり「屋内禁煙」又は「敷地内禁煙」</v>
          </cell>
          <cell r="BC1108" t="str">
            <v>あり「屋内禁煙」又は「敷地内禁煙」</v>
          </cell>
        </row>
        <row r="1109">
          <cell r="C1109" t="str">
            <v>70-0334</v>
          </cell>
          <cell r="D1109">
            <v>45070</v>
          </cell>
          <cell r="E1109" t="str">
            <v>社会福祉法人 町田市福祉サービス協会</v>
          </cell>
          <cell r="F1109" t="str">
            <v>しゃかいふくしほうじん まちだしふくしサービスきょうかい</v>
          </cell>
          <cell r="G1109" t="str">
            <v>ヘルパーステーション</v>
          </cell>
          <cell r="H1109" t="str">
            <v>松本　賓美</v>
          </cell>
          <cell r="J1109" t="str">
            <v>042-710-2241</v>
          </cell>
          <cell r="K1109" t="str">
            <v>042-728-6578</v>
          </cell>
          <cell r="N1109" t="str">
            <v>https://machida-fukushi.or.jp/</v>
          </cell>
          <cell r="O1109" t="str">
            <v>社会福祉法人　町田市福祉サービス協会が運営している福祉協会ヘルパーステーションは、特別養護老人ホーム「コモンズ」の中にある事業所になります。「その人らしく、よく生きる」を基本理念とし、地域で「在宅で生活を続けていきたい」と頑張っている方たちへサービスを提供しています。サービス提供責任者、ヘルパーの関係も良好で、小さなことでも相談ができる関係が築けています。仲間と利用者のみなさんと共に喜怒哀楽を一緒に分かち合える笑顔と笑い声があふれてるヘルパーステーションです。</v>
          </cell>
          <cell r="P1109" t="str">
            <v>まちいきヘルパー</v>
          </cell>
          <cell r="Q1109" t="str">
            <v>確認中</v>
          </cell>
          <cell r="R1109" t="str">
            <v>掃除・洗濯・調理・買物代行など</v>
          </cell>
          <cell r="S1109" t="str">
            <v>福祉協会ヘルパーステーション</v>
          </cell>
          <cell r="T1109" t="str">
            <v>確認中</v>
          </cell>
          <cell r="U1109" t="str">
            <v>非常勤パート</v>
          </cell>
          <cell r="V1109" t="str">
            <v>東京都町田市森野4-8-39</v>
          </cell>
          <cell r="W1109" t="str">
            <v>町田駅よりバス</v>
          </cell>
          <cell r="X1109" t="str">
            <v>1,113円</v>
          </cell>
          <cell r="Y1109" t="str">
            <v>-</v>
          </cell>
          <cell r="Z1109" t="str">
            <v>休日手当・移動手当・待機手当・同行手当・会議手当
（続けてサービスを行う場合は利用者宅間の移動手当有）
休業手当(当日キャンセル)・研修手当・健診手当</v>
          </cell>
          <cell r="AA1109" t="str">
            <v>続けてサービスを行う場合は
利用者宅間の移動手当有</v>
          </cell>
          <cell r="AB1109" t="str">
            <v>無し</v>
          </cell>
          <cell r="AC1109" t="str">
            <v>無し</v>
          </cell>
          <cell r="AD1109" t="str">
            <v>無し</v>
          </cell>
          <cell r="AE1109" t="str">
            <v>無し</v>
          </cell>
          <cell r="AF1109" t="str">
            <v>時給</v>
          </cell>
          <cell r="AG1109" t="str">
            <v>有期</v>
          </cell>
          <cell r="AH1109" t="str">
            <v>年度ごとの更新</v>
          </cell>
          <cell r="AI1109" t="str">
            <v>確認中</v>
          </cell>
          <cell r="AJ1109" t="str">
            <v>条件等による</v>
          </cell>
          <cell r="AK1109" t="str">
            <v>有</v>
          </cell>
          <cell r="AL1109" t="str">
            <v>1ヵ月</v>
          </cell>
          <cell r="AM1109" t="str">
            <v>無</v>
          </cell>
          <cell r="AN1109" t="str">
            <v>無</v>
          </cell>
          <cell r="AO1109" t="str">
            <v>シフト制</v>
          </cell>
          <cell r="AP1109" t="str">
            <v>8:00～17:00の間の都合の良い時間（定期）</v>
          </cell>
          <cell r="AQ1109" t="str">
            <v>週１日、1時間からＯＫ</v>
          </cell>
          <cell r="AR1109" t="str">
            <v>まちいきヘルパー</v>
          </cell>
          <cell r="AS1109" t="str">
            <v>労災保険</v>
          </cell>
          <cell r="AT1109">
            <v>3</v>
          </cell>
          <cell r="AU1109" t="str">
            <v>訪問介護（ホームヘルプサービス）</v>
          </cell>
          <cell r="AZ1109" t="str">
            <v>なし</v>
          </cell>
          <cell r="BA1109" t="str">
            <v>有給休暇あり</v>
          </cell>
          <cell r="BB1109" t="str">
            <v>あり「屋内禁煙」又は「敷地内禁煙（屋外に喫煙場所設置」</v>
          </cell>
          <cell r="BC1109" t="str">
            <v>あり「屋内禁煙」又は「敷地内禁煙（屋外に喫煙場所設置」</v>
          </cell>
        </row>
        <row r="1110">
          <cell r="C1110" t="str">
            <v>70-0335</v>
          </cell>
          <cell r="D1110">
            <v>45070</v>
          </cell>
          <cell r="E1110" t="str">
            <v>社会福祉法人 町田市福祉サービス協会</v>
          </cell>
          <cell r="F1110" t="str">
            <v>しゃかいふくしほうじん まちだしふくしサービスきょうかい</v>
          </cell>
          <cell r="G1110" t="str">
            <v>小山田ヘルパーステーション</v>
          </cell>
          <cell r="H1110" t="str">
            <v>山口　のぞみ</v>
          </cell>
          <cell r="J1110" t="str">
            <v>042-797-8302</v>
          </cell>
          <cell r="K1110" t="str">
            <v>042-797-8830</v>
          </cell>
          <cell r="N1110" t="str">
            <v>https://machida-fukushi.or.jp/</v>
          </cell>
          <cell r="O1110" t="str">
            <v>小山田ヘルパーステーションは、春には美しい桜並木のある尾根緑道の入り口「ふれあい桜館」の1階にあります。「自宅で安心して自立した生活を送りたい」という利用者の方々の想いを実現するために、活動を行っております。
エプロン支給いたします。</v>
          </cell>
          <cell r="P1110" t="str">
            <v>まちいきヘルパー</v>
          </cell>
          <cell r="Q1110" t="str">
            <v>確認中</v>
          </cell>
          <cell r="R1110" t="str">
            <v>ご利用者様のお宅へ訪問し、生活援助（掃除など）を行っていただきます。</v>
          </cell>
          <cell r="S1110" t="str">
            <v>小山田ヘルパーステーション</v>
          </cell>
          <cell r="T1110" t="str">
            <v>確認中</v>
          </cell>
          <cell r="U1110" t="str">
            <v>まちいきヘルパー</v>
          </cell>
          <cell r="V1110" t="str">
            <v>東京都町田市下小山田町3580　ふれあい桜館1階</v>
          </cell>
          <cell r="W1110" t="str">
            <v>神奈中バス「桜美林学園」徒歩8分「尾根緑道入り口」徒歩2分</v>
          </cell>
          <cell r="X1110" t="str">
            <v>1,113円</v>
          </cell>
          <cell r="Y1110" t="str">
            <v>確認中</v>
          </cell>
          <cell r="Z1110" t="str">
            <v>休日手当　移動手当　待機手当　同行手当　休業手当　会議手当　研修手当　健診手当　通勤手当</v>
          </cell>
          <cell r="AA1110" t="str">
            <v>あり</v>
          </cell>
          <cell r="AB1110" t="str">
            <v>無し</v>
          </cell>
          <cell r="AC1110" t="str">
            <v>無し</v>
          </cell>
          <cell r="AD1110" t="str">
            <v>無し</v>
          </cell>
          <cell r="AE1110" t="str">
            <v>無し</v>
          </cell>
          <cell r="AF1110" t="str">
            <v>時給</v>
          </cell>
          <cell r="AG1110" t="str">
            <v>有期</v>
          </cell>
          <cell r="AH1110" t="str">
            <v>年度ごとの更新</v>
          </cell>
          <cell r="AI1110" t="str">
            <v>確認中</v>
          </cell>
          <cell r="AJ1110" t="str">
            <v>条件等による</v>
          </cell>
          <cell r="AK1110" t="str">
            <v>有</v>
          </cell>
          <cell r="AL1110" t="str">
            <v>1ヵ月</v>
          </cell>
          <cell r="AM1110" t="str">
            <v>無</v>
          </cell>
          <cell r="AN1110" t="str">
            <v>無</v>
          </cell>
          <cell r="AO1110" t="str">
            <v>シフト制</v>
          </cell>
          <cell r="AP1110" t="str">
            <v>8:30～17:00の間で応相談</v>
          </cell>
          <cell r="AQ1110" t="str">
            <v>訪問の発生する日数</v>
          </cell>
          <cell r="AR1110" t="str">
            <v>まちいきヘルパー</v>
          </cell>
          <cell r="AS1110" t="str">
            <v>労災保険</v>
          </cell>
          <cell r="AT1110">
            <v>1</v>
          </cell>
          <cell r="AU1110" t="str">
            <v>訪問介護（ホームヘルプサービス）</v>
          </cell>
          <cell r="AZ1110" t="str">
            <v>なし</v>
          </cell>
          <cell r="BA1110" t="str">
            <v>訪問日以外</v>
          </cell>
          <cell r="BB1110" t="str">
            <v>あり「屋内禁煙」又は「敷地内禁煙（屋外に喫煙場所設置」</v>
          </cell>
          <cell r="BC1110" t="str">
            <v>あり「屋内禁煙」又は「敷地内禁煙（屋外に喫煙場所設置」</v>
          </cell>
        </row>
        <row r="1111">
          <cell r="C1111" t="str">
            <v>13190-05751531</v>
          </cell>
          <cell r="D1111">
            <v>45075</v>
          </cell>
          <cell r="E1111" t="str">
            <v>内容・詳細等は最下部ハローワークインターネットサービスにて確認ください。</v>
          </cell>
          <cell r="F1111" t="str">
            <v>内容・詳細等は最下部ハローワークインターネットサービスにて確認ください。</v>
          </cell>
          <cell r="G1111">
            <v>0</v>
          </cell>
          <cell r="H1111">
            <v>0</v>
          </cell>
          <cell r="I1111">
            <v>0</v>
          </cell>
          <cell r="J1111">
            <v>0</v>
          </cell>
          <cell r="K1111">
            <v>0</v>
          </cell>
          <cell r="L1111">
            <v>0</v>
          </cell>
          <cell r="M1111">
            <v>0</v>
          </cell>
          <cell r="N1111" t="str">
            <v>内容・詳細等は最下部ハローワークインターネットサービスにて確認ください。</v>
          </cell>
          <cell r="O1111" t="str">
            <v>内容・詳細等は最下部ハローワークインターネットサービスにて確認ください。</v>
          </cell>
          <cell r="P1111" t="str">
            <v>事務員／正職員／高齢者施設</v>
          </cell>
          <cell r="Q1111" t="str">
            <v>確認中</v>
          </cell>
          <cell r="R1111" t="str">
            <v>＊総務、人事、経理、システム管理、設備管理、車両管理、 介護請求等を行う部門の一員として勤務頂きます。＊施設の規模、特養１００名、ショート３０名、一般デイサービス４０名、認知デイサービス１２名、居宅介護支援事業所、包括支援センター等を運営している高齢者施設です。＊経験を重視して業務内容を相談させていただきます。</v>
          </cell>
          <cell r="S1111" t="str">
            <v>内容・詳細等は最下部ハローワークインターネットサービスにて確認ください。</v>
          </cell>
          <cell r="T1111" t="str">
            <v>確認中</v>
          </cell>
          <cell r="U1111" t="str">
            <v>正社員</v>
          </cell>
          <cell r="V1111" t="str">
            <v>東京都町田市</v>
          </cell>
          <cell r="W1111" t="str">
            <v>小田急線町田駅下車 バス便「薬師台３丁目」バス停から徒歩３分</v>
          </cell>
          <cell r="X1111" t="str">
            <v>213,500円〜258,900円</v>
          </cell>
          <cell r="Y1111" t="str">
            <v>-</v>
          </cell>
          <cell r="Z1111" t="str">
            <v>地域手当：２５，０００円、住宅手当：６，０００円～１０，０００円、扶養手当：配偶者（欠配／子）１３，０００円、 その他 １人につき ３、６００円</v>
          </cell>
          <cell r="AA1111" t="str">
            <v>実費支給（上限なし）</v>
          </cell>
          <cell r="AB1111" t="str">
            <v>あり</v>
          </cell>
          <cell r="AC1111" t="str">
            <v>1月あたり0円〜5,000円（前年度実績）</v>
          </cell>
          <cell r="AD1111" t="str">
            <v>あり</v>
          </cell>
          <cell r="AE1111" t="str">
            <v>計 3.50ヶ月分（前年度実績）</v>
          </cell>
          <cell r="AF1111" t="str">
            <v>月給（手当等確認ください）</v>
          </cell>
          <cell r="AG1111" t="str">
            <v>期間の定めなし</v>
          </cell>
          <cell r="AH1111" t="str">
            <v>雇用期間の定めなし</v>
          </cell>
          <cell r="AI1111" t="str">
            <v>確認中</v>
          </cell>
          <cell r="AJ1111" t="str">
            <v>可</v>
          </cell>
          <cell r="AK1111" t="str">
            <v>あり</v>
          </cell>
          <cell r="AL1111" t="str">
            <v>３ヶ月</v>
          </cell>
          <cell r="AM1111" t="str">
            <v>あり</v>
          </cell>
          <cell r="AN1111" t="str">
            <v>15時間</v>
          </cell>
          <cell r="AO1111" t="str">
            <v>変形労働時間制</v>
          </cell>
          <cell r="AP1111" t="str">
            <v>内容・詳細等は最下部ハローワークインターネットサービスにて確認ください。</v>
          </cell>
          <cell r="AQ1111" t="str">
            <v>内容・詳細等は最下部ハローワークインターネットサービスにて確認ください。</v>
          </cell>
          <cell r="AR1111" t="str">
            <v>日商簿記３級あれば尚可、基本不問だが、簿記検定３級以上があれば尚可、普通自動車運転免許必須（ＡＴ限定可）</v>
          </cell>
          <cell r="AS1111" t="str">
            <v>雇用保険，労災保険，健康保険，厚生年金</v>
          </cell>
          <cell r="AT1111" t="str">
            <v>1人</v>
          </cell>
          <cell r="AU1111" t="str">
            <v>特別養護老人ホーム（特養）</v>
          </cell>
          <cell r="AV1111" t="str">
            <v>利用しない</v>
          </cell>
          <cell r="AX1111" t="str">
            <v>利用しない</v>
          </cell>
          <cell r="AZ1111" t="str">
            <v>60分</v>
          </cell>
          <cell r="BA1111" t="str">
            <v>週休二日制</v>
          </cell>
          <cell r="BB1111" t="str">
            <v>あり（屋内禁煙）</v>
          </cell>
          <cell r="BC1111" t="str">
            <v>あり（屋内禁煙）</v>
          </cell>
        </row>
        <row r="1112">
          <cell r="C1112" t="str">
            <v>13190-05654831</v>
          </cell>
          <cell r="D1112">
            <v>45078</v>
          </cell>
          <cell r="E1112" t="str">
            <v>株式会社 創生事業団（エルダーホームケア町田）</v>
          </cell>
          <cell r="F1112" t="str">
            <v>カブシキガイシャ ソウセイジギョウダン（エルダーホームケアマチダ）</v>
          </cell>
          <cell r="G1112">
            <v>0</v>
          </cell>
          <cell r="H1112">
            <v>0</v>
          </cell>
          <cell r="I1112">
            <v>0</v>
          </cell>
          <cell r="J1112">
            <v>0</v>
          </cell>
          <cell r="K1112">
            <v>0</v>
          </cell>
          <cell r="L1112">
            <v>0</v>
          </cell>
          <cell r="M1112">
            <v>0</v>
          </cell>
          <cell r="N1112" t="str">
            <v>内容・詳細等は最下部ハローワークインターネットサービスにて確認ください。</v>
          </cell>
          <cell r="O1112" t="str">
            <v>有料老人ホームやデイサービスを運営しており介護スタッフが働きやすい職場です。</v>
          </cell>
          <cell r="P1112" t="str">
            <v>看護スタッフ</v>
          </cell>
          <cell r="Q1112" t="str">
            <v>確認中</v>
          </cell>
          <cell r="R1112" t="str">
            <v>・有料老人ホームの看護スタッフ定員３４名、３４部屋（全個室）・医師の指示に基づき利用者様の処置全般・土日祝、盆正月ＧＷシフト勤務できる方、記録作業はペーパーレス化を進めており、ＰＣ又はタブレットを使用します。</v>
          </cell>
          <cell r="S1112" t="str">
            <v>エルダーホームケア町田</v>
          </cell>
          <cell r="T1112" t="str">
            <v>確認中</v>
          </cell>
          <cell r="U1112" t="str">
            <v>非常勤パート</v>
          </cell>
          <cell r="V1112" t="str">
            <v>東京都町田市木曽東１－３３－１６</v>
          </cell>
          <cell r="W1112" t="str">
            <v>横浜線 古淵駅　徒歩12分</v>
          </cell>
          <cell r="X1112" t="str">
            <v>1,650円〜1,900円</v>
          </cell>
          <cell r="Y1112" t="str">
            <v>-</v>
          </cell>
          <cell r="Z1112" t="str">
            <v>内容・詳細等は最下部ハローワークインターネットサービスにて確認ください。</v>
          </cell>
          <cell r="AA1112" t="str">
            <v>実費支給（上限あり）</v>
          </cell>
          <cell r="AB1112" t="str">
            <v>あり</v>
          </cell>
          <cell r="AC1112" t="str">
            <v>1時間あたり5円〜20円（前年度実績）</v>
          </cell>
          <cell r="AD1112" t="str">
            <v>なし</v>
          </cell>
          <cell r="AE1112" t="str">
            <v>なし</v>
          </cell>
          <cell r="AF1112" t="str">
            <v>時給</v>
          </cell>
          <cell r="AG1112" t="str">
            <v>期間の定めあり</v>
          </cell>
          <cell r="AH1112" t="str">
            <v>雇用期間の定めあり（4ヶ月未満）〜2023年9月30日、契約更新の可能性あり（原則更新）</v>
          </cell>
          <cell r="AI1112" t="str">
            <v>確認中</v>
          </cell>
          <cell r="AJ1112" t="str">
            <v>不可</v>
          </cell>
          <cell r="AK1112" t="str">
            <v>あり</v>
          </cell>
          <cell r="AL1112" t="str">
            <v>３ヶ月～６ヶ月</v>
          </cell>
          <cell r="AM1112" t="str">
            <v>なし</v>
          </cell>
          <cell r="AN1112" t="str">
            <v>なし</v>
          </cell>
          <cell r="AO1112" t="str">
            <v>変形労働時間制</v>
          </cell>
          <cell r="AP1112" t="str">
            <v>内容・詳細等は最下部ハローワークインターネットサービスにて確認ください。</v>
          </cell>
          <cell r="AQ1112" t="str">
            <v>週2日〜週4日</v>
          </cell>
          <cell r="AR1112" t="str">
            <v>看護師・准看護師いずれかの資格を所持で可</v>
          </cell>
          <cell r="AS1112" t="str">
            <v>労災保険</v>
          </cell>
          <cell r="AT1112" t="str">
            <v>3人</v>
          </cell>
          <cell r="AU1112" t="str">
            <v>特定施設入居者生活介護（有料老人ホーム）</v>
          </cell>
          <cell r="AV1112" t="str">
            <v>利用しない</v>
          </cell>
          <cell r="AX1112" t="str">
            <v>利用しない</v>
          </cell>
          <cell r="AZ1112" t="str">
            <v>60分</v>
          </cell>
          <cell r="BA1112" t="str">
            <v>週休二日制</v>
          </cell>
          <cell r="BB1112" t="str">
            <v>あり（屋内禁煙）</v>
          </cell>
          <cell r="BC1112" t="str">
            <v>あり（屋内禁煙）</v>
          </cell>
        </row>
        <row r="1113">
          <cell r="C1113" t="str">
            <v>13190-05664531</v>
          </cell>
          <cell r="D1113">
            <v>45078</v>
          </cell>
          <cell r="E1113" t="str">
            <v>株式会社 創生事業団（エルダーホームケア町田）</v>
          </cell>
          <cell r="F1113" t="str">
            <v>カブシキガイシャ ソウセイジギョウダン（エルダーホームケアマチダ）</v>
          </cell>
          <cell r="G1113">
            <v>0</v>
          </cell>
          <cell r="H1113">
            <v>0</v>
          </cell>
          <cell r="I1113">
            <v>0</v>
          </cell>
          <cell r="J1113">
            <v>0</v>
          </cell>
          <cell r="K1113">
            <v>0</v>
          </cell>
          <cell r="L1113">
            <v>0</v>
          </cell>
          <cell r="M1113">
            <v>0</v>
          </cell>
          <cell r="N1113" t="str">
            <v>内容・詳細等は最下部ハローワークインターネットサービスにて確認ください。</v>
          </cell>
          <cell r="O1113" t="str">
            <v>有料老人ホームやデイサービスを運営しており介護スタッフが働きやすい職場です。</v>
          </cell>
          <cell r="P1113" t="str">
            <v>介護スタッフ（夜勤専門）</v>
          </cell>
          <cell r="Q1113" t="str">
            <v>確認中</v>
          </cell>
          <cell r="R1113" t="str">
            <v>有料老人ホームの介護スタッフ定員３４名、３４部屋（全個室）夜間のコール対応、見守り、巡視トイレ、食事、起床就寝の介助。記録作業はペーパーレス化を進めており、ＰＣ又はタブレットを使用します。</v>
          </cell>
          <cell r="S1113" t="str">
            <v>エルダーホームケア町田</v>
          </cell>
          <cell r="T1113" t="str">
            <v>確認中</v>
          </cell>
          <cell r="U1113" t="str">
            <v>非常勤パート</v>
          </cell>
          <cell r="V1113" t="str">
            <v>東京都町田市木曽東１－３３－１６</v>
          </cell>
          <cell r="W1113" t="str">
            <v>横浜線 古淵駅　徒歩12分</v>
          </cell>
          <cell r="X1113" t="str">
            <v>1,371円〜1,371円</v>
          </cell>
          <cell r="Y1113" t="str">
            <v>-</v>
          </cell>
          <cell r="Z1113" t="str">
            <v>１夜勤÷１５Ｈで時給換算、別途 年１回処遇改善手当</v>
          </cell>
          <cell r="AA1113" t="str">
            <v>実費支給（上限あり）</v>
          </cell>
          <cell r="AB1113" t="str">
            <v>あり</v>
          </cell>
          <cell r="AC1113" t="str">
            <v>1時間あたり5円〜20円（前年度実績）</v>
          </cell>
          <cell r="AD1113" t="str">
            <v>なし</v>
          </cell>
          <cell r="AE1113" t="str">
            <v>なし</v>
          </cell>
          <cell r="AF1113" t="str">
            <v>日給制</v>
          </cell>
          <cell r="AG1113" t="str">
            <v>期間の定めあり</v>
          </cell>
          <cell r="AH1113" t="str">
            <v>雇用期間の定めあり（4ヶ月未満）〜2023年9月30日契約更新の可能性あり（原則更新）</v>
          </cell>
          <cell r="AI1113" t="str">
            <v>確認中</v>
          </cell>
          <cell r="AJ1113" t="str">
            <v>不可</v>
          </cell>
          <cell r="AK1113" t="str">
            <v>あり</v>
          </cell>
          <cell r="AL1113" t="str">
            <v>３ヶ月～６ヶ月</v>
          </cell>
          <cell r="AM1113" t="str">
            <v>なし</v>
          </cell>
          <cell r="AN1113" t="str">
            <v>なし</v>
          </cell>
          <cell r="AO1113" t="str">
            <v>変形労働時間制</v>
          </cell>
          <cell r="AP1113" t="str">
            <v>16時30分〜9時30分</v>
          </cell>
          <cell r="AQ1113" t="str">
            <v>週2日〜週4日</v>
          </cell>
          <cell r="AR1113" t="str">
            <v>介護福祉士・介護職員初任者研修修了者・ホームヘルパー２級あれば尚可、無資格者勤務可</v>
          </cell>
          <cell r="AS1113" t="str">
            <v>労災保険</v>
          </cell>
          <cell r="AT1113" t="str">
            <v>4人</v>
          </cell>
          <cell r="AU1113" t="str">
            <v>特定施設入居者生活介護（有料老人ホーム）</v>
          </cell>
          <cell r="AV1113" t="str">
            <v>利用しない</v>
          </cell>
          <cell r="AX1113" t="str">
            <v>利用しない</v>
          </cell>
          <cell r="AZ1113" t="str">
            <v>120分</v>
          </cell>
          <cell r="BA1113" t="str">
            <v>週休二日制</v>
          </cell>
          <cell r="BB1113" t="str">
            <v>あり（屋内禁煙）</v>
          </cell>
          <cell r="BC1113" t="str">
            <v>あり（屋内禁煙）</v>
          </cell>
        </row>
        <row r="1114">
          <cell r="C1114" t="str">
            <v>13190-05667331</v>
          </cell>
          <cell r="D1114">
            <v>45078</v>
          </cell>
          <cell r="E1114" t="str">
            <v>株式会社 創生事業団（エルダーホームケア町田）</v>
          </cell>
          <cell r="F1114" t="str">
            <v>カブシキガイシャ ソウセイジギョウダン（エルダーホームケアマチダ）</v>
          </cell>
          <cell r="G1114">
            <v>0</v>
          </cell>
          <cell r="H1114">
            <v>0</v>
          </cell>
          <cell r="I1114">
            <v>0</v>
          </cell>
          <cell r="J1114">
            <v>0</v>
          </cell>
          <cell r="K1114">
            <v>0</v>
          </cell>
          <cell r="L1114">
            <v>0</v>
          </cell>
          <cell r="M1114">
            <v>0</v>
          </cell>
          <cell r="N1114" t="str">
            <v>内容・詳細等は最下部ハローワークインターネットサービスにて確認ください。</v>
          </cell>
          <cell r="O1114" t="str">
            <v>有料老人ホームやデイサービスを運営しており介護スタッフが働きやすい職場です。</v>
          </cell>
          <cell r="P1114" t="str">
            <v>介護スタッフ</v>
          </cell>
          <cell r="Q1114" t="str">
            <v>確認中</v>
          </cell>
          <cell r="R1114" t="str">
            <v>有料老人ホームの介護スタッフ定員３４名、３４部屋（全個室）食事・トイレ・入浴・起床就寝の介助、室内清掃・リネン交換・見守など、記録作業はペーパーレス化を進めており、ＰＣ又はタブレットを使用します。</v>
          </cell>
          <cell r="S1114" t="str">
            <v>エルダーホームケア町田</v>
          </cell>
          <cell r="T1114" t="str">
            <v>確認中</v>
          </cell>
          <cell r="U1114" t="str">
            <v>非常勤パート</v>
          </cell>
          <cell r="V1114" t="str">
            <v>東京都町田市木曽東１－３３－１６</v>
          </cell>
          <cell r="W1114" t="str">
            <v>横浜線 古淵駅　徒歩12分</v>
          </cell>
          <cell r="X1114" t="str">
            <v>1,238円〜1,500円</v>
          </cell>
          <cell r="Y1114" t="str">
            <v>-</v>
          </cell>
          <cell r="Z1114" t="str">
            <v>年１回処遇改善手当 別途</v>
          </cell>
          <cell r="AA1114" t="str">
            <v>実費支給（上限あり）</v>
          </cell>
          <cell r="AB1114" t="str">
            <v>あり</v>
          </cell>
          <cell r="AC1114" t="str">
            <v>1時間あたり5円〜20円（前年度実績）</v>
          </cell>
          <cell r="AD1114" t="str">
            <v>なし</v>
          </cell>
          <cell r="AE1114" t="str">
            <v>なし</v>
          </cell>
          <cell r="AF1114" t="str">
            <v>時給</v>
          </cell>
          <cell r="AG1114" t="str">
            <v>期間の定めあり</v>
          </cell>
          <cell r="AH1114" t="str">
            <v>雇用期間の定めあり（4ヶ月未満）〜2023年9月30日契約更新の可能性あり（原則更新）</v>
          </cell>
          <cell r="AI1114" t="str">
            <v>確認中</v>
          </cell>
          <cell r="AJ1114" t="str">
            <v>不可</v>
          </cell>
          <cell r="AK1114" t="str">
            <v>あり</v>
          </cell>
          <cell r="AL1114" t="str">
            <v>３ヶ月～６ヶ月</v>
          </cell>
          <cell r="AM1114" t="str">
            <v>なし</v>
          </cell>
          <cell r="AN1114" t="str">
            <v>なし</v>
          </cell>
          <cell r="AO1114" t="str">
            <v>交替制（シフト制）</v>
          </cell>
          <cell r="AP1114" t="str">
            <v>内容・詳細等は最下部ハローワークインターネットサービスにて確認ください。</v>
          </cell>
          <cell r="AQ1114" t="str">
            <v>週2日〜週4日</v>
          </cell>
          <cell r="AR1114" t="str">
            <v>ホームヘルパー２級・介護福祉士あれば尚可、無資格者勤務可</v>
          </cell>
          <cell r="AS1114" t="str">
            <v>労災保険</v>
          </cell>
          <cell r="AT1114" t="str">
            <v>3人</v>
          </cell>
          <cell r="AU1114" t="str">
            <v>特定施設入居者生活介護（有料老人ホーム）</v>
          </cell>
          <cell r="AV1114" t="str">
            <v>利用しない</v>
          </cell>
          <cell r="AX1114" t="str">
            <v>利用しない</v>
          </cell>
          <cell r="AZ1114" t="str">
            <v>60分</v>
          </cell>
          <cell r="BA1114" t="str">
            <v>週休二日制</v>
          </cell>
          <cell r="BB1114" t="str">
            <v>あり（屋内禁煙）</v>
          </cell>
          <cell r="BC1114" t="str">
            <v>あり（屋内禁煙）</v>
          </cell>
        </row>
        <row r="1115">
          <cell r="C1115" t="str">
            <v>13190-05677131</v>
          </cell>
          <cell r="D1115">
            <v>45083</v>
          </cell>
          <cell r="E1115" t="str">
            <v>パナソニックエイジフリー株式会社</v>
          </cell>
          <cell r="F1115" t="str">
            <v>パナソニックエイジフリーカブシキガイシャ</v>
          </cell>
          <cell r="G1115">
            <v>0</v>
          </cell>
          <cell r="H1115">
            <v>0</v>
          </cell>
          <cell r="I1115">
            <v>0</v>
          </cell>
          <cell r="J1115">
            <v>0</v>
          </cell>
          <cell r="K1115">
            <v>0</v>
          </cell>
          <cell r="L1115">
            <v>0</v>
          </cell>
          <cell r="M1115">
            <v>0</v>
          </cell>
          <cell r="N1115" t="str">
            <v xml:space="preserve">https://panasonic.co.jp/paf/ </v>
          </cell>
          <cell r="O1115" t="str">
            <v>１９９８年から介護サービス事業を行ってきたノウハウとパナソニックの技術力をかけ合わせ、高品質な介護サービスを提供します</v>
          </cell>
          <cell r="P1115" t="str">
            <v>介護職員（パナソニックケアセンター町田）デイ</v>
          </cell>
          <cell r="Q1115" t="str">
            <v>確認中</v>
          </cell>
          <cell r="R1115" t="str">
            <v>〈デイサービスにおける介護サービス業務〉●介護サービスの提供（入浴、食事、排泄、着脱、歩行介助）●マシンを使った機能訓練の補助●レクリエーションの企画と実施●送迎時の同行、介助●パート社員への指示、指導 など</v>
          </cell>
          <cell r="S1115" t="str">
            <v>パナソニックエイジフリーケアセンター町田・デイサービス</v>
          </cell>
          <cell r="T1115" t="str">
            <v>確認中</v>
          </cell>
          <cell r="U1115" t="str">
            <v>正社員</v>
          </cell>
          <cell r="V1115" t="str">
            <v>東京都町田市木曽西３丁目２０－６ メディカルモール町田Ｃ区画</v>
          </cell>
          <cell r="W1115" t="str">
            <v>ＪＲ 横浜線／小田急電鉄 小田原線 町田駅　バス「忠生公園入口」下車 徒歩２分</v>
          </cell>
          <cell r="X1115" t="str">
            <v>223,450円〜245,670円</v>
          </cell>
          <cell r="Y1115" t="str">
            <v>資格手当 2,000円〜20,000円、専門職手当 14,000円〜14,000円、処遇改善加算手当 42,450円〜46,670円、首都圏手当 5,000円〜5,000円</v>
          </cell>
          <cell r="Z1115" t="str">
            <v>資格手当（例）・介護福祉士１５，０００円・実務者研修５，０００円・初任者研修２，０００円・社会福祉士２０，０００円※残業時間は１分単位でカウントします。</v>
          </cell>
          <cell r="AA1115" t="str">
            <v>実費支給（上限なし）</v>
          </cell>
          <cell r="AB1115" t="str">
            <v>あり</v>
          </cell>
          <cell r="AC1115" t="str">
            <v>1月あたり0円〜（前年度実績）</v>
          </cell>
          <cell r="AD1115" t="str">
            <v>あり</v>
          </cell>
          <cell r="AE1115" t="str">
            <v>計 2.00ヶ月分（前年度実績）</v>
          </cell>
          <cell r="AF1115" t="str">
            <v>月給（手当等確認ください）</v>
          </cell>
          <cell r="AG1115" t="str">
            <v>期間の定めなし</v>
          </cell>
          <cell r="AH1115" t="str">
            <v>雇用期間の定めなし</v>
          </cell>
          <cell r="AI1115" t="str">
            <v>確認中</v>
          </cell>
          <cell r="AJ1115" t="str">
            <v>不可</v>
          </cell>
          <cell r="AK1115" t="str">
            <v>あり</v>
          </cell>
          <cell r="AL1115" t="str">
            <v>３ヶ月</v>
          </cell>
          <cell r="AM1115" t="str">
            <v>あり</v>
          </cell>
          <cell r="AN1115" t="str">
            <v>20時間</v>
          </cell>
          <cell r="AO1115" t="str">
            <v>変形労働時間制</v>
          </cell>
          <cell r="AP1115" t="str">
            <v>8時15分〜17時15分</v>
          </cell>
          <cell r="AQ1115" t="str">
            <v>内容・詳細等は最下部ハローワークインターネットサービスにて確認ください。</v>
          </cell>
          <cell r="AR1115" t="str">
            <v>介護職員初任者研修修了者・ホームヘルパー２級、いずれかの資格を所持で可、資格取得予定の方もご相談ください</v>
          </cell>
          <cell r="AS1115" t="str">
            <v>雇用保険，労災保険，健康保険，厚生年金，財形</v>
          </cell>
          <cell r="AT1115" t="str">
            <v>1人</v>
          </cell>
          <cell r="AU1115" t="str">
            <v>通所介護（デイサービス）</v>
          </cell>
          <cell r="AV1115" t="str">
            <v>利用しない</v>
          </cell>
          <cell r="AX1115" t="str">
            <v>利用しない</v>
          </cell>
          <cell r="AZ1115" t="str">
            <v>60分</v>
          </cell>
          <cell r="BA1115" t="str">
            <v>週休二日制</v>
          </cell>
          <cell r="BB1115" t="str">
            <v>あり（屋内禁煙）</v>
          </cell>
          <cell r="BC1115" t="str">
            <v>あり（屋内禁煙）</v>
          </cell>
        </row>
        <row r="1116">
          <cell r="C1116" t="str">
            <v>13190-05675631</v>
          </cell>
          <cell r="D1116">
            <v>45086</v>
          </cell>
          <cell r="E1116" t="str">
            <v>株式会社 ウェルオフ西部</v>
          </cell>
          <cell r="F1116" t="str">
            <v>カブシキカイシャ ウェルオフセイブ</v>
          </cell>
          <cell r="G1116">
            <v>0</v>
          </cell>
          <cell r="H1116">
            <v>0</v>
          </cell>
          <cell r="I1116">
            <v>0</v>
          </cell>
          <cell r="J1116">
            <v>0</v>
          </cell>
          <cell r="K1116">
            <v>0</v>
          </cell>
          <cell r="L1116">
            <v>0</v>
          </cell>
          <cell r="M1116">
            <v>0</v>
          </cell>
          <cell r="N1116" t="str">
            <v>内容・詳細等は最下部ハローワークインターネットサービスにて確認ください。</v>
          </cell>
          <cell r="O1116" t="str">
            <v>１．社会性の追求、お客様と共に可能な限り目標達成に向けて努力し、ご支援します。２．人間性の追求、私達はどこよりも真心のこもったサービスを提供します。誠実に行動する心を持って望みます</v>
          </cell>
          <cell r="P1116" t="str">
            <v>【急募】看護職員／町田市広袴</v>
          </cell>
          <cell r="Q1116" t="str">
            <v>確認中</v>
          </cell>
          <cell r="R1116" t="str">
            <v>・バイタル確認・処置・服薬管理・訪問看護（施設内）・記録など</v>
          </cell>
          <cell r="S1116" t="str">
            <v>エクラシア町田</v>
          </cell>
          <cell r="T1116" t="str">
            <v>確認中</v>
          </cell>
          <cell r="U1116" t="str">
            <v>正社員</v>
          </cell>
          <cell r="V1116" t="str">
            <v>東京都町田市広袴５２１－２</v>
          </cell>
          <cell r="W1116" t="str">
            <v>小田急線 鶴川駅　徒歩19分　バス神奈川中央交通「鶴２６」真光寺公園行き乗車１０分、「東平」バス停下車徒歩１分</v>
          </cell>
          <cell r="X1116" t="str">
            <v>300,000円〜350,000円</v>
          </cell>
          <cell r="Y1116" t="str">
            <v>-</v>
          </cell>
          <cell r="Z1116" t="str">
            <v>内容・詳細等は最下部ハローワークインターネットサービスにて確認ください。</v>
          </cell>
          <cell r="AA1116" t="str">
            <v>実費支給（上限あり）</v>
          </cell>
          <cell r="AB1116" t="str">
            <v>なし</v>
          </cell>
          <cell r="AC1116" t="str">
            <v>なし</v>
          </cell>
          <cell r="AD1116" t="str">
            <v>あり</v>
          </cell>
          <cell r="AE1116" t="str">
            <v>計 1.00ヶ月分（前年度実績）</v>
          </cell>
          <cell r="AF1116" t="str">
            <v>月給（手当等確認ください）</v>
          </cell>
          <cell r="AG1116" t="str">
            <v>期間の定めなし</v>
          </cell>
          <cell r="AH1116" t="str">
            <v>雇用期間の定めなし</v>
          </cell>
          <cell r="AI1116" t="str">
            <v>確認中</v>
          </cell>
          <cell r="AJ1116" t="str">
            <v>可</v>
          </cell>
          <cell r="AK1116" t="str">
            <v>あり</v>
          </cell>
          <cell r="AL1116" t="str">
            <v>３ヶ月</v>
          </cell>
          <cell r="AM1116" t="str">
            <v>なし</v>
          </cell>
          <cell r="AN1116" t="str">
            <v>なし</v>
          </cell>
          <cell r="AO1116" t="str">
            <v>交替制（シフト制）</v>
          </cell>
          <cell r="AP1116" t="str">
            <v>内容・詳細等は最下部ハローワークインターネットサービスにて確認ください。</v>
          </cell>
          <cell r="AQ1116" t="str">
            <v>内容・詳細等は最下部ハローワークインターネットサービスにて確認ください。</v>
          </cell>
          <cell r="AR1116" t="str">
            <v>看護師・准看護師、いずれかの資格を所持で可</v>
          </cell>
          <cell r="AS1116" t="str">
            <v>雇用保険，労災保険，健康保険，厚生年金</v>
          </cell>
          <cell r="AT1116" t="str">
            <v>2人</v>
          </cell>
          <cell r="AU1116" t="str">
            <v>通所介護（デイサービス）</v>
          </cell>
          <cell r="AV1116" t="str">
            <v>利用しない</v>
          </cell>
          <cell r="AX1116" t="str">
            <v>利用しない</v>
          </cell>
          <cell r="AZ1116" t="str">
            <v>60分</v>
          </cell>
          <cell r="BA1116" t="str">
            <v>週休二日制</v>
          </cell>
          <cell r="BB1116" t="str">
            <v>あり（屋内禁煙）</v>
          </cell>
          <cell r="BC1116" t="str">
            <v>あり（屋内禁煙）</v>
          </cell>
        </row>
        <row r="1117">
          <cell r="C1117" t="str">
            <v>13190-05671531</v>
          </cell>
          <cell r="D1117">
            <v>45086</v>
          </cell>
          <cell r="E1117" t="str">
            <v>株式会社 ウェルオフ西部 エクラシア町田</v>
          </cell>
          <cell r="F1117" t="str">
            <v>カブシキガイシャ ウェルオフセイブ エクラシアマチダ</v>
          </cell>
          <cell r="G1117">
            <v>0</v>
          </cell>
          <cell r="H1117">
            <v>0</v>
          </cell>
          <cell r="I1117">
            <v>0</v>
          </cell>
          <cell r="J1117">
            <v>0</v>
          </cell>
          <cell r="K1117">
            <v>0</v>
          </cell>
          <cell r="L1117">
            <v>0</v>
          </cell>
          <cell r="M1117">
            <v>0</v>
          </cell>
          <cell r="N1117" t="str">
            <v>内容・詳細等は最下部ハローワークインターネットサービスにて確認ください。</v>
          </cell>
          <cell r="O1117" t="str">
            <v>１．社会性の追求 お客様と共に可能な限り目標達成に向けて努力し、ご支援します２．人間性の追求 私達はどこよりも真心のこもったサービスを提供します３．経済性の追求</v>
          </cell>
          <cell r="P1117" t="str">
            <v>看護職</v>
          </cell>
          <cell r="Q1117" t="str">
            <v>確認中</v>
          </cell>
          <cell r="R1117" t="str">
            <v>バイタル確認、処置、服薬、記録など。</v>
          </cell>
          <cell r="S1117" t="str">
            <v>エクラシア町田</v>
          </cell>
          <cell r="T1117" t="str">
            <v>確認中</v>
          </cell>
          <cell r="U1117" t="str">
            <v>非常勤パート</v>
          </cell>
          <cell r="V1117" t="str">
            <v>東京都町田市広袴町５２１－２</v>
          </cell>
          <cell r="W1117" t="str">
            <v>小田急線 鶴川駅　徒歩19分　　バス神奈川中央交通［鶴２６］真光寺公園行き乗車１０分「東平」バス停下車徒歩１分</v>
          </cell>
          <cell r="X1117" t="str">
            <v>1,600円〜1,900円</v>
          </cell>
          <cell r="Y1117" t="str">
            <v>-</v>
          </cell>
          <cell r="Z1117" t="str">
            <v>-</v>
          </cell>
          <cell r="AA1117" t="str">
            <v>実費支給（上限あり）</v>
          </cell>
          <cell r="AB1117" t="str">
            <v>なし</v>
          </cell>
          <cell r="AC1117" t="str">
            <v>なし</v>
          </cell>
          <cell r="AD1117" t="str">
            <v>なし</v>
          </cell>
          <cell r="AE1117" t="str">
            <v>なし</v>
          </cell>
          <cell r="AF1117" t="str">
            <v>時給</v>
          </cell>
          <cell r="AG1117" t="str">
            <v>期間の定めなし</v>
          </cell>
          <cell r="AH1117" t="str">
            <v>雇用期間の定めなし</v>
          </cell>
          <cell r="AI1117" t="str">
            <v>確認中</v>
          </cell>
          <cell r="AJ1117" t="str">
            <v>可</v>
          </cell>
          <cell r="AK1117" t="str">
            <v>あり</v>
          </cell>
          <cell r="AL1117" t="str">
            <v>３ヶ月</v>
          </cell>
          <cell r="AM1117" t="str">
            <v>なし</v>
          </cell>
          <cell r="AN1117" t="str">
            <v>なし</v>
          </cell>
          <cell r="AO1117" t="str">
            <v>交替制（シフト制）</v>
          </cell>
          <cell r="AP1117" t="str">
            <v>9時00分〜18時00分</v>
          </cell>
          <cell r="AQ1117" t="str">
            <v>内容・詳細等は最下部ハローワークインターネットサービスにて確認ください。</v>
          </cell>
          <cell r="AR1117" t="str">
            <v>看護師・准看護師、いずれかの資格を所持で可</v>
          </cell>
          <cell r="AS1117" t="str">
            <v>雇用保険，労災保険，健康保険，厚生年金</v>
          </cell>
          <cell r="AT1117" t="str">
            <v>5人</v>
          </cell>
          <cell r="AU1117" t="str">
            <v>通所介護（デイサービス）</v>
          </cell>
          <cell r="AV1117" t="str">
            <v>利用しない</v>
          </cell>
          <cell r="AX1117" t="str">
            <v>利用しない</v>
          </cell>
          <cell r="AZ1117" t="str">
            <v>60分</v>
          </cell>
          <cell r="BA1117" t="str">
            <v>週休二日制</v>
          </cell>
          <cell r="BB1117" t="str">
            <v>あり（屋内禁煙）</v>
          </cell>
          <cell r="BC1117" t="str">
            <v>あり（屋内禁煙）</v>
          </cell>
        </row>
        <row r="1118">
          <cell r="C1118" t="str">
            <v>13190-05652131</v>
          </cell>
          <cell r="D1118">
            <v>45092</v>
          </cell>
          <cell r="E1118" t="str">
            <v>日本ソシアルケア株式会社</v>
          </cell>
          <cell r="F1118" t="str">
            <v>ニホンソシアルケア カブシキガイシャ</v>
          </cell>
          <cell r="G1118">
            <v>0</v>
          </cell>
          <cell r="H1118">
            <v>0</v>
          </cell>
          <cell r="I1118">
            <v>0</v>
          </cell>
          <cell r="J1118">
            <v>0</v>
          </cell>
          <cell r="K1118">
            <v>0</v>
          </cell>
          <cell r="L1118">
            <v>0</v>
          </cell>
          <cell r="M1118">
            <v>0</v>
          </cell>
          <cell r="N1118" t="str">
            <v xml:space="preserve">https://danranmachikiso.com </v>
          </cell>
          <cell r="O1118" t="str">
            <v>自宅に居るような感覚で介護サービスを提供しております。利用者様と毎日楽しくお話やレク・外出等様々な取組みを行いながら高齢者社会に貢献しております。</v>
          </cell>
          <cell r="P1118" t="str">
            <v>レクレーションスタッフ（デイサービス）</v>
          </cell>
          <cell r="Q1118" t="str">
            <v>確認中</v>
          </cell>
          <cell r="R1118" t="str">
            <v>・１０名前後のご利用者様と一緒に楽しめる業務です。 ご自身の得意な分野を活用することも大歓迎です。（ピアノが弾けるｅｔｃ）・簡単、シンプル、わかりやすいがポイントです。・月間の行事カレンダー、サークル仲間を招待するなど方法手段もあなた次第・作品、運動、ゲーム、脳トレ、畑、お花、外出たくさんの行事を毎日実施＊ホームページアクティビティの写真多数掲載</v>
          </cell>
          <cell r="S1118" t="str">
            <v>だんらんの家 町田木曽</v>
          </cell>
          <cell r="T1118" t="str">
            <v>確認中</v>
          </cell>
          <cell r="U1118" t="str">
            <v>非常勤パート</v>
          </cell>
          <cell r="V1118" t="str">
            <v>東京都町田市木曽東１－３７－５</v>
          </cell>
          <cell r="W1118" t="str">
            <v>小田急線／横浜線 町田駅バス 境川団地入口から 徒歩１分</v>
          </cell>
          <cell r="X1118" t="str">
            <v>1,072円〜1,100円</v>
          </cell>
          <cell r="Y1118" t="str">
            <v>-</v>
          </cell>
          <cell r="Z1118" t="str">
            <v>他の職種と併用で時給アップ</v>
          </cell>
          <cell r="AA1118" t="str">
            <v>実費支給（上限あり）</v>
          </cell>
          <cell r="AB1118" t="str">
            <v>あり</v>
          </cell>
          <cell r="AC1118" t="str">
            <v>1時間あたり40円〜300円（前年度実績）</v>
          </cell>
          <cell r="AD1118" t="str">
            <v>あり</v>
          </cell>
          <cell r="AE1118" t="str">
            <v>8,000円〜100,000円（前年度実績）</v>
          </cell>
          <cell r="AF1118" t="str">
            <v>時給</v>
          </cell>
          <cell r="AG1118" t="str">
            <v>期間の定めあり</v>
          </cell>
          <cell r="AH1118" t="str">
            <v>雇用期間の定めあり（4ヶ月以上）契約更新の可能性あり（原則更新）</v>
          </cell>
          <cell r="AI1118" t="str">
            <v>確認中</v>
          </cell>
          <cell r="AJ1118" t="str">
            <v>可</v>
          </cell>
          <cell r="AK1118" t="str">
            <v>あり</v>
          </cell>
          <cell r="AL1118" t="str">
            <v>３０日（回）勤務まで</v>
          </cell>
          <cell r="AM1118" t="str">
            <v>あり</v>
          </cell>
          <cell r="AN1118" t="str">
            <v>10時間</v>
          </cell>
          <cell r="AO1118" t="str">
            <v>変形労働時間制</v>
          </cell>
          <cell r="AP1118" t="str">
            <v>13時00分〜17時00分</v>
          </cell>
          <cell r="AQ1118" t="str">
            <v>週1日以上</v>
          </cell>
          <cell r="AR1118" t="str">
            <v>免許・資格不問</v>
          </cell>
          <cell r="AS1118" t="str">
            <v>雇用保険，労災保険，健康保険，厚生年金</v>
          </cell>
          <cell r="AT1118" t="str">
            <v>1人</v>
          </cell>
          <cell r="AU1118" t="str">
            <v>地域密着型通所介護</v>
          </cell>
          <cell r="AV1118" t="str">
            <v>利用しない</v>
          </cell>
          <cell r="AX1118" t="str">
            <v>利用しない</v>
          </cell>
          <cell r="AZ1118" t="str">
            <v>0分</v>
          </cell>
          <cell r="BA1118" t="str">
            <v>週休二日制</v>
          </cell>
          <cell r="BB1118" t="str">
            <v>あり（屋内禁煙）</v>
          </cell>
          <cell r="BC1118" t="str">
            <v>あり（屋内禁煙）</v>
          </cell>
        </row>
        <row r="1119">
          <cell r="C1119" t="str">
            <v>13190-05749931</v>
          </cell>
          <cell r="D1119">
            <v>45093</v>
          </cell>
          <cell r="E1119" t="str">
            <v>社会福祉法人賛育会</v>
          </cell>
          <cell r="F1119" t="str">
            <v>シャカイフクシホウジン サンイクカイ セイフウエン</v>
          </cell>
          <cell r="G1119">
            <v>0</v>
          </cell>
          <cell r="H1119">
            <v>0</v>
          </cell>
          <cell r="I1119">
            <v>0</v>
          </cell>
          <cell r="J1119">
            <v>0</v>
          </cell>
          <cell r="K1119">
            <v>0</v>
          </cell>
          <cell r="L1119">
            <v>0</v>
          </cell>
          <cell r="M1119">
            <v>0</v>
          </cell>
          <cell r="N1119" t="str">
            <v xml:space="preserve">http://www.san-ikukai.or.jp/seifu-en/ </v>
          </cell>
          <cell r="O1119" t="str">
            <v>都内でも最も歴史のある特別養護老人ホームを中核として、各種の高齢者対象事業を展開する複合型の施設です。キリスト教の精神を基盤に利用者本位のサービス提供を目標としています。</v>
          </cell>
          <cell r="P1119" t="str">
            <v>夜勤専従介護職員 【画像情報あり】</v>
          </cell>
          <cell r="Q1119" t="str">
            <v>確認中</v>
          </cell>
          <cell r="R1119" t="str">
            <v>※特別養護老人ホームにおける夜勤介護業務です。 利用者定員１１３名の施設です。特養や老健などの経験者尚可。週１回～２回の夜勤業務※未経験の方でもしっかり指導致しますので、やる気と体力があれば大丈夫です。</v>
          </cell>
          <cell r="S1119" t="str">
            <v>清風園</v>
          </cell>
          <cell r="T1119" t="str">
            <v>確認中</v>
          </cell>
          <cell r="U1119" t="str">
            <v>非常勤パート</v>
          </cell>
          <cell r="V1119" t="str">
            <v>東京都町田市金井 ７－１７－１３</v>
          </cell>
          <cell r="W1119" t="str">
            <v>小田急線 鶴川駅・町田駅よりバス「八幡神社前」下車 徒歩５分</v>
          </cell>
          <cell r="X1119" t="str">
            <v>1,743円〜1,743円</v>
          </cell>
          <cell r="Y1119" t="str">
            <v>処遇改善加算手当 60円〜60円、夜勤手当 333円〜333円</v>
          </cell>
          <cell r="Z1119" t="str">
            <v>＊年齢、経験により優遇。＊夜勤手当 ５０００円／１勤務、１夜勤 ２６，１５０円となります。</v>
          </cell>
          <cell r="AA1119" t="str">
            <v>実費支給（上限なし）</v>
          </cell>
          <cell r="AB1119" t="str">
            <v>なし</v>
          </cell>
          <cell r="AC1119" t="str">
            <v>なし</v>
          </cell>
          <cell r="AD1119" t="str">
            <v>なし</v>
          </cell>
          <cell r="AE1119" t="str">
            <v>なし</v>
          </cell>
          <cell r="AF1119" t="str">
            <v>時給</v>
          </cell>
          <cell r="AG1119" t="str">
            <v>期間の定めあり</v>
          </cell>
          <cell r="AH1119" t="str">
            <v>雇用期間の定めあり（4ヶ月以上）1年、契約更新の可能性あり（原則更新）</v>
          </cell>
          <cell r="AI1119" t="str">
            <v>確認中</v>
          </cell>
          <cell r="AJ1119" t="str">
            <v>可</v>
          </cell>
          <cell r="AK1119" t="str">
            <v>あり</v>
          </cell>
          <cell r="AL1119" t="str">
            <v>３カ月</v>
          </cell>
          <cell r="AM1119" t="str">
            <v>なし</v>
          </cell>
          <cell r="AN1119" t="str">
            <v>なし</v>
          </cell>
          <cell r="AO1119" t="str">
            <v>変形労働時間制</v>
          </cell>
          <cell r="AP1119" t="str">
            <v>16時45分〜9時45分</v>
          </cell>
          <cell r="AQ1119" t="str">
            <v>週2日以上</v>
          </cell>
          <cell r="AR1119" t="str">
            <v>介護職員初任者研修修了者あれば尚可・介護福祉士あれば尚可</v>
          </cell>
          <cell r="AS1119" t="str">
            <v>労災保険</v>
          </cell>
          <cell r="AT1119" t="str">
            <v>1人</v>
          </cell>
          <cell r="AU1119" t="str">
            <v>特別養護老人ホーム（特養）</v>
          </cell>
          <cell r="AV1119" t="str">
            <v>利用しない</v>
          </cell>
          <cell r="AX1119" t="str">
            <v>利用しない</v>
          </cell>
          <cell r="AZ1119" t="str">
            <v>120分</v>
          </cell>
          <cell r="BA1119" t="str">
            <v>週休二日制</v>
          </cell>
          <cell r="BB1119" t="str">
            <v>あり（屋内禁煙）</v>
          </cell>
          <cell r="BC1119" t="str">
            <v>あり（屋内禁煙）</v>
          </cell>
        </row>
        <row r="1120">
          <cell r="C1120" t="str">
            <v>70-0546</v>
          </cell>
          <cell r="D1120">
            <v>45117</v>
          </cell>
          <cell r="E1120" t="str">
            <v>特定非営利活動法人桜実会</v>
          </cell>
          <cell r="F1120" t="str">
            <v>とくていひえいりかつどうほうじんおうみかい</v>
          </cell>
          <cell r="G1120" t="str">
            <v>デイサービス</v>
          </cell>
          <cell r="H1120" t="str">
            <v>臼井　亨</v>
          </cell>
          <cell r="I1120" t="str">
            <v>うすい　とおる</v>
          </cell>
          <cell r="J1120" t="str">
            <v>042-710-3370</v>
          </cell>
          <cell r="K1120" t="str">
            <v>042-710-3372</v>
          </cell>
          <cell r="L1120">
            <v>8078961276</v>
          </cell>
          <cell r="M1120" t="str">
            <v>manekineko12@ohmikai.com</v>
          </cell>
          <cell r="N1120" t="str">
            <v>https://www.ohmikai.com/</v>
          </cell>
          <cell r="O1120" t="str">
            <v>デイサービス玉川学園・定員６０名、デイサービス玉川学園くつろぎ(認知症対応型通所介護）定員２４名を運営しています。個々の利用者様に合わせて、個別機能訓練、入浴などの介護サービスを提供しています。</v>
          </cell>
          <cell r="P1120" t="str">
            <v>介護職員(入浴専従)</v>
          </cell>
          <cell r="Q1120" t="str">
            <v>確認中</v>
          </cell>
          <cell r="R1120" t="str">
            <v xml:space="preserve">入浴介助業務および関連業務全般_x000D_
・浴前、浴後血圧測定　・浴室、デイフロアへの利用者案内　・脱衣、着衣および整容介助_x000D_
・浴中行為介助　・浴室、脱衣室清掃等　・デイフロア補助業務　・その他_x000D_
</v>
          </cell>
          <cell r="S1120" t="str">
            <v>デイサービス玉川学園・デイサービス玉川学園くつろぎ</v>
          </cell>
          <cell r="T1120" t="str">
            <v>確認中</v>
          </cell>
          <cell r="U1120" t="str">
            <v>非常勤パート</v>
          </cell>
          <cell r="V1120" t="str">
            <v>東京都町田市玉川学園３丁目３５番１号</v>
          </cell>
          <cell r="W1120" t="str">
            <v>小田急線　玉川学園前駅より徒歩７分</v>
          </cell>
          <cell r="X1120" t="str">
            <v>1,113円〜1,120円</v>
          </cell>
          <cell r="Y1120" t="str">
            <v>諸手当を含めた場合時給１２５０円相当です</v>
          </cell>
          <cell r="Z1120" t="str">
            <v>入浴勤務手当、介護職員処遇改善加算手当、ベースアップ加算手当別途支給。</v>
          </cell>
          <cell r="AA1120" t="str">
            <v>交通費は実費支給。</v>
          </cell>
          <cell r="AB1120" t="str">
            <v>有</v>
          </cell>
          <cell r="AC1120" t="str">
            <v>１０円～４０円(昨年実績）</v>
          </cell>
          <cell r="AD1120" t="str">
            <v>有</v>
          </cell>
          <cell r="AE1120" t="str">
            <v>業績により支給</v>
          </cell>
          <cell r="AF1120" t="str">
            <v>時給</v>
          </cell>
          <cell r="AG1120" t="str">
            <v>期間の定めあり（有期雇用）</v>
          </cell>
          <cell r="AH1120" t="str">
            <v>２０２４年３月３１日まで(原則更新)</v>
          </cell>
          <cell r="AI1120" t="str">
            <v>確認中</v>
          </cell>
          <cell r="AJ1120" t="str">
            <v>条件等による</v>
          </cell>
          <cell r="AK1120" t="str">
            <v>有り</v>
          </cell>
          <cell r="AL1120" t="str">
            <v>入社３ヶ月</v>
          </cell>
          <cell r="AM1120" t="str">
            <v>有り</v>
          </cell>
          <cell r="AN1120" t="str">
            <v>月１～2時間</v>
          </cell>
          <cell r="AO1120" t="str">
            <v>日勤</v>
          </cell>
          <cell r="AP1120" t="str">
            <v>8：25～17：25　(勤務時間は相談に応ず)</v>
          </cell>
          <cell r="AQ1120" t="str">
            <v>週２～4日(相談に応ず)</v>
          </cell>
          <cell r="AR1120" t="str">
            <v>介護職員初任者研修・介護職勤務経験あれば尚可</v>
          </cell>
          <cell r="AS1120" t="str">
            <v>労働保険・雇用保険・社会保険・厚生年金</v>
          </cell>
          <cell r="AT1120" t="str">
            <v>1～3人</v>
          </cell>
          <cell r="AU1120" t="str">
            <v>通所介護（デイサービス）</v>
          </cell>
          <cell r="AV1120" t="str">
            <v>利用する</v>
          </cell>
          <cell r="AW1120" t="str">
            <v>②③④⑦⑧</v>
          </cell>
          <cell r="AX1120" t="str">
            <v>利用しない</v>
          </cell>
          <cell r="AZ1120" t="str">
            <v>法定通り</v>
          </cell>
          <cell r="BA1120" t="str">
            <v>日曜日他　シフトにより決定</v>
          </cell>
          <cell r="BB1120" t="str">
            <v>あり「屋内禁煙」又は「敷地内禁煙（屋外に喫煙場所設置」</v>
          </cell>
          <cell r="BC1120" t="str">
            <v>あり「屋内禁煙」又は「敷地内禁煙（屋外に喫煙場所設置」</v>
          </cell>
        </row>
        <row r="1121">
          <cell r="C1121" t="str">
            <v>70-0558</v>
          </cell>
          <cell r="D1121">
            <v>45147</v>
          </cell>
          <cell r="E1121" t="str">
            <v>特定非営利活動法人 桜実会</v>
          </cell>
          <cell r="F1121" t="str">
            <v>トクテイヒエイリカツドウホウジンオウミカイ</v>
          </cell>
          <cell r="G1121" t="str">
            <v>事務局</v>
          </cell>
          <cell r="H1121" t="str">
            <v>鈴木　友子</v>
          </cell>
          <cell r="I1121">
            <v>0</v>
          </cell>
          <cell r="J1121" t="str">
            <v>042-710-3370</v>
          </cell>
          <cell r="K1121" t="str">
            <v>042-710-3372</v>
          </cell>
          <cell r="L1121">
            <v>0</v>
          </cell>
          <cell r="M1121" t="str">
            <v>manekineko14@ohmikai.com</v>
          </cell>
          <cell r="N1121" t="str">
            <v>https://www.ohmikai.com/</v>
          </cell>
          <cell r="O1121" t="str">
            <v>玉川学園高齢者在宅サービスセンター・デイサービス南大谷の運営, 。介護保険の通所事業、訪問介護事業、生活支援型通所事業。, 福祉のまちづくりを目指して、地域住民の参加と協力で１９９９年, ５月設立。多くの活動はボランティアの人が担い、安心して老後を, 過ごせるよういろいろな事業を展開しております。</v>
          </cell>
          <cell r="P1121" t="str">
            <v>送迎ドライバー デイサービス玉川学園【まちだ介護チャレンジ対象求人】</v>
          </cell>
          <cell r="Q1121" t="str">
            <v>確認中</v>
          </cell>
          <cell r="R1121" t="str">
            <v>デイサービスの送迎業務,  定員６０名、一日利用者平均４０名,  朝夕の送迎 ハイエース乗車,  車両管理、利用者の介護補助等</v>
          </cell>
          <cell r="S1121" t="str">
            <v>デイサービス玉川学園</v>
          </cell>
          <cell r="T1121" t="str">
            <v>確認中</v>
          </cell>
          <cell r="U1121" t="str">
            <v>非常勤パート</v>
          </cell>
          <cell r="V1121" t="str">
            <v>東京都町田市玉川学園３丁目３５番１号</v>
          </cell>
          <cell r="W1121" t="str">
            <v>小田急線玉川学園前駅より徒歩７分</v>
          </cell>
          <cell r="X1121" t="str">
            <v>1,113円</v>
          </cell>
          <cell r="Y1121" t="str">
            <v>-</v>
          </cell>
          <cell r="Z1121" t="str">
            <v>処遇改善加算特別手当,  勤務日数に応じて ７，０００円～１０，０００円／</v>
          </cell>
          <cell r="AA1121" t="str">
            <v>実費支給（上限なし）</v>
          </cell>
          <cell r="AB1121" t="str">
            <v>あり</v>
          </cell>
          <cell r="AC1121" t="str">
            <v>1時間あたり5円〜20円（前年度実績）</v>
          </cell>
          <cell r="AD1121" t="str">
            <v>あり</v>
          </cell>
          <cell r="AE1121" t="str">
            <v>あり</v>
          </cell>
          <cell r="AF1121" t="str">
            <v>時給</v>
          </cell>
          <cell r="AG1121" t="str">
            <v>期間の定めあり</v>
          </cell>
          <cell r="AH1121" t="str">
            <v>雇用期間の定めあり（4ヶ月以上）, 〜2024年3月31日, 契約更新の可能性, あり（原則更新）</v>
          </cell>
          <cell r="AI1121" t="str">
            <v>確認中</v>
          </cell>
          <cell r="AJ1121" t="str">
            <v>不可</v>
          </cell>
          <cell r="AK1121" t="str">
            <v>あり</v>
          </cell>
          <cell r="AL1121" t="str">
            <v>３ヶ月</v>
          </cell>
          <cell r="AM1121" t="str">
            <v>なし</v>
          </cell>
          <cell r="AN1121" t="str">
            <v>なし</v>
          </cell>
          <cell r="AO1121" t="str">
            <v>変形労働時間制</v>
          </cell>
          <cell r="AP1121" t="str">
            <v>8時15分〜11時15分, 就業時間２, 15時15分〜17時25分, 又は, 8時15分〜17時25分の時間の間の5時間程度, 就業時間に関する特記事項, 勤務日・勤務時間は相談に応ず</v>
          </cell>
          <cell r="AQ1121" t="str">
            <v>週3日〜週4日, 労働日数について相談可</v>
          </cell>
          <cell r="AR1121" t="str">
            <v>必要な経験・知識・技能等, あれば尚可, 送迎業務経験, 免許・資格名, 介護職員初任者研修修了者, あれば尚可, 普通自動車運転免許, 必須（ＡＴ限定可）</v>
          </cell>
          <cell r="AS1121" t="str">
            <v>労災保険</v>
          </cell>
          <cell r="AT1121" t="str">
            <v>2人</v>
          </cell>
          <cell r="AU1121" t="str">
            <v>認知症対応型デイサービス</v>
          </cell>
          <cell r="AZ1121" t="str">
            <v>0分</v>
          </cell>
          <cell r="BA1121" t="str">
            <v>週休二日制</v>
          </cell>
          <cell r="BB1121" t="str">
            <v>あり（屋内禁煙）</v>
          </cell>
          <cell r="BC1121" t="str">
            <v>あり（屋内禁煙）</v>
          </cell>
        </row>
        <row r="1122">
          <cell r="C1122" t="str">
            <v>70-0559</v>
          </cell>
          <cell r="D1122">
            <v>45147</v>
          </cell>
          <cell r="E1122" t="str">
            <v>特定非営利活動法人 桜実会</v>
          </cell>
          <cell r="F1122" t="str">
            <v>トクテイヒエイリカツドウホウジンオウミカイ</v>
          </cell>
          <cell r="G1122" t="str">
            <v>事務局</v>
          </cell>
          <cell r="H1122" t="str">
            <v>鈴木　友子</v>
          </cell>
          <cell r="I1122">
            <v>0</v>
          </cell>
          <cell r="J1122" t="str">
            <v>042-710-3370</v>
          </cell>
          <cell r="K1122" t="str">
            <v>042-710-3372</v>
          </cell>
          <cell r="L1122">
            <v>0</v>
          </cell>
          <cell r="M1122" t="str">
            <v>manekineko14@ohmikai.com</v>
          </cell>
          <cell r="N1122" t="str">
            <v>https://www.ohmikai.com/</v>
          </cell>
          <cell r="O1122" t="str">
            <v>玉川学園高齢者在宅サービスセンター・デイサービス南大谷の運営, 。介護保険の通所事業、訪問介護事業、生活支援型通所事業。, 福祉のまちづくりを目指して、地域住民の参加と協力で１９９９年, ５月設立。多くの活動はボランティアの人が担い、安心して老後を, 過ごせるよういろいろな事業を展開しております。</v>
          </cell>
          <cell r="P1122" t="str">
            <v>ケアワーカー【まちだ介護チャレンジ対象求人】</v>
          </cell>
          <cell r="Q1122" t="str">
            <v>確認中</v>
          </cell>
          <cell r="R1122" t="str">
            <v xml:space="preserve">・デイサービスの介護及び送迎職員, ・常勤職員としてデイサービス利用者の介護業務、送迎業務に従事,  していただきます。, デイサービス：定員６０名 </v>
          </cell>
          <cell r="S1122" t="str">
            <v>デイサービス 玉川学園</v>
          </cell>
          <cell r="T1122" t="str">
            <v>確認中</v>
          </cell>
          <cell r="U1122" t="str">
            <v>正社員</v>
          </cell>
          <cell r="V1122" t="str">
            <v>東京都町田市玉川学園３丁目３５番１号</v>
          </cell>
          <cell r="W1122" t="str">
            <v>最寄り駅から就業場所までの交通手段</v>
          </cell>
          <cell r="X1122" t="str">
            <v>200,200円〜220,000円</v>
          </cell>
          <cell r="Y1122" t="str">
            <v>資格手当 15,000円〜20,000円</v>
          </cell>
          <cell r="Z1122" t="str">
            <v>＊処遇改善加算手当 ２００００円～／月, ＊ベースアップ加算手当 ３０００円～／月</v>
          </cell>
          <cell r="AA1122" t="str">
            <v>実費支給（上限なし）</v>
          </cell>
          <cell r="AB1122" t="str">
            <v>あり</v>
          </cell>
          <cell r="AC1122" t="str">
            <v>1月あたり600円〜1,000円（前年度実績）</v>
          </cell>
          <cell r="AD1122" t="str">
            <v>あり</v>
          </cell>
          <cell r="AE1122" t="str">
            <v>あり</v>
          </cell>
          <cell r="AF1122" t="str">
            <v>月給（手当等確認ください）</v>
          </cell>
          <cell r="AG1122" t="str">
            <v>期間の定めなし</v>
          </cell>
          <cell r="AH1122" t="str">
            <v>雇用期間の定めなし</v>
          </cell>
          <cell r="AI1122" t="str">
            <v>確認中</v>
          </cell>
          <cell r="AJ1122" t="str">
            <v>不可</v>
          </cell>
          <cell r="AK1122" t="str">
            <v>あり</v>
          </cell>
          <cell r="AL1122" t="str">
            <v>３ヶ月</v>
          </cell>
          <cell r="AM1122" t="str">
            <v>あり</v>
          </cell>
          <cell r="AN1122" t="str">
            <v>10時間</v>
          </cell>
          <cell r="AO1122" t="str">
            <v>変形労働時間制</v>
          </cell>
          <cell r="AP1122" t="str">
            <v>8時25分〜17時25分, 就業時間に関する特記事項, 上記時間で交代勤務</v>
          </cell>
          <cell r="AQ1122" t="str">
            <v>交代勤務</v>
          </cell>
          <cell r="AR1122" t="str">
            <v>必要な経験・知識・技能等, 必須, 介護職勤務経験, 免許・資格名, 介護福祉士, 必須, 普通自動車運転免許, 必須（ＡＴ限定可）</v>
          </cell>
          <cell r="AS1122" t="str">
            <v>雇用保険，労災保険，健康保険，厚生年金，財形</v>
          </cell>
          <cell r="AT1122" t="str">
            <v>2人</v>
          </cell>
          <cell r="AU1122" t="str">
            <v>認知症対応型デイサービス</v>
          </cell>
          <cell r="AZ1122" t="str">
            <v>60分</v>
          </cell>
          <cell r="BA1122" t="str">
            <v>週休二日制</v>
          </cell>
          <cell r="BB1122" t="str">
            <v>あり（屋内禁煙）</v>
          </cell>
          <cell r="BC1122" t="str">
            <v>あり（屋内禁煙）</v>
          </cell>
        </row>
        <row r="1123">
          <cell r="C1123" t="str">
            <v>70-0560</v>
          </cell>
          <cell r="D1123">
            <v>45147</v>
          </cell>
          <cell r="E1123" t="str">
            <v>特定非営利活動法人 桜実会</v>
          </cell>
          <cell r="F1123" t="str">
            <v>トクテイヒエイリカツドウホウジンオウミカイ</v>
          </cell>
          <cell r="G1123" t="str">
            <v>事務局</v>
          </cell>
          <cell r="H1123" t="str">
            <v>鈴木　友子</v>
          </cell>
          <cell r="I1123">
            <v>0</v>
          </cell>
          <cell r="J1123" t="str">
            <v>042-710-3370</v>
          </cell>
          <cell r="K1123" t="str">
            <v>042-710-3372</v>
          </cell>
          <cell r="L1123">
            <v>0</v>
          </cell>
          <cell r="M1123" t="str">
            <v>manekineko14@ohmikai.com</v>
          </cell>
          <cell r="N1123" t="str">
            <v>https://www.ohmikai.com/</v>
          </cell>
          <cell r="O1123" t="str">
            <v>玉川学園高齢者在宅サービスセンター・デイサービス南大谷の運営, 。介護保険の通所事業、訪問介護事業、生活支援型通所事業。, 福祉のまちづくりを目指して、地域住民の参加と協力で１９９９年, ５月設立。多くの活動はボランティアの人が担い、安心して老後を, 過ごせるよういろいろな事業を展開しております。</v>
          </cell>
          <cell r="P1123" t="str">
            <v>デイサービスケアワーカー【まちだ介護チャレンジ対象求人】</v>
          </cell>
          <cell r="Q1123" t="str">
            <v>確認中</v>
          </cell>
          <cell r="R1123" t="str">
            <v>デイサービスの介護職,  一日利用者平均４０名,  デイサービス利用者の送迎・入浴介助・趣味活動の補助・,  排泄介助などの業務を担当していただきます。</v>
          </cell>
          <cell r="S1123" t="str">
            <v>デイサービス玉川学園</v>
          </cell>
          <cell r="T1123" t="str">
            <v>確認中</v>
          </cell>
          <cell r="U1123" t="str">
            <v>非常勤パート</v>
          </cell>
          <cell r="V1123" t="str">
            <v>東京都町田市玉川学園３丁目３５番１号</v>
          </cell>
          <cell r="W1123" t="str">
            <v>玉川学園前駅, 最寄り駅から就業場所までの交通手段, 徒歩, 所要時間, 7分</v>
          </cell>
          <cell r="X1123" t="str">
            <v>1,150円〜1,158円</v>
          </cell>
          <cell r="Y1123" t="str">
            <v>資格手当 28円〜28円</v>
          </cell>
          <cell r="Z1123" t="str">
            <v>介護職員処遇改善加算特別手当,   １０，０００円前後／月</v>
          </cell>
          <cell r="AA1123" t="str">
            <v>実費支給（上限なし）</v>
          </cell>
          <cell r="AB1123" t="str">
            <v>あり</v>
          </cell>
          <cell r="AC1123" t="str">
            <v>1時間あたり5円〜20円（前年度実績）</v>
          </cell>
          <cell r="AD1123" t="str">
            <v>あり</v>
          </cell>
          <cell r="AE1123" t="str">
            <v>あり</v>
          </cell>
          <cell r="AF1123" t="str">
            <v>時給</v>
          </cell>
          <cell r="AG1123" t="str">
            <v>期間の定めあり</v>
          </cell>
          <cell r="AH1123" t="str">
            <v>雇用期間の定めあり（4ヶ月以上）, 〜2024年3月31日, 契約更新の可能性, あり（原則更新）</v>
          </cell>
          <cell r="AI1123" t="str">
            <v>確認中</v>
          </cell>
          <cell r="AJ1123" t="str">
            <v>不可</v>
          </cell>
          <cell r="AK1123" t="str">
            <v>あり</v>
          </cell>
          <cell r="AL1123" t="str">
            <v>３ヶ月</v>
          </cell>
          <cell r="AM1123" t="str">
            <v>あり</v>
          </cell>
          <cell r="AN1123" t="str">
            <v>1時間</v>
          </cell>
          <cell r="AO1123" t="str">
            <v>日勤</v>
          </cell>
          <cell r="AP1123" t="str">
            <v>8時25分〜17時25分</v>
          </cell>
          <cell r="AQ1123" t="str">
            <v>週3日〜週4日, 労働日数について相談可</v>
          </cell>
          <cell r="AR1123" t="str">
            <v>必要な経験・知識・技能等, 介護職業務経験あれば尚可, 免許・資格名, 介護職員初任者研修修了者, 必須, 介護福祉士, あれば尚可, いずれかの資格を所持で可, 普通自動車運転免許, あれば尚可（ＡＴ限定可）</v>
          </cell>
          <cell r="AS1123" t="str">
            <v>雇用保険，労災保険</v>
          </cell>
          <cell r="AT1123" t="str">
            <v>1人</v>
          </cell>
          <cell r="AU1123" t="str">
            <v>認知症対応型デイサービス</v>
          </cell>
          <cell r="AZ1123" t="str">
            <v>60分</v>
          </cell>
          <cell r="BA1123" t="str">
            <v>週休二日制</v>
          </cell>
          <cell r="BB1123" t="str">
            <v>あり（屋内禁煙）</v>
          </cell>
          <cell r="BC1123" t="str">
            <v>あり（屋内禁煙）</v>
          </cell>
        </row>
        <row r="1124">
          <cell r="C1124" t="str">
            <v>13190-07469631</v>
          </cell>
          <cell r="D1124">
            <v>45160</v>
          </cell>
          <cell r="E1124" t="str">
            <v>東電パートナーズ株式会社 東電さわやかケア町田</v>
          </cell>
          <cell r="F1124" t="str">
            <v>トウデンパートナーズ カブシキガイシヤ</v>
          </cell>
          <cell r="G1124">
            <v>0</v>
          </cell>
          <cell r="H1124">
            <v>0</v>
          </cell>
          <cell r="I1124">
            <v>0</v>
          </cell>
          <cell r="J1124">
            <v>0</v>
          </cell>
          <cell r="K1124">
            <v>0</v>
          </cell>
          <cell r="L1124">
            <v>0</v>
          </cell>
          <cell r="M1124">
            <v>0</v>
          </cell>
          <cell r="N1124" t="str">
            <v xml:space="preserve">http://www.tepco-partners.co.jp </v>
          </cell>
          <cell r="O1124" t="str">
            <v>家庭と両立が図れる環境で多くの女性が活躍中です。充実した研修で確かな知識と技術を身に付けた職員を育成し、良質なサービスとコンプライアンス経営で信頼いただける企業を目指しています。</v>
          </cell>
          <cell r="P1124" t="str">
            <v>ホームヘルパー＜町田市森野＞／９月２０日面接会</v>
          </cell>
          <cell r="Q1124" t="str">
            <v>確認中</v>
          </cell>
          <cell r="R1124" t="str">
            <v>◆お客さまのご自宅に自転車などで訪問して介護サービスを提供します。（直行直帰ＯＫです！）身体に直接触れて行う身体介護と掃除や洗濯、調理、買い物等の身の回りのお世話などを行う生活援助となります。◆週１日１時間～でも始められるので、スキマ時間を使ってお仕事ができます。家事や育児と両立できるお仕事です。◆研修が充実しており、未経験・ブランクの方でも大丈夫です！ヘルパーさん向けの研修が充実しているので、はじめてお仕事する方でも安心してお仕事がスタートできます。慣れるまでは先輩スタッフが同行するので安心してください！</v>
          </cell>
          <cell r="S1124" t="str">
            <v>当社運営 東電さわやかケア町田</v>
          </cell>
          <cell r="T1124" t="str">
            <v>確認中</v>
          </cell>
          <cell r="U1124" t="str">
            <v>非常勤パート</v>
          </cell>
          <cell r="V1124" t="str">
            <v>東京都町田市森野４丁目１７－２３ 渋谷ビル２階－Ａ</v>
          </cell>
          <cell r="W1124" t="str">
            <v>ＪＲ横浜線・小田急線 町田駅からバス「市民病院前」徒歩１分</v>
          </cell>
          <cell r="X1124" t="str">
            <v>1,350円〜1,900円</v>
          </cell>
          <cell r="Y1124" t="str">
            <v>-</v>
          </cell>
          <cell r="Z1124" t="str">
            <v>処遇改善加算手当、ケアピア手当 ５００円／月、研修手当  １，０８０円／時、日曜日は３５％ＵＰ！早朝・夜間・祝日は２５％ＵＰ！介護福祉士は時給５０円ＵＰ！</v>
          </cell>
          <cell r="AA1124" t="str">
            <v>なし</v>
          </cell>
          <cell r="AB1124" t="str">
            <v>あり</v>
          </cell>
          <cell r="AC1124" t="str">
            <v>1時間あたり10円〜30円（前年度実績）</v>
          </cell>
          <cell r="AD1124" t="str">
            <v>あり</v>
          </cell>
          <cell r="AE1124" t="str">
            <v>〜60,000円（前年度実績）</v>
          </cell>
          <cell r="AF1124" t="str">
            <v>時給</v>
          </cell>
          <cell r="AG1124" t="str">
            <v>期間の定めあり</v>
          </cell>
          <cell r="AH1124" t="str">
            <v>1年</v>
          </cell>
          <cell r="AI1124" t="str">
            <v>確認中</v>
          </cell>
          <cell r="AJ1124" t="str">
            <v>不可</v>
          </cell>
          <cell r="AK1124" t="str">
            <v>なし</v>
          </cell>
          <cell r="AL1124" t="str">
            <v>なし</v>
          </cell>
          <cell r="AM1124" t="str">
            <v>なし</v>
          </cell>
          <cell r="AN1124" t="str">
            <v>なし</v>
          </cell>
          <cell r="AO1124" t="str">
            <v>8時00分〜18時00分の時間の間の1時間以上</v>
          </cell>
          <cell r="AP1124" t="str">
            <v>8時00分〜18時00分の時間の間の1時間以上</v>
          </cell>
          <cell r="AQ1124" t="str">
            <v>週1日以上</v>
          </cell>
          <cell r="AR1124" t="str">
            <v>ホームヘルパー２級・介護職員初任者研修修了者・介護福祉士、いずれかの資格を所持で可</v>
          </cell>
          <cell r="AS1124" t="str">
            <v>労災保険</v>
          </cell>
          <cell r="AT1124" t="str">
            <v>3人</v>
          </cell>
          <cell r="AU1124" t="str">
            <v>訪問介護（ホームヘルプサービス）</v>
          </cell>
          <cell r="AZ1124" t="str">
            <v>0分</v>
          </cell>
          <cell r="BA1124" t="str">
            <v>週休二日制</v>
          </cell>
          <cell r="BB1124" t="str">
            <v>あり（屋内禁煙）</v>
          </cell>
          <cell r="BC1124" t="str">
            <v>あり（屋内禁煙）</v>
          </cell>
        </row>
        <row r="1125">
          <cell r="C1125" t="str">
            <v>13190-07470031</v>
          </cell>
          <cell r="D1125">
            <v>45160</v>
          </cell>
          <cell r="E1125" t="str">
            <v>東電パートナーズ株式会社 東電さわやかケア町田</v>
          </cell>
          <cell r="F1125" t="str">
            <v>トウデンパートナーズ カブシキガイシヤ</v>
          </cell>
          <cell r="G1125">
            <v>0</v>
          </cell>
          <cell r="H1125">
            <v>0</v>
          </cell>
          <cell r="I1125">
            <v>0</v>
          </cell>
          <cell r="J1125">
            <v>0</v>
          </cell>
          <cell r="K1125">
            <v>0</v>
          </cell>
          <cell r="L1125">
            <v>0</v>
          </cell>
          <cell r="M1125">
            <v>0</v>
          </cell>
          <cell r="N1125" t="str">
            <v xml:space="preserve">http://www.tepco-partners.co.jp </v>
          </cell>
          <cell r="O1125" t="str">
            <v>家庭と両立が図れる環境で多くの女性が活躍中です。充実した研修で確かな知識と技術を身に付けた職員を育成し、良質なサービスとコンプライアンス経営で信頼いただける企業を目指しています。</v>
          </cell>
          <cell r="P1125" t="str">
            <v>福祉用具の営業スタッフ＜町田市森野＞／９月２０日面接会</v>
          </cell>
          <cell r="Q1125" t="str">
            <v>確認中</v>
          </cell>
          <cell r="R1125" t="str">
            <v>＊ケアプランに基づいてお客さま一人ひとりに必要な介護用品や福祉用具を選定し、レンタル・販売を行います。車椅子や杖、介護ベット等、お客さまの身体の状況や住環境、介護力にあった福祉用具を選定致します。＊搬入した福祉用具のフィッテング作業やお客さまに使用方法の説明も行います。定期的なアフターフォローも行い、お客さまの状況を確認していきます。＊お客さまに安全にご利用頂くためにメンテナンス等を行うこともあるので、工具等を使用することもあります。＊ＰＣでの実績入力等の事務業務も行って頂きます。</v>
          </cell>
          <cell r="S1125" t="str">
            <v>当社運営 東電さわやかケア町田</v>
          </cell>
          <cell r="T1125" t="str">
            <v>確認中</v>
          </cell>
          <cell r="U1125" t="str">
            <v>正社員</v>
          </cell>
          <cell r="V1125" t="str">
            <v>東京都町田市森野４丁目１７－２３ 渋谷ビル２階－Ａ</v>
          </cell>
          <cell r="W1125" t="str">
            <v>ＪＲ横浜線・小田急線 町田駅からバス「市民病院前」徒歩１分</v>
          </cell>
          <cell r="X1125" t="str">
            <v>210,000円〜210,000円</v>
          </cell>
          <cell r="Y1125" t="str">
            <v>処遇改善手当 25,000円〜25,000円</v>
          </cell>
          <cell r="Z1125" t="str">
            <v>法定管理者手当 １０，０００円／月、職位手当    ２０，０００円／月</v>
          </cell>
          <cell r="AA1125" t="str">
            <v>法定管理者手当 １０，０００円／月、職位手当    ２０，０００円／月</v>
          </cell>
          <cell r="AB1125" t="str">
            <v>あり</v>
          </cell>
          <cell r="AC1125" t="str">
            <v>1月あたり0円〜1,000円（前年度実績）</v>
          </cell>
          <cell r="AD1125" t="str">
            <v>あり</v>
          </cell>
          <cell r="AE1125" t="str">
            <v>計 3.20ヶ月分（前年度実績）</v>
          </cell>
          <cell r="AF1125" t="str">
            <v>月給（手当等確認ください）</v>
          </cell>
          <cell r="AG1125" t="str">
            <v>期間の定めなし</v>
          </cell>
          <cell r="AH1125" t="str">
            <v>雇用期間の定めなし</v>
          </cell>
          <cell r="AI1125" t="str">
            <v>確認中</v>
          </cell>
          <cell r="AJ1125" t="str">
            <v>不可</v>
          </cell>
          <cell r="AK1125" t="str">
            <v>あり</v>
          </cell>
          <cell r="AL1125" t="str">
            <v>６ヶ月</v>
          </cell>
          <cell r="AM1125" t="str">
            <v>あり</v>
          </cell>
          <cell r="AN1125" t="str">
            <v>5時間</v>
          </cell>
          <cell r="AO1125" t="str">
            <v>9時00分〜18時00分</v>
          </cell>
          <cell r="AP1125" t="str">
            <v>9時00分〜18時00分</v>
          </cell>
          <cell r="AQ1125" t="str">
            <v>週休二日制</v>
          </cell>
          <cell r="AR1125" t="str">
            <v>福祉用具専門相談員・介護福祉士・介護職員初任者研修修了者、いずれかあれば尚可。運転免許はＡＴ限定可</v>
          </cell>
          <cell r="AS1125" t="str">
            <v>雇用保険，労災保険，健康保険，厚生年金</v>
          </cell>
          <cell r="AT1125" t="str">
            <v>1人</v>
          </cell>
          <cell r="AU1125" t="str">
            <v>福祉用具貸与</v>
          </cell>
          <cell r="AZ1125" t="str">
            <v>60分</v>
          </cell>
          <cell r="BA1125" t="str">
            <v>週休二日制</v>
          </cell>
          <cell r="BB1125" t="str">
            <v>あり（屋内禁煙）</v>
          </cell>
          <cell r="BC1125" t="str">
            <v>あり（屋内禁煙）</v>
          </cell>
        </row>
        <row r="1126">
          <cell r="C1126" t="str">
            <v>13190-07471831</v>
          </cell>
          <cell r="D1126">
            <v>45160</v>
          </cell>
          <cell r="E1126" t="str">
            <v>東電パートナーズ株式会社 東電さわやかケア町田</v>
          </cell>
          <cell r="F1126" t="str">
            <v>トウデンパートナーズ カブシキガイシヤ</v>
          </cell>
          <cell r="G1126">
            <v>0</v>
          </cell>
          <cell r="H1126">
            <v>0</v>
          </cell>
          <cell r="I1126">
            <v>0</v>
          </cell>
          <cell r="J1126">
            <v>0</v>
          </cell>
          <cell r="K1126">
            <v>0</v>
          </cell>
          <cell r="L1126">
            <v>0</v>
          </cell>
          <cell r="M1126">
            <v>0</v>
          </cell>
          <cell r="N1126" t="str">
            <v xml:space="preserve">http://www.tepco-partners.co.jp </v>
          </cell>
          <cell r="O1126" t="str">
            <v>家庭と両立が図れる環境で多くの女性が活躍中です。充実した研修で確かな知識と技術を身に付けた職員を育成し、良質なサービスとコンプライアンス経営で信頼いただける企業を目指しています。</v>
          </cell>
          <cell r="P1126" t="str">
            <v>ホームヘルパー＜町田市南成瀬＞／９月２０日面接会</v>
          </cell>
          <cell r="Q1126" t="str">
            <v>確認中</v>
          </cell>
          <cell r="R1126" t="str">
            <v>◆お客さまのご自宅に自転車などで訪問して介護サービスを提供します。（直行直帰ＯＫです！）身体に直接触れて行う身体介護と掃除や洗濯、調理、買い物等の身の回りのお世話などを行う生活援助となります。◆週１日１時間～でも始められるので、スキマ時間を使ってお仕事ができます。家事や育児と両立できるお仕事です。◆研修が充実しており、未経験・ブランクの方でも大丈夫です！ヘルパーさん向けの研修が充実しているので、はじめてお仕事する方でも安心してお仕事がスタートできます。慣れるまでは先輩スタッフが同行するので安心してください！</v>
          </cell>
          <cell r="S1126" t="str">
            <v>当社運営 東電さわやかケア成瀬</v>
          </cell>
          <cell r="T1126" t="str">
            <v>確認中</v>
          </cell>
          <cell r="U1126" t="str">
            <v>非常勤パート</v>
          </cell>
          <cell r="V1126" t="str">
            <v>東京都町田市南成瀬５－１－１１ シャトルＭ１０１号室</v>
          </cell>
          <cell r="W1126" t="str">
            <v>ＪＲ横浜線 成瀬駅　徒歩5分</v>
          </cell>
          <cell r="X1126" t="str">
            <v>1,350円〜1,900円</v>
          </cell>
          <cell r="Y1126" t="str">
            <v>-</v>
          </cell>
          <cell r="Z1126" t="str">
            <v>処遇改善加算手当、ケアピア手当 ５００円、研修手当  １，０８０円／時、日曜日は３５％ＵＰ！早朝・夜間・祝日は２５％ＵＰ！、介護福祉士は時給５０円ＵＰ！</v>
          </cell>
          <cell r="AA1126" t="str">
            <v>なし</v>
          </cell>
          <cell r="AB1126" t="str">
            <v>あり</v>
          </cell>
          <cell r="AC1126" t="str">
            <v>1時間あたり10円〜30円（前年度実績）</v>
          </cell>
          <cell r="AD1126" t="str">
            <v>あり</v>
          </cell>
          <cell r="AE1126" t="str">
            <v>〜60,000円（前年度実績）</v>
          </cell>
          <cell r="AF1126" t="str">
            <v>時給</v>
          </cell>
          <cell r="AG1126" t="str">
            <v>期間の定めあり</v>
          </cell>
          <cell r="AH1126" t="str">
            <v>1年</v>
          </cell>
          <cell r="AI1126" t="str">
            <v>確認中</v>
          </cell>
          <cell r="AJ1126" t="str">
            <v>不可</v>
          </cell>
          <cell r="AK1126" t="str">
            <v>なし</v>
          </cell>
          <cell r="AL1126" t="str">
            <v>なし</v>
          </cell>
          <cell r="AM1126" t="str">
            <v>なし</v>
          </cell>
          <cell r="AN1126" t="str">
            <v>なし</v>
          </cell>
          <cell r="AO1126" t="str">
            <v>8時00分〜18時00分の時間の間の1時間以上</v>
          </cell>
          <cell r="AP1126" t="str">
            <v>8時00分〜18時00分の時間の間の1時間以上</v>
          </cell>
          <cell r="AQ1126" t="str">
            <v>週1日以上</v>
          </cell>
          <cell r="AR1126" t="str">
            <v>ホームヘルパー２級・介護職員初任者研修修了者・介護福祉士、いずれかの資格を所持で可</v>
          </cell>
          <cell r="AS1126" t="str">
            <v>労災保険</v>
          </cell>
          <cell r="AT1126" t="str">
            <v>3人</v>
          </cell>
          <cell r="AU1126" t="str">
            <v>訪問介護（ホームヘルプサービス）</v>
          </cell>
          <cell r="AZ1126" t="str">
            <v>0分</v>
          </cell>
          <cell r="BA1126" t="str">
            <v>週休二日制</v>
          </cell>
          <cell r="BB1126" t="str">
            <v>あり（屋内禁煙）</v>
          </cell>
          <cell r="BC1126" t="str">
            <v>あり（屋内禁煙）</v>
          </cell>
        </row>
        <row r="1127">
          <cell r="C1127" t="str">
            <v>13190-07474431</v>
          </cell>
          <cell r="D1127">
            <v>45160</v>
          </cell>
          <cell r="E1127" t="str">
            <v>医療法人社団創生会 町田病院</v>
          </cell>
          <cell r="F1127" t="str">
            <v>イリョウホウジンシャダンソウセイカイ マチダビョウイン</v>
          </cell>
          <cell r="G1127">
            <v>0</v>
          </cell>
          <cell r="H1127">
            <v>0</v>
          </cell>
          <cell r="I1127">
            <v>0</v>
          </cell>
          <cell r="J1127">
            <v>0</v>
          </cell>
          <cell r="K1127">
            <v>0</v>
          </cell>
          <cell r="L1127">
            <v>0</v>
          </cell>
          <cell r="M1127">
            <v>0</v>
          </cell>
          <cell r="N1127" t="str">
            <v xml:space="preserve">http://www.machidahospital.jp/basic.html </v>
          </cell>
          <cell r="O1127" t="str">
            <v>地域に根ざした医療介護機関として着実に業績を伸ばしております。地域包括ケアシステムの構築、医療介護連携に力を入れています。</v>
          </cell>
          <cell r="P1127" t="str">
            <v>介護職（看護小規模多機能型居宅介護）／９月２０日面接会</v>
          </cell>
          <cell r="Q1127" t="str">
            <v>確認中</v>
          </cell>
          <cell r="R1127" t="str">
            <v>☆２０２０年４月開設！綺麗で設備の整った新しい施設です☆</v>
          </cell>
          <cell r="S1127" t="str">
            <v>看護小規模多機能型居宅介護ハーモニー</v>
          </cell>
          <cell r="T1127" t="str">
            <v>確認中</v>
          </cell>
          <cell r="U1127" t="str">
            <v>正社員</v>
          </cell>
          <cell r="V1127" t="str">
            <v xml:space="preserve">東京都町田市木曽西４丁目１２－２２ </v>
          </cell>
          <cell r="W1127" t="str">
            <v>小田急線・ＪＲ横浜線 町田駅より神奈中バス「木曽」徒歩２分</v>
          </cell>
          <cell r="X1127" t="str">
            <v>258,000円〜328,000円</v>
          </cell>
          <cell r="Y1127" t="str">
            <v>夜勤手当 28,000円〜28,000円</v>
          </cell>
          <cell r="Z1127" t="str">
            <v>【（ｂ）欄：夜勤手当について】 月４回分支給（７０００円×４回＝２８０００円） ５回目以降は１回につき７０００円</v>
          </cell>
          <cell r="AA1127" t="str">
            <v>なし</v>
          </cell>
          <cell r="AB1127" t="str">
            <v>あり</v>
          </cell>
          <cell r="AC1127" t="str">
            <v>1月あたり0円〜1,000円（前年度実績）</v>
          </cell>
          <cell r="AD1127" t="str">
            <v>なし</v>
          </cell>
          <cell r="AE1127" t="str">
            <v>なし</v>
          </cell>
          <cell r="AF1127" t="str">
            <v>月給（手当等確認ください）</v>
          </cell>
          <cell r="AG1127" t="str">
            <v>期間の定めなし</v>
          </cell>
          <cell r="AH1127" t="str">
            <v>雇用期間の定めなし</v>
          </cell>
          <cell r="AI1127" t="str">
            <v>確認中</v>
          </cell>
          <cell r="AJ1127" t="str">
            <v>可</v>
          </cell>
          <cell r="AK1127" t="str">
            <v>あり</v>
          </cell>
          <cell r="AL1127" t="str">
            <v>２か月</v>
          </cell>
          <cell r="AM1127" t="str">
            <v>あり</v>
          </cell>
          <cell r="AN1127" t="str">
            <v>3時間</v>
          </cell>
          <cell r="AO1127" t="str">
            <v>変形労働時間制</v>
          </cell>
          <cell r="AP1127" t="str">
            <v>内容・詳細等は最下部ハローワークインターネットサービスにて確認ください。</v>
          </cell>
          <cell r="AQ1127" t="str">
            <v>週休二日制</v>
          </cell>
          <cell r="AR1127" t="str">
            <v>介護職員初任者研修修了者以上 必須、普通自動車運転免許必須（ＡＴ限定可）</v>
          </cell>
          <cell r="AS1127" t="str">
            <v>雇用保険，労災保険，健康保険，厚生年金</v>
          </cell>
          <cell r="AT1127" t="str">
            <v>3人</v>
          </cell>
          <cell r="AU1127" t="str">
            <v>小規模多機能型居宅介護</v>
          </cell>
          <cell r="AZ1127" t="str">
            <v>60分</v>
          </cell>
          <cell r="BA1127" t="str">
            <v>週休二日制</v>
          </cell>
          <cell r="BB1127" t="str">
            <v>あり（屋内禁煙）</v>
          </cell>
          <cell r="BC1127" t="str">
            <v>あり（屋内禁煙）</v>
          </cell>
        </row>
        <row r="1128">
          <cell r="C1128" t="str">
            <v>13190-07477631</v>
          </cell>
          <cell r="D1128">
            <v>45160</v>
          </cell>
          <cell r="E1128" t="str">
            <v>社会福祉法人 南町田ちいろば会</v>
          </cell>
          <cell r="F1128" t="str">
            <v>シャカイフクシホウジンミナミマチダチイロバカイ</v>
          </cell>
          <cell r="G1128">
            <v>0</v>
          </cell>
          <cell r="H1128">
            <v>0</v>
          </cell>
          <cell r="I1128">
            <v>0</v>
          </cell>
          <cell r="J1128">
            <v>0</v>
          </cell>
          <cell r="K1128">
            <v>0</v>
          </cell>
          <cell r="L1128">
            <v>0</v>
          </cell>
          <cell r="M1128">
            <v>0</v>
          </cell>
          <cell r="N1128" t="str">
            <v xml:space="preserve">http://www.migiwa-home.or.jp </v>
          </cell>
          <cell r="O1128" t="str">
            <v>寄り添う思いを大切にした福祉サービスを提供していく経営理念をもとに日々励んでいます。</v>
          </cell>
          <cell r="P1128" t="str">
            <v>ドライバー（ディサービス）／９月２０日面接会</v>
          </cell>
          <cell r="Q1128" t="str">
            <v>確認中</v>
          </cell>
          <cell r="R1128" t="str">
            <v>＊ディサービスご利用者の送迎（利用者のご自宅とみぎわホーム間）</v>
          </cell>
          <cell r="S1128" t="str">
            <v>高齢者総合福祉施設 みぎわホーム</v>
          </cell>
          <cell r="T1128" t="str">
            <v>確認中</v>
          </cell>
          <cell r="U1128" t="str">
            <v>非常勤パート</v>
          </cell>
          <cell r="V1128" t="str">
            <v>東京都町田市南町田４丁目１０－３８</v>
          </cell>
          <cell r="W1128" t="str">
            <v>東急田園都市線 南町田グランベリーパーク駅　徒歩12分</v>
          </cell>
          <cell r="X1128" t="str">
            <v>1,072円〜1,072円</v>
          </cell>
          <cell r="Y1128" t="str">
            <v>-</v>
          </cell>
          <cell r="Z1128" t="str">
            <v>＊祝日勤務は時給５０円が加算されます。</v>
          </cell>
          <cell r="AA1128" t="str">
            <v>実費支給（上限あり）</v>
          </cell>
          <cell r="AB1128" t="str">
            <v>なし</v>
          </cell>
          <cell r="AC1128" t="str">
            <v>なし</v>
          </cell>
          <cell r="AD1128" t="str">
            <v>なし</v>
          </cell>
          <cell r="AE1128" t="str">
            <v>なし</v>
          </cell>
          <cell r="AF1128" t="str">
            <v>時給</v>
          </cell>
          <cell r="AG1128" t="str">
            <v>期間の定めあり</v>
          </cell>
          <cell r="AH1128" t="str">
            <v>〜2024年3月31日契約更新の可能性あり（原則更新）</v>
          </cell>
          <cell r="AI1128" t="str">
            <v>確認中</v>
          </cell>
          <cell r="AJ1128" t="str">
            <v>可</v>
          </cell>
          <cell r="AK1128" t="str">
            <v>あり</v>
          </cell>
          <cell r="AL1128" t="str">
            <v>３ヶ月</v>
          </cell>
          <cell r="AM1128" t="str">
            <v>なし</v>
          </cell>
          <cell r="AN1128" t="str">
            <v>なし</v>
          </cell>
          <cell r="AO1128" t="str">
            <v>交替制（シフト制）</v>
          </cell>
          <cell r="AP1128" t="str">
            <v>内容・詳細等は最下部ハローワークインターネットサービスにて確認ください。</v>
          </cell>
          <cell r="AQ1128" t="str">
            <v>週3日〜週5日</v>
          </cell>
          <cell r="AR1128" t="str">
            <v>普通自動車運転免許必須（ＡＴ限定可）</v>
          </cell>
          <cell r="AS1128" t="str">
            <v>労災保険</v>
          </cell>
          <cell r="AT1128" t="str">
            <v>1人</v>
          </cell>
          <cell r="AU1128" t="str">
            <v>通所介護（デイサービス）</v>
          </cell>
          <cell r="AZ1128" t="str">
            <v>60分</v>
          </cell>
          <cell r="BA1128" t="str">
            <v>週休二日制</v>
          </cell>
          <cell r="BB1128" t="str">
            <v>有（屋内「原則禁煙」）</v>
          </cell>
          <cell r="BC1128" t="str">
            <v>屋内禁煙（屋外に喫煙所設置）</v>
          </cell>
        </row>
        <row r="1129">
          <cell r="C1129" t="str">
            <v>13190-07479131</v>
          </cell>
          <cell r="D1129">
            <v>45160</v>
          </cell>
          <cell r="E1129" t="str">
            <v>社会福祉法人 南町田ちいろば会</v>
          </cell>
          <cell r="F1129" t="str">
            <v>シャカイフクシホウジンミナミマチダチイロバカイ</v>
          </cell>
          <cell r="G1129">
            <v>0</v>
          </cell>
          <cell r="H1129">
            <v>0</v>
          </cell>
          <cell r="I1129">
            <v>0</v>
          </cell>
          <cell r="J1129">
            <v>0</v>
          </cell>
          <cell r="K1129">
            <v>0</v>
          </cell>
          <cell r="L1129">
            <v>0</v>
          </cell>
          <cell r="M1129">
            <v>0</v>
          </cell>
          <cell r="N1129" t="str">
            <v xml:space="preserve">http://www.migiwa-home.or.jp </v>
          </cell>
          <cell r="O1129" t="str">
            <v>寄り添う思いを大切にした福祉サービスを提供していく経営理念をもとに日々励んでいます。</v>
          </cell>
          <cell r="P1129" t="str">
            <v>介護職員（一般及びリーダー候補）／９月２０日面接会</v>
          </cell>
          <cell r="Q1129" t="str">
            <v>確認中</v>
          </cell>
          <cell r="R1129" t="str">
            <v>＊特別養護老人ホーム及びショートスティの入居者、ご利用者への日常生活における食事や入浴などの介護業務全般に従事をお願いします。・特養 定員８８名、ユニット型ショートスティ 定員１１名／日、併設型、多床室＊「新しい生活様式」を踏まえた感染防止策・体温測定・マスク着用・手洗い・消毒</v>
          </cell>
          <cell r="S1129" t="str">
            <v>特別養護老人ホーム みぎわホーム</v>
          </cell>
          <cell r="T1129" t="str">
            <v>確認中</v>
          </cell>
          <cell r="U1129" t="str">
            <v>正社員</v>
          </cell>
          <cell r="V1129" t="str">
            <v>東京都町田市南町田４丁目１０－３８</v>
          </cell>
          <cell r="W1129" t="str">
            <v>東急田園都市線 南町田グランベリーパーク駅　徒歩12分</v>
          </cell>
          <cell r="X1129" t="str">
            <v>194,000円〜277,800円</v>
          </cell>
          <cell r="Y1129" t="str">
            <v>職能手当 5,000円〜15,000円、処遇改善手当 19,000円〜29,500円、資格手当 5,000円〜15,000円</v>
          </cell>
          <cell r="Z1129" t="str">
            <v>配偶者手当 １４８００円、扶養手当   ４０００円～、住宅手当 持家２０００円賃貸 １００００円、夜勤手当   月平均４回</v>
          </cell>
          <cell r="AA1129" t="str">
            <v>実費支給（上限あり）</v>
          </cell>
          <cell r="AB1129" t="str">
            <v>あり</v>
          </cell>
          <cell r="AC1129" t="str">
            <v>1月あたり2,000円〜（前年度実績）</v>
          </cell>
          <cell r="AD1129" t="str">
            <v>あり</v>
          </cell>
          <cell r="AE1129" t="str">
            <v>430,000円〜650,000円（前年度実績）</v>
          </cell>
          <cell r="AF1129" t="str">
            <v>月給（手当等確認ください）</v>
          </cell>
          <cell r="AG1129" t="str">
            <v>期間の定めなし</v>
          </cell>
          <cell r="AH1129" t="str">
            <v>雇用期間の定めなし</v>
          </cell>
          <cell r="AI1129" t="str">
            <v>確認中</v>
          </cell>
          <cell r="AJ1129" t="str">
            <v>可</v>
          </cell>
          <cell r="AK1129" t="str">
            <v>あり</v>
          </cell>
          <cell r="AL1129" t="str">
            <v>３ヶ月</v>
          </cell>
          <cell r="AM1129" t="str">
            <v>あり</v>
          </cell>
          <cell r="AN1129" t="str">
            <v>5時間</v>
          </cell>
          <cell r="AO1129" t="str">
            <v>変形労働時間制</v>
          </cell>
          <cell r="AP1129" t="str">
            <v>内容・詳細等は最下部ハローワークインターネットサービスにて確認ください。</v>
          </cell>
          <cell r="AQ1129" t="str">
            <v>週休二日制</v>
          </cell>
          <cell r="AR1129" t="str">
            <v>介護職員初任者研修修了者、介護福祉士、いずれかの資格を所持で可。資格取得制度あり（リーダー候補は介護福祉士資格必須）</v>
          </cell>
          <cell r="AS1129" t="str">
            <v>雇用保険，労災保険，健康保険，厚生年金</v>
          </cell>
          <cell r="AT1129" t="str">
            <v>2人</v>
          </cell>
          <cell r="AU1129" t="str">
            <v>特別養護老人ホーム（特養）</v>
          </cell>
          <cell r="AZ1129" t="str">
            <v>60分</v>
          </cell>
          <cell r="BA1129" t="str">
            <v>週休二日制</v>
          </cell>
          <cell r="BB1129" t="str">
            <v>有（屋内「原則禁煙」）</v>
          </cell>
          <cell r="BC1129" t="str">
            <v>屋内禁煙（屋外に喫煙所設置）</v>
          </cell>
        </row>
        <row r="1130">
          <cell r="C1130" t="str">
            <v>13190-07480831</v>
          </cell>
          <cell r="D1130">
            <v>45160</v>
          </cell>
          <cell r="E1130" t="str">
            <v>社会福祉法人 南町田ちいろば会</v>
          </cell>
          <cell r="F1130" t="str">
            <v>シャカイフクシホウジンミナミマチダチイロバカイ</v>
          </cell>
          <cell r="G1130">
            <v>0</v>
          </cell>
          <cell r="H1130">
            <v>0</v>
          </cell>
          <cell r="I1130">
            <v>0</v>
          </cell>
          <cell r="J1130">
            <v>0</v>
          </cell>
          <cell r="K1130">
            <v>0</v>
          </cell>
          <cell r="L1130">
            <v>0</v>
          </cell>
          <cell r="M1130">
            <v>0</v>
          </cell>
          <cell r="N1130" t="str">
            <v xml:space="preserve">http://www.migiwa-home.or.jp </v>
          </cell>
          <cell r="O1130" t="str">
            <v>寄り添う思いを大切にした福祉サービスを提供していく経営理念をもとに日々励んでいます。</v>
          </cell>
          <cell r="P1130" t="str">
            <v>訪問ヘルパー（訪問介護事業所）／９月２０日面接会</v>
          </cell>
          <cell r="Q1130" t="str">
            <v>確認中</v>
          </cell>
          <cell r="R1130" t="str">
            <v>＊お客様の自宅にお伺いして、日常生活に必要な援助を行う訪問ヘルパー業務</v>
          </cell>
          <cell r="S1130" t="str">
            <v>みぎわホーム地域福祉サービスセンター</v>
          </cell>
          <cell r="T1130" t="str">
            <v>確認中</v>
          </cell>
          <cell r="U1130" t="str">
            <v>非常勤パート</v>
          </cell>
          <cell r="V1130" t="str">
            <v>東京都町田市南町田１丁目１９－４０</v>
          </cell>
          <cell r="W1130" t="str">
            <v>東急田園都市線 南町田グランベリーパーク駅　徒歩20分</v>
          </cell>
          <cell r="X1130" t="str">
            <v>1,232円〜1,282円</v>
          </cell>
          <cell r="Y1130" t="str">
            <v>処遇改善手当 135円〜135円</v>
          </cell>
          <cell r="Z1130" t="str">
            <v>＊祝日は時給５０円プラスとなります</v>
          </cell>
          <cell r="AA1130" t="str">
            <v>実費支給（上限あり）</v>
          </cell>
          <cell r="AB1130" t="str">
            <v>なし</v>
          </cell>
          <cell r="AC1130" t="str">
            <v>なし</v>
          </cell>
          <cell r="AD1130" t="str">
            <v>なし</v>
          </cell>
          <cell r="AE1130" t="str">
            <v>なし</v>
          </cell>
          <cell r="AF1130" t="str">
            <v>時給</v>
          </cell>
          <cell r="AG1130" t="str">
            <v>期間の定めあり</v>
          </cell>
          <cell r="AH1130" t="str">
            <v>〜2024年3月31日、契約更新の可能性あり（原則更新）</v>
          </cell>
          <cell r="AI1130" t="str">
            <v>確認中</v>
          </cell>
          <cell r="AJ1130" t="str">
            <v>可</v>
          </cell>
          <cell r="AK1130" t="str">
            <v>あり</v>
          </cell>
          <cell r="AL1130" t="str">
            <v>３か月</v>
          </cell>
          <cell r="AM1130" t="str">
            <v>なし</v>
          </cell>
          <cell r="AN1130" t="str">
            <v>なし</v>
          </cell>
          <cell r="AO1130" t="str">
            <v>8時00分〜19時00分の時間の間の3時間以上</v>
          </cell>
          <cell r="AP1130" t="str">
            <v>8時00分〜19時00分の時間の間の3時間以上</v>
          </cell>
          <cell r="AQ1130" t="str">
            <v>週1日〜週5日</v>
          </cell>
          <cell r="AR1130" t="str">
            <v>介護職員初任者研修修了者・介護福祉士・ホームヘルパー２級、いずれかの資格を所持で可、普通自動車運転免許あれば尚可（ＡＴ限定可）</v>
          </cell>
          <cell r="AS1130" t="str">
            <v>労災保険</v>
          </cell>
          <cell r="AT1130" t="str">
            <v>2人</v>
          </cell>
          <cell r="AU1130" t="str">
            <v>訪問介護（ホームヘルプサービス）</v>
          </cell>
          <cell r="AZ1130" t="str">
            <v>0分</v>
          </cell>
          <cell r="BA1130" t="str">
            <v>週休二日制</v>
          </cell>
          <cell r="BB1130" t="str">
            <v>有（屋内「原則禁煙」）</v>
          </cell>
          <cell r="BC1130" t="str">
            <v>屋内禁煙（屋外に喫煙所設置）</v>
          </cell>
        </row>
        <row r="1131">
          <cell r="C1131" t="str">
            <v>13190-07481231</v>
          </cell>
          <cell r="D1131">
            <v>45160</v>
          </cell>
          <cell r="E1131" t="str">
            <v>社会福祉法人 南町田ちいろば会</v>
          </cell>
          <cell r="F1131" t="str">
            <v>シャカイフクシホウジンミナミマチダチイロバカイ</v>
          </cell>
          <cell r="G1131">
            <v>0</v>
          </cell>
          <cell r="H1131">
            <v>0</v>
          </cell>
          <cell r="I1131">
            <v>0</v>
          </cell>
          <cell r="J1131">
            <v>0</v>
          </cell>
          <cell r="K1131">
            <v>0</v>
          </cell>
          <cell r="L1131">
            <v>0</v>
          </cell>
          <cell r="M1131">
            <v>0</v>
          </cell>
          <cell r="N1131" t="str">
            <v xml:space="preserve">http://www.migiwa-home.or.jp </v>
          </cell>
          <cell r="O1131" t="str">
            <v>寄り添う思いを大切にした福祉サービスを提供していく経営理念をもとに日々励んでいます。</v>
          </cell>
          <cell r="P1131" t="str">
            <v>特別養護老人ホーム介護職員／９月２０日面接会</v>
          </cell>
          <cell r="Q1131" t="str">
            <v>確認中</v>
          </cell>
          <cell r="R1131" t="str">
            <v>・ユニット入居者１１名の料理の盛り付けや洗い物。・お部屋の掃除やリネン交換など・簡単な介助あり＊特養 定員８８名、ユニット型＊ ショートスティ 定員１１名／日、併設型、多床室</v>
          </cell>
          <cell r="S1131" t="str">
            <v>特別養護老人ホーム みぎわホーム</v>
          </cell>
          <cell r="T1131" t="str">
            <v>確認中</v>
          </cell>
          <cell r="U1131" t="str">
            <v>非常勤パート</v>
          </cell>
          <cell r="V1131" t="str">
            <v>東京都町田市南町田４丁目１０－３８</v>
          </cell>
          <cell r="W1131" t="str">
            <v>東急田園都市線 南町田グランベリーパーク駅　徒歩12分</v>
          </cell>
          <cell r="X1131" t="str">
            <v>1,151円〜1,226円</v>
          </cell>
          <cell r="Y1131" t="str">
            <v>処遇改善手当 79円〜79円</v>
          </cell>
          <cell r="Z1131" t="str">
            <v>なし</v>
          </cell>
          <cell r="AA1131" t="str">
            <v>実費支給（上限あり）</v>
          </cell>
          <cell r="AB1131" t="str">
            <v>あり</v>
          </cell>
          <cell r="AC1131" t="str">
            <v>1時間あたり0円〜50円（前年度実績）</v>
          </cell>
          <cell r="AD1131" t="str">
            <v>なし</v>
          </cell>
          <cell r="AE1131" t="str">
            <v>なし</v>
          </cell>
          <cell r="AF1131" t="str">
            <v>時給</v>
          </cell>
          <cell r="AG1131" t="str">
            <v>期間の定めなし</v>
          </cell>
          <cell r="AH1131" t="str">
            <v>〜2024年3月31日、契約更新の可能性あり（原則更新）</v>
          </cell>
          <cell r="AI1131" t="str">
            <v>確認中</v>
          </cell>
          <cell r="AJ1131" t="str">
            <v>可</v>
          </cell>
          <cell r="AK1131" t="str">
            <v>あり</v>
          </cell>
          <cell r="AL1131" t="str">
            <v>３ヶ月</v>
          </cell>
          <cell r="AM1131" t="str">
            <v>なし</v>
          </cell>
          <cell r="AN1131" t="str">
            <v>なし</v>
          </cell>
          <cell r="AO1131" t="str">
            <v>内容・詳細等は最下部ハローワークインターネットサービスにて確認ください。</v>
          </cell>
          <cell r="AP1131" t="str">
            <v>内容・詳細等は最下部ハローワークインターネットサービスにて確認ください。</v>
          </cell>
          <cell r="AQ1131" t="str">
            <v>週2日以上</v>
          </cell>
          <cell r="AR1131" t="str">
            <v>免許・資格不問</v>
          </cell>
          <cell r="AS1131" t="str">
            <v>労災保険</v>
          </cell>
          <cell r="AT1131" t="str">
            <v>1人</v>
          </cell>
          <cell r="AU1131" t="str">
            <v>特別養護老人ホーム（特養）</v>
          </cell>
          <cell r="AZ1131" t="str">
            <v>0分</v>
          </cell>
          <cell r="BA1131" t="str">
            <v>週休二日制</v>
          </cell>
          <cell r="BB1131" t="str">
            <v>有（屋内「原則禁煙」）</v>
          </cell>
          <cell r="BC1131" t="str">
            <v>屋内禁煙（屋外に喫煙所設置）</v>
          </cell>
        </row>
        <row r="1132">
          <cell r="C1132" t="str">
            <v>13190-07482531</v>
          </cell>
          <cell r="D1132">
            <v>45160</v>
          </cell>
          <cell r="E1132" t="str">
            <v>社会福祉法人 南町田ちいろば会</v>
          </cell>
          <cell r="F1132" t="str">
            <v>シャカイフクシホウジンミナミマチダチイロバカイ</v>
          </cell>
          <cell r="G1132">
            <v>0</v>
          </cell>
          <cell r="H1132">
            <v>0</v>
          </cell>
          <cell r="I1132">
            <v>0</v>
          </cell>
          <cell r="J1132">
            <v>0</v>
          </cell>
          <cell r="K1132">
            <v>0</v>
          </cell>
          <cell r="L1132">
            <v>0</v>
          </cell>
          <cell r="M1132">
            <v>0</v>
          </cell>
          <cell r="N1132" t="str">
            <v xml:space="preserve">http://www.migiwa-home.or.jp </v>
          </cell>
          <cell r="O1132" t="str">
            <v>寄り添う思いを大切にした福祉サービスを提供していく経営理念をもとに日々励んでいます。</v>
          </cell>
          <cell r="P1132" t="str">
            <v>ディサービス介護職員／９月２０日面接会</v>
          </cell>
          <cell r="Q1132" t="str">
            <v>確認中</v>
          </cell>
          <cell r="R1132" t="str">
            <v>＊食事・入浴・排泄などの日常生活支援＊レクリエーション・クラブ・創作活動支援＊ご利用者様 １日平均２５名程度＊ご利用者様の送迎あり</v>
          </cell>
          <cell r="S1132" t="str">
            <v>南町田ちいろば会 みぎわホーム</v>
          </cell>
          <cell r="T1132" t="str">
            <v>確認中</v>
          </cell>
          <cell r="U1132" t="str">
            <v>非常勤パート</v>
          </cell>
          <cell r="V1132" t="str">
            <v>東京都町田市南町田４丁目１０－３８</v>
          </cell>
          <cell r="W1132" t="str">
            <v>東急田園都市線 南町田グランベリーパーク駅　徒歩12分</v>
          </cell>
          <cell r="X1132" t="str">
            <v>1,151円〜1,226円</v>
          </cell>
          <cell r="Y1132" t="str">
            <v>処遇改善手当 79円〜79円</v>
          </cell>
          <cell r="Z1132" t="str">
            <v>＊祝日は時給５０円プラスとなります</v>
          </cell>
          <cell r="AA1132" t="str">
            <v>実費支給（上限あり）</v>
          </cell>
          <cell r="AB1132" t="str">
            <v>なし</v>
          </cell>
          <cell r="AC1132" t="str">
            <v>なし</v>
          </cell>
          <cell r="AD1132" t="str">
            <v>なし</v>
          </cell>
          <cell r="AE1132" t="str">
            <v>なし</v>
          </cell>
          <cell r="AF1132" t="str">
            <v>時給</v>
          </cell>
          <cell r="AG1132" t="str">
            <v>期間の定めあり</v>
          </cell>
          <cell r="AH1132" t="str">
            <v>〜2024年3月31日、契約更新の可能性あり（原則更新）</v>
          </cell>
          <cell r="AI1132" t="str">
            <v>確認中</v>
          </cell>
          <cell r="AJ1132" t="str">
            <v>可</v>
          </cell>
          <cell r="AK1132" t="str">
            <v>あり</v>
          </cell>
          <cell r="AL1132" t="str">
            <v>３か月</v>
          </cell>
          <cell r="AM1132" t="str">
            <v>あり</v>
          </cell>
          <cell r="AN1132" t="str">
            <v>20時間</v>
          </cell>
          <cell r="AO1132" t="str">
            <v>8時00分〜17時00分</v>
          </cell>
          <cell r="AP1132" t="str">
            <v>8時00分〜17時00分</v>
          </cell>
          <cell r="AQ1132" t="str">
            <v>週3日以上</v>
          </cell>
          <cell r="AR1132" t="str">
            <v>介護職員初任者研修修了者・介護福祉士・ホームヘルパー２級、いずれかの資格を所持で可。普通自動車運転免許必須：ワゴン車運転できる方</v>
          </cell>
          <cell r="AS1132" t="str">
            <v>雇用保険，労災保険，健康保険，厚生年金</v>
          </cell>
          <cell r="AT1132" t="str">
            <v>1人</v>
          </cell>
          <cell r="AU1132" t="str">
            <v>通所介護（デイサービス）</v>
          </cell>
          <cell r="AZ1132" t="str">
            <v>60分</v>
          </cell>
          <cell r="BA1132" t="str">
            <v>週休二日制</v>
          </cell>
          <cell r="BB1132" t="str">
            <v>有（屋内「原則禁煙」）</v>
          </cell>
          <cell r="BC1132" t="str">
            <v>屋内禁煙（屋外に喫煙所設置）</v>
          </cell>
        </row>
        <row r="1133">
          <cell r="C1133" t="str">
            <v>70-0591</v>
          </cell>
          <cell r="D1133">
            <v>45160</v>
          </cell>
          <cell r="E1133" t="str">
            <v>医療法人社団創生会 町田病院</v>
          </cell>
          <cell r="F1133" t="str">
            <v>イリョウホウジンシャダンソウセイカイ マチダビョウイン</v>
          </cell>
          <cell r="G1133" t="str">
            <v>採用担当</v>
          </cell>
          <cell r="H1133" t="str">
            <v>川原　正路</v>
          </cell>
          <cell r="I1133">
            <v>0</v>
          </cell>
          <cell r="J1133">
            <v>0</v>
          </cell>
          <cell r="K1133">
            <v>0</v>
          </cell>
          <cell r="L1133">
            <v>0</v>
          </cell>
          <cell r="M1133">
            <v>0</v>
          </cell>
          <cell r="N1133" t="str">
            <v xml:space="preserve">http://www.machidahospital.jp/basic.html </v>
          </cell>
          <cell r="O1133" t="str">
            <v>地域に根ざした医療介護機関として着実に業績を伸ばしております</v>
          </cell>
          <cell r="P1133" t="str">
            <v>介護職（看護小規模多機能型居宅介護）</v>
          </cell>
          <cell r="Q1133" t="str">
            <v>確認中</v>
          </cell>
          <cell r="R1133" t="str">
            <v>☆２０２０年４月開設！綺麗で設備の整った新しい施設です☆, 通い・訪問・泊まりを組み合わせて一体的にサービス提供を行うこ, とができる「看多機（かんたき）」でのお仕事です。一つの事業所, で、通い・訪問・泊まりの方のケアを経験することができます。, 市内看多機唯一の特殊浴槽（ストレッチャー浴）を備えており、広, い窓を開放しベランダまで出てプランター菜園を楽しんだり、イベ, ントや外出等も楽しんでいます。, 詳しくはＩｎｓｔａｇｒａｍやＦａｃｅｂｏｏｋをチェックしてみ, てください☆</v>
          </cell>
          <cell r="S1133" t="str">
            <v>看護小規模多機能型居宅介護ハーモニー</v>
          </cell>
          <cell r="T1133" t="str">
            <v>確認中</v>
          </cell>
          <cell r="U1133" t="str">
            <v>非常勤パート</v>
          </cell>
          <cell r="V1133" t="str">
            <v xml:space="preserve">東京都町田市木曽西４丁目１２－２２ </v>
          </cell>
          <cell r="W1133" t="str">
            <v>小田急線・ＪＲ横浜線 町田駅より神奈中バス「木曽」徒歩２分</v>
          </cell>
          <cell r="X1133" t="str">
            <v>1,300円</v>
          </cell>
          <cell r="Y1133" t="str">
            <v>なし</v>
          </cell>
          <cell r="Z1133" t="str">
            <v>なし</v>
          </cell>
          <cell r="AA1133" t="str">
            <v>あり</v>
          </cell>
          <cell r="AB1133" t="str">
            <v>あり</v>
          </cell>
          <cell r="AC1133" t="str">
            <v>年1回</v>
          </cell>
          <cell r="AD1133" t="str">
            <v>なし</v>
          </cell>
          <cell r="AE1133" t="str">
            <v>なし</v>
          </cell>
          <cell r="AF1133" t="str">
            <v>時給</v>
          </cell>
          <cell r="AG1133" t="str">
            <v>期間の定めなし</v>
          </cell>
          <cell r="AH1133" t="str">
            <v>雇用期間の定めなし</v>
          </cell>
          <cell r="AI1133" t="str">
            <v>確認中</v>
          </cell>
          <cell r="AJ1133" t="str">
            <v>可</v>
          </cell>
          <cell r="AK1133" t="str">
            <v>あり</v>
          </cell>
          <cell r="AL1133" t="str">
            <v>２か月</v>
          </cell>
          <cell r="AM1133" t="str">
            <v>あり</v>
          </cell>
          <cell r="AN1133" t="str">
            <v>3時間</v>
          </cell>
          <cell r="AO1133" t="str">
            <v>変形労働時間制</v>
          </cell>
          <cell r="AP1133" t="str">
            <v>変形労働時間制の単位, １ヶ月単位, 就業時間１, 8時30分〜17時30分, 就業時間２, 7時00分〜16時00分, 就業時間３, 12時00分〜21時00分, 就業時間に関する特記事項, （４）１６：００～９：００ 夜勤, 早番、遅番の時間は現場の状況により変わることもあり, 就業時間・働き方・夜勤についてはご相談ください</v>
          </cell>
          <cell r="AQ1133" t="str">
            <v>4週8休制</v>
          </cell>
          <cell r="AR1133" t="str">
            <v>介護職員初任者研修修了者, 必須, 介護職員初任者研修修了者以上 必須, 普通自動車運転免許, 必須（ＡＴ限定可）</v>
          </cell>
          <cell r="AS1133" t="str">
            <v>雇用保険，労災保険，健康保険，厚生年金</v>
          </cell>
          <cell r="AT1133" t="str">
            <v>3人</v>
          </cell>
          <cell r="AU1133" t="str">
            <v>看護小規模多機能型居宅介護</v>
          </cell>
          <cell r="AZ1133" t="str">
            <v>60分</v>
          </cell>
          <cell r="BA1133" t="str">
            <v>4週8休制</v>
          </cell>
          <cell r="BB1133" t="str">
            <v>あり（屋内禁煙）</v>
          </cell>
          <cell r="BC1133" t="str">
            <v>屋内禁煙（屋外に喫煙所設置）</v>
          </cell>
        </row>
        <row r="1134">
          <cell r="C1134" t="str">
            <v>13190-07494631</v>
          </cell>
          <cell r="D1134">
            <v>45161</v>
          </cell>
          <cell r="E1134" t="str">
            <v>株式会社 ツクイ （サンシャイン町田西館）</v>
          </cell>
          <cell r="F1134" t="str">
            <v>カブシキガイシャ ツクイ サンシャインマチダニシカン</v>
          </cell>
          <cell r="G1134">
            <v>0</v>
          </cell>
          <cell r="H1134">
            <v>0</v>
          </cell>
          <cell r="I1134">
            <v>0</v>
          </cell>
          <cell r="J1134">
            <v>0</v>
          </cell>
          <cell r="K1134">
            <v>0</v>
          </cell>
          <cell r="L1134">
            <v>0</v>
          </cell>
          <cell r="M1134">
            <v>0</v>
          </cell>
          <cell r="N1134" t="str">
            <v xml:space="preserve">http://www.tsukui.net </v>
          </cell>
          <cell r="O1134" t="str">
            <v>「ツクイ」は、地域に根付いた真心のこもったサービスを提供し、誠意ある行動で責任をもってお客様と社会に貢献する」を理念に、全国４７都道府県で約７０９の事業所を運営する企業</v>
          </cell>
          <cell r="P1134" t="str">
            <v>夜勤介護／ツクイ・サンシャイン町田東館／９月２０日面接会</v>
          </cell>
          <cell r="Q1134" t="str">
            <v>確認中</v>
          </cell>
          <cell r="R1134" t="str">
            <v>＜即戦力歓迎！＞日中の時間を有効活用できる人気の働き方！◎夜勤回数のご相談ＯＫ！嬉しい夜勤手当完備！◎事前の見学や相談も大歓迎！お気軽にご連絡ください。＜主なお仕事内容＞・食事介助（夕食・朝食）・食事の配膳下膳・口腔ケア・就寝介助（居室への誘導・着脱介助）・夜間巡回（コール対応・定時巡回）・夜間巡回（コール対応・定時巡回）・排せつ介助・起床介助（着脱介助・フロアへの移動介助）・記録入力（ｉＰｈｏｎｅ）・朝礼時の申し送りなど※経験がある方もまずは先輩職員に同行するので安心して独り立ちができます。緊急時マニュアル等も完備で安心です。</v>
          </cell>
          <cell r="S1134" t="str">
            <v>ツクイ・サンシャイン町田東館</v>
          </cell>
          <cell r="T1134" t="str">
            <v>確認中</v>
          </cell>
          <cell r="U1134" t="str">
            <v>非常勤パート</v>
          </cell>
          <cell r="V1134" t="str">
            <v>東京都町田市小山ヶ丘１－１１－８</v>
          </cell>
          <cell r="W1134" t="str">
            <v>京王相模原線「多摩境」駅 徒歩15分</v>
          </cell>
          <cell r="X1134" t="str">
            <v>1,195円〜1,277円</v>
          </cell>
          <cell r="Y1134" t="str">
            <v>ベースアップ手当 27円〜27円</v>
          </cell>
          <cell r="Z1134" t="str">
            <v>・土日祝日手当：１００円／時間・ひとり親手当：１０，０００円（月５０時間以上勤務の場合）※介護職員処遇改善支援補助金Ｒ４．４～１１月は２７円／時 支給</v>
          </cell>
          <cell r="AA1134" t="str">
            <v>実費支給（上限あり）</v>
          </cell>
          <cell r="AB1134" t="str">
            <v>あり</v>
          </cell>
          <cell r="AC1134" t="str">
            <v>1時間あたり0円〜30円（前年度実績）</v>
          </cell>
          <cell r="AD1134" t="str">
            <v>なし</v>
          </cell>
          <cell r="AE1134" t="str">
            <v>なし</v>
          </cell>
          <cell r="AF1134" t="str">
            <v>時給</v>
          </cell>
          <cell r="AG1134" t="str">
            <v>期間の定めあり</v>
          </cell>
          <cell r="AH1134" t="str">
            <v>6ヶ月</v>
          </cell>
          <cell r="AI1134" t="str">
            <v>確認中</v>
          </cell>
          <cell r="AJ1134" t="str">
            <v>可</v>
          </cell>
          <cell r="AK1134" t="str">
            <v>あり</v>
          </cell>
          <cell r="AL1134" t="str">
            <v>３～４ヶ月</v>
          </cell>
          <cell r="AM1134" t="str">
            <v>なし</v>
          </cell>
          <cell r="AN1134" t="str">
            <v>なし</v>
          </cell>
          <cell r="AO1134" t="str">
            <v>交替制（シフト制）</v>
          </cell>
          <cell r="AP1134" t="str">
            <v>16時30分〜10時30分</v>
          </cell>
          <cell r="AQ1134" t="str">
            <v>週2日程度</v>
          </cell>
          <cell r="AR1134" t="str">
            <v>免許・資格不問</v>
          </cell>
          <cell r="AS1134" t="str">
            <v>雇用保険，労災保険，健康保険，厚生年金</v>
          </cell>
          <cell r="AT1134" t="str">
            <v>2人</v>
          </cell>
          <cell r="AU1134" t="str">
            <v>特定施設入居者生活介護（有料老人ホーム）</v>
          </cell>
          <cell r="AZ1134" t="str">
            <v>60分</v>
          </cell>
          <cell r="BA1134" t="str">
            <v>週休二日制</v>
          </cell>
          <cell r="BB1134" t="str">
            <v>あり（屋内禁煙）</v>
          </cell>
          <cell r="BC1134" t="str">
            <v>あり（屋内禁煙）</v>
          </cell>
        </row>
        <row r="1135">
          <cell r="C1135" t="str">
            <v>13190-07495931</v>
          </cell>
          <cell r="D1135">
            <v>45161</v>
          </cell>
          <cell r="E1135" t="str">
            <v>株式会社 ツクイ （サンシャイン町田西館）</v>
          </cell>
          <cell r="F1135" t="str">
            <v>カブシキガイシャ ツクイ サンシャインマチダニシカン</v>
          </cell>
          <cell r="G1135">
            <v>0</v>
          </cell>
          <cell r="H1135">
            <v>0</v>
          </cell>
          <cell r="I1135">
            <v>0</v>
          </cell>
          <cell r="J1135">
            <v>0</v>
          </cell>
          <cell r="K1135">
            <v>0</v>
          </cell>
          <cell r="L1135">
            <v>0</v>
          </cell>
          <cell r="M1135">
            <v>0</v>
          </cell>
          <cell r="N1135" t="str">
            <v xml:space="preserve">http://www.tsukui.net </v>
          </cell>
          <cell r="O1135" t="str">
            <v>「ツクイ」は、地域に根付いた真心のこもったサービスを提供し、誠意ある行動で責任をもってお客様と社会に貢献する」を理念に、全国４７都道府県で約７０９の事業所を運営する企業</v>
          </cell>
          <cell r="P1135" t="str">
            <v>介護職員／ツクイ・サンシャイン町田東館／９月２０日面接会</v>
          </cell>
          <cell r="Q1135" t="str">
            <v>確認中</v>
          </cell>
          <cell r="R1135" t="str">
            <v>介護付き有料老人ホームにお住まいのお客様の自立支援に努め、お客様に気持ちよくお過ごしいただくための介護サービスをご提供いただきます。＜業務内容＞・お客様に対する食事や入浴、排せつ等の介助・イベントの企画、実施・各種記録業務 等※経験の浅い方やブランクのある方も他職種と協力をしながらチームとして新しい方を支えます。お待ちしております。</v>
          </cell>
          <cell r="S1135" t="str">
            <v>介護付有料老人ホームツクイ・サンシャイン町田西館</v>
          </cell>
          <cell r="T1135" t="str">
            <v>確認中</v>
          </cell>
          <cell r="U1135" t="str">
            <v>非常勤パート</v>
          </cell>
          <cell r="V1135" t="str">
            <v>東京都町田市小山ヶ丘１－１１－８</v>
          </cell>
          <cell r="W1135" t="str">
            <v>京王相模原線「多摩境」駅　徒歩15分</v>
          </cell>
          <cell r="X1135" t="str">
            <v>1,195円〜1,272円</v>
          </cell>
          <cell r="Y1135" t="str">
            <v>ベースアップ手当 27円〜27円</v>
          </cell>
          <cell r="Z1135" t="str">
            <v>・夜勤手当：１０，０００円／回・土日祝日手当：１００円／時間・ひとり親手当：１０，０００円（月５０時間以上勤務の場合）</v>
          </cell>
          <cell r="AA1135" t="str">
            <v>実費支給（上限あり）</v>
          </cell>
          <cell r="AB1135" t="str">
            <v>あり</v>
          </cell>
          <cell r="AC1135" t="str">
            <v>1時間あたり0円〜30円（前年度実績）</v>
          </cell>
          <cell r="AD1135" t="str">
            <v>なし</v>
          </cell>
          <cell r="AE1135" t="str">
            <v>なし</v>
          </cell>
          <cell r="AF1135" t="str">
            <v>時給</v>
          </cell>
          <cell r="AG1135" t="str">
            <v>期間の定めあり</v>
          </cell>
          <cell r="AH1135" t="str">
            <v>6ヶ月</v>
          </cell>
          <cell r="AI1135" t="str">
            <v>確認中</v>
          </cell>
          <cell r="AJ1135" t="str">
            <v>可</v>
          </cell>
          <cell r="AK1135" t="str">
            <v>あり</v>
          </cell>
          <cell r="AL1135" t="str">
            <v>３～４ヶ月</v>
          </cell>
          <cell r="AM1135" t="str">
            <v>なし</v>
          </cell>
          <cell r="AN1135" t="str">
            <v>なし</v>
          </cell>
          <cell r="AO1135" t="str">
            <v>交替制（シフト制）</v>
          </cell>
          <cell r="AP1135" t="str">
            <v>内容・詳細等は最下部ハローワークインターネットサービスにて確認ください。</v>
          </cell>
          <cell r="AQ1135" t="str">
            <v>週2日〜週5日</v>
          </cell>
          <cell r="AR1135" t="str">
            <v>免許・資格不問</v>
          </cell>
          <cell r="AS1135" t="str">
            <v>労災保険</v>
          </cell>
          <cell r="AT1135" t="str">
            <v>3人</v>
          </cell>
          <cell r="AU1135" t="str">
            <v>特定施設入居者生活介護（有料老人ホーム）</v>
          </cell>
          <cell r="AZ1135" t="str">
            <v>60分</v>
          </cell>
          <cell r="BA1135" t="str">
            <v>週休二日制</v>
          </cell>
          <cell r="BB1135" t="str">
            <v>あり（屋内禁煙）</v>
          </cell>
          <cell r="BC1135" t="str">
            <v>あり（屋内禁煙）</v>
          </cell>
        </row>
        <row r="1136">
          <cell r="C1136" t="str">
            <v>13190-07496131</v>
          </cell>
          <cell r="D1136">
            <v>45161</v>
          </cell>
          <cell r="E1136" t="str">
            <v>株式会社 ツクイ （サンシャイン町田西館）</v>
          </cell>
          <cell r="F1136" t="str">
            <v>カブシキガイシャ ツクイ サンシャインマチダニシカン</v>
          </cell>
          <cell r="G1136">
            <v>0</v>
          </cell>
          <cell r="H1136">
            <v>0</v>
          </cell>
          <cell r="I1136">
            <v>0</v>
          </cell>
          <cell r="J1136">
            <v>0</v>
          </cell>
          <cell r="K1136">
            <v>0</v>
          </cell>
          <cell r="L1136">
            <v>0</v>
          </cell>
          <cell r="M1136">
            <v>0</v>
          </cell>
          <cell r="N1136" t="str">
            <v xml:space="preserve">http://www.tsukui.net </v>
          </cell>
          <cell r="O1136" t="str">
            <v>「ツクイ」は、地域に根付いた真心のこもったサービスを提供し、誠意ある行動で責任をもってお客様と社会に貢献する」を理念に、全国４７都道府県で約７０９の事業所を運営する企業</v>
          </cell>
          <cell r="P1136" t="str">
            <v>介護職員／／ツクイ町田南成瀬／９月２０日面接会</v>
          </cell>
          <cell r="Q1136" t="str">
            <v>確認中</v>
          </cell>
          <cell r="R1136" t="str">
            <v>介護の資格や知識については不問です。ゼロからスタートして活躍中の先輩職員多数♪見学可能！事前に気になることはお問い合わせ下さい。＜主なお仕事内容＞・お客様に対する食事や入浴、排せつ等の介助・レクリエーションの企画、実施・他スタッフと連携してのケア業務全般・各種記録業務 など※夜勤なし！日勤のみのデイサービス※半年間のチューター制度を導入して安心してスタートが可能！※ライフステージに合わせたシフト調整やキャリア・サービスチェンジ・異動が可能です。</v>
          </cell>
          <cell r="S1136" t="str">
            <v>ツクイ町田南成瀬</v>
          </cell>
          <cell r="T1136" t="str">
            <v>確認中</v>
          </cell>
          <cell r="U1136" t="str">
            <v>非常勤パート</v>
          </cell>
          <cell r="V1136" t="str">
            <v>東京都町田市南成瀬５－９－４</v>
          </cell>
          <cell r="W1136" t="str">
            <v>横浜線 成瀬駅　徒歩7分</v>
          </cell>
          <cell r="X1136" t="str">
            <v>1,192円〜1,277円</v>
          </cell>
          <cell r="Y1136" t="str">
            <v>-</v>
          </cell>
          <cell r="Z1136" t="str">
            <v>・ひとり親手当：１０，０００円（月間５０時間以上勤務の方）・土日祝日は時給＋１００円</v>
          </cell>
          <cell r="AA1136" t="str">
            <v>実費支給（上限あり）</v>
          </cell>
          <cell r="AB1136" t="str">
            <v>あり</v>
          </cell>
          <cell r="AC1136" t="str">
            <v>1時間あたり0円〜30円（前年度実績）</v>
          </cell>
          <cell r="AD1136" t="str">
            <v>なし</v>
          </cell>
          <cell r="AE1136" t="str">
            <v>なし</v>
          </cell>
          <cell r="AF1136" t="str">
            <v>時給</v>
          </cell>
          <cell r="AG1136" t="str">
            <v>期間の定めあり</v>
          </cell>
          <cell r="AH1136" t="str">
            <v>6ヶ月</v>
          </cell>
          <cell r="AI1136" t="str">
            <v>確認中</v>
          </cell>
          <cell r="AJ1136" t="str">
            <v>可</v>
          </cell>
          <cell r="AK1136" t="str">
            <v>あり</v>
          </cell>
          <cell r="AL1136" t="str">
            <v>３～４ヶ月</v>
          </cell>
          <cell r="AM1136" t="str">
            <v>なし</v>
          </cell>
          <cell r="AN1136" t="str">
            <v>なし</v>
          </cell>
          <cell r="AO1136" t="str">
            <v>交替制（シフト制）</v>
          </cell>
          <cell r="AP1136" t="str">
            <v>内容・詳細等は最下部ハローワークインターネットサービスにて確認ください。</v>
          </cell>
          <cell r="AQ1136" t="str">
            <v>週1日〜週5日</v>
          </cell>
          <cell r="AR1136" t="str">
            <v>免許・資格不問</v>
          </cell>
          <cell r="AS1136" t="str">
            <v>労災保険</v>
          </cell>
          <cell r="AT1136" t="str">
            <v>2人</v>
          </cell>
          <cell r="AU1136" t="str">
            <v>通所介護（デイサービス）</v>
          </cell>
          <cell r="AZ1136" t="str">
            <v>60分</v>
          </cell>
          <cell r="BA1136" t="str">
            <v>週休二日制</v>
          </cell>
          <cell r="BB1136" t="str">
            <v>あり（屋内禁煙）</v>
          </cell>
          <cell r="BC1136" t="str">
            <v>あり（屋内禁煙）</v>
          </cell>
        </row>
        <row r="1137">
          <cell r="C1137" t="str">
            <v>13190-07497031</v>
          </cell>
          <cell r="D1137">
            <v>45161</v>
          </cell>
          <cell r="E1137" t="str">
            <v>株式会社 ツクイ （サンシャイン町田西館）</v>
          </cell>
          <cell r="F1137" t="str">
            <v>カブシキガイシャ ツクイ サンシャインマチダニシカン</v>
          </cell>
          <cell r="G1137">
            <v>0</v>
          </cell>
          <cell r="H1137">
            <v>0</v>
          </cell>
          <cell r="I1137">
            <v>0</v>
          </cell>
          <cell r="J1137">
            <v>0</v>
          </cell>
          <cell r="K1137">
            <v>0</v>
          </cell>
          <cell r="L1137">
            <v>0</v>
          </cell>
          <cell r="M1137">
            <v>0</v>
          </cell>
          <cell r="N1137" t="str">
            <v xml:space="preserve">http://www.tsukui.net </v>
          </cell>
          <cell r="O1137" t="str">
            <v>「ツクイ」は、地域に根付いた真心のこもったサービスを提供し、誠意ある行動で責任をもってお客様と社会に貢献する」を理念に、全国４７都道府県で約７０９の事業所を運営する企業</v>
          </cell>
          <cell r="P1137" t="str">
            <v>介護職員（訪問入浴）／ツクイ町田森野／９月２０日面接会</v>
          </cell>
          <cell r="Q1137" t="str">
            <v>確認中</v>
          </cell>
          <cell r="R1137" t="str">
            <v>３人１組（オペレーター、ヘルパー、看護師）で高齢者や身体の不自由な方のご自宅へ伺い、入浴のお手伝いをしていただきます。＜仕事内容＞・お客様に安全かつ快適に入浴を楽しんでいただけるようケアをしていただく業務。・浴槽の搬入、セッティング、衣服の着脱、移動介助、洗髪、洗身、機材の片付け。・その他、お客様の健康面に配慮したサービス提供・ご家族とのコミュニケーション※未経験の方でも同行研修がありますのでご安心下さい。３０歳～７０歳まで幅広い年齢層のスタッフが活躍中！シフトの融通が利き、プライベートと仕事の両立が可能◎</v>
          </cell>
          <cell r="S1137" t="str">
            <v>ツクイ町田森野</v>
          </cell>
          <cell r="T1137" t="str">
            <v>確認中</v>
          </cell>
          <cell r="U1137" t="str">
            <v>非常勤パート</v>
          </cell>
          <cell r="V1137" t="str">
            <v>東京都町田市森野５－２１－１ 渋谷ツインビルディング１０３号</v>
          </cell>
          <cell r="W1137" t="str">
            <v>「町田」駅からバス、境川団地行「森野５丁目」下車 徒歩１分。</v>
          </cell>
          <cell r="X1137" t="str">
            <v>1,367円〜1,757円</v>
          </cell>
          <cell r="Y1137" t="str">
            <v>-</v>
          </cell>
          <cell r="Z1137" t="str">
            <v>・土日祝日手当：時給１００円プラス・ひとり親手当：１０，０００円（月５０時間以上勤務の方）</v>
          </cell>
          <cell r="AA1137" t="str">
            <v>実費支給（上限あり）</v>
          </cell>
          <cell r="AB1137" t="str">
            <v>なし</v>
          </cell>
          <cell r="AC1137" t="str">
            <v>なし</v>
          </cell>
          <cell r="AD1137" t="str">
            <v>なし</v>
          </cell>
          <cell r="AE1137" t="str">
            <v>なし</v>
          </cell>
          <cell r="AF1137" t="str">
            <v>時給</v>
          </cell>
          <cell r="AG1137" t="str">
            <v>期間の定めあり</v>
          </cell>
          <cell r="AH1137" t="str">
            <v>6ヶ月</v>
          </cell>
          <cell r="AI1137" t="str">
            <v>確認中</v>
          </cell>
          <cell r="AJ1137" t="str">
            <v>可</v>
          </cell>
          <cell r="AK1137" t="str">
            <v>あり</v>
          </cell>
          <cell r="AL1137" t="str">
            <v>３～４ヶ月</v>
          </cell>
          <cell r="AM1137" t="str">
            <v>なし</v>
          </cell>
          <cell r="AN1137" t="str">
            <v>なし</v>
          </cell>
          <cell r="AO1137" t="str">
            <v>変形労働時間制</v>
          </cell>
          <cell r="AP1137" t="str">
            <v>内容・詳細等は最下部ハローワークインターネットサービスにて確認ください。</v>
          </cell>
          <cell r="AQ1137" t="str">
            <v>週1日〜週5日</v>
          </cell>
          <cell r="AR1137" t="str">
            <v>普通自動車運転免許必須（ＡＴ限定可）</v>
          </cell>
          <cell r="AS1137" t="str">
            <v>労災保険</v>
          </cell>
          <cell r="AT1137" t="str">
            <v>1人</v>
          </cell>
          <cell r="AU1137" t="str">
            <v>訪問入浴介助（巡回入浴）</v>
          </cell>
          <cell r="AZ1137" t="str">
            <v>60分</v>
          </cell>
          <cell r="BA1137" t="str">
            <v>週休二日制</v>
          </cell>
          <cell r="BB1137" t="str">
            <v>あり（屋内禁煙）</v>
          </cell>
          <cell r="BC1137" t="str">
            <v>あり（屋内禁煙）</v>
          </cell>
        </row>
        <row r="1138">
          <cell r="C1138" t="str">
            <v>13190-07498831</v>
          </cell>
          <cell r="D1138">
            <v>45161</v>
          </cell>
          <cell r="E1138" t="str">
            <v>株式会社 ツクイ （サンシャイン町田西館）</v>
          </cell>
          <cell r="F1138" t="str">
            <v>カブシキガイシャ ツクイ サンシャインマチダニシカン</v>
          </cell>
          <cell r="G1138">
            <v>0</v>
          </cell>
          <cell r="H1138">
            <v>0</v>
          </cell>
          <cell r="I1138">
            <v>0</v>
          </cell>
          <cell r="J1138">
            <v>0</v>
          </cell>
          <cell r="K1138">
            <v>0</v>
          </cell>
          <cell r="L1138">
            <v>0</v>
          </cell>
          <cell r="M1138">
            <v>0</v>
          </cell>
          <cell r="N1138" t="str">
            <v xml:space="preserve">http://www.tsukui.net </v>
          </cell>
          <cell r="O1138" t="str">
            <v>「ツクイ」は、地域に根付いた真心のこもったサービスを提供し、誠意ある行動で責任をもってお客様と社会に貢献する」を理念に、全国４７都道府県で約７０９の事業所を運営する企業</v>
          </cell>
          <cell r="P1138" t="str">
            <v>ホームヘルパー（訪問介護）／町田金井／９月２０日面接会</v>
          </cell>
          <cell r="Q1138" t="str">
            <v>確認中</v>
          </cell>
          <cell r="R1138" t="str">
            <v>ホームヘルパーとしてお客様のご自宅を訪問し、生活援助や身体介護を提供いたします。３９歳～７４歳まで幅広い年齢層のスタッフが活躍中！シフトの融通が利きやすく残業も少ない職場です。経験年数の長いスタッフが多いため未経験の方もご安心ください！＜仕事内容＞・お客様のご自宅へ訪問し、日常生活や自立支援のための各種サポート業務・食事介助、排拙介助、入浴介助等の身体介護・洗濯、お部屋の掃除、食事の用意などの生活援助＊未経験やブランクのある方で研修体制が充実しているので安心！不安がなくなるまで研修を実施し、何度でも同行研修いたします。＊勤務時間・勤務日数のご相談もお気軽にお申し付けください。</v>
          </cell>
          <cell r="S1138" t="str">
            <v>ツクイ町田金井</v>
          </cell>
          <cell r="T1138" t="str">
            <v>確認中</v>
          </cell>
          <cell r="U1138" t="str">
            <v>非常勤パート</v>
          </cell>
          <cell r="V1138" t="str">
            <v>東京都町田市金井８－２５－２８</v>
          </cell>
          <cell r="W1138" t="str">
            <v>ツクイ町田金井</v>
          </cell>
          <cell r="X1138" t="str">
            <v>1,350円〜1,880円</v>
          </cell>
          <cell r="Y1138" t="str">
            <v>-</v>
          </cell>
          <cell r="Z1138" t="str">
            <v>・土日祝日手当 時給１００円増・特別手当（年２回）・育児手当 １０，０００円（母・父子家庭）月５０ｈ以上勤務（対象：１８歳未満）</v>
          </cell>
          <cell r="AA1138" t="str">
            <v>実費支給（上限あり）</v>
          </cell>
          <cell r="AB1138" t="str">
            <v>あり</v>
          </cell>
          <cell r="AC1138" t="str">
            <v>1時間あたり0円〜30円（前年度実績）</v>
          </cell>
          <cell r="AD1138" t="str">
            <v>なし</v>
          </cell>
          <cell r="AE1138" t="str">
            <v>なし</v>
          </cell>
          <cell r="AF1138" t="str">
            <v>時給</v>
          </cell>
          <cell r="AG1138" t="str">
            <v>期間の定めあり</v>
          </cell>
          <cell r="AH1138" t="str">
            <v>6ヶ月</v>
          </cell>
          <cell r="AI1138" t="str">
            <v>確認中</v>
          </cell>
          <cell r="AJ1138" t="str">
            <v>可</v>
          </cell>
          <cell r="AK1138" t="str">
            <v>あり</v>
          </cell>
          <cell r="AL1138" t="str">
            <v>３～４ヶ月</v>
          </cell>
          <cell r="AM1138" t="str">
            <v>なし</v>
          </cell>
          <cell r="AN1138" t="str">
            <v>なし</v>
          </cell>
          <cell r="AO1138" t="str">
            <v>交替制（シフト制）</v>
          </cell>
          <cell r="AP1138" t="str">
            <v>8時00分〜21時00分の時間の間の1時間以上</v>
          </cell>
          <cell r="AQ1138" t="str">
            <v>週1日〜週5日</v>
          </cell>
          <cell r="AR1138" t="str">
            <v>ホームヘルパー２級・介護職員初任者研修修了者、いずれかの資格を所持で可</v>
          </cell>
          <cell r="AS1138" t="str">
            <v>労災保険</v>
          </cell>
          <cell r="AT1138" t="str">
            <v>2人</v>
          </cell>
          <cell r="AU1138" t="str">
            <v>訪問介護（ホームヘルプサービス）</v>
          </cell>
          <cell r="AZ1138" t="str">
            <v>0分</v>
          </cell>
          <cell r="BA1138" t="str">
            <v>週休二日制</v>
          </cell>
          <cell r="BB1138" t="str">
            <v>あり（屋内禁煙）</v>
          </cell>
          <cell r="BC1138" t="str">
            <v>あり（屋内禁煙）</v>
          </cell>
        </row>
        <row r="1139">
          <cell r="C1139" t="str">
            <v>13190-07483431</v>
          </cell>
          <cell r="D1139">
            <v>45161</v>
          </cell>
          <cell r="E1139" t="str">
            <v>ＡＬＳＯＫ介護株式会社 かたくり町田</v>
          </cell>
          <cell r="F1139" t="str">
            <v>アルソックカブシキガイシャ カタクリマチダ</v>
          </cell>
          <cell r="G1139">
            <v>0</v>
          </cell>
          <cell r="H1139">
            <v>0</v>
          </cell>
          <cell r="I1139">
            <v>0</v>
          </cell>
          <cell r="J1139">
            <v>0</v>
          </cell>
          <cell r="K1139">
            <v>0</v>
          </cell>
          <cell r="L1139">
            <v>0</v>
          </cell>
          <cell r="M1139">
            <v>0</v>
          </cell>
          <cell r="N1139" t="str">
            <v xml:space="preserve">http://kaigo.alsok.co.jp </v>
          </cell>
          <cell r="O1139" t="str">
            <v>一人ひとりのお客様に誠実に寄り添い、お客様の自分らしい暮らしをサポートすることで、お客様から確かな信頼を得るとともに、社会の負託に応えてまいります。</v>
          </cell>
          <cell r="P1139" t="str">
            <v>サービス提供責任者／かたくり町田木曽／９月２０日面接会</v>
          </cell>
          <cell r="Q1139" t="str">
            <v>確認中</v>
          </cell>
          <cell r="R1139" t="str">
            <v>【仕事】※在宅訪問介護の仕事です。・ヘルパーのシフト調整・ヘルパーの教育 同行訪問・ケアマネや利用者家族との調整・担当者会議参加・給付事務・ヘルパー業務◆ブランクあっても可◆学校行事や親の介護などの平日休みが取りやすい職場です。</v>
          </cell>
          <cell r="S1139" t="str">
            <v>「かたくり町田木曽」</v>
          </cell>
          <cell r="T1139" t="str">
            <v>確認中</v>
          </cell>
          <cell r="U1139" t="str">
            <v>正社員</v>
          </cell>
          <cell r="V1139" t="str">
            <v>東京都町田市木曽西３－４－７</v>
          </cell>
          <cell r="W1139" t="str">
            <v>ＪＲ・小田急線 町田駅から神奈川中央交通バス 「忠生公園前」バス停 徒歩３分</v>
          </cell>
          <cell r="X1139" t="str">
            <v>268,300円〜268,300円</v>
          </cell>
          <cell r="Y1139" t="str">
            <v>勤労給手当 30,000円〜30,000円、役割資格手当 15,000円〜15,000円、勤務地調整手当 40,000円〜40,000円、職務調整手当 10,300円〜10,300円</v>
          </cell>
          <cell r="Z1139" t="str">
            <v>住宅手当：１０，０００円／月（規定あり）経験を考慮する場合もあり</v>
          </cell>
          <cell r="AA1139" t="str">
            <v>実費支給（上限あり）</v>
          </cell>
          <cell r="AB1139" t="str">
            <v>あり</v>
          </cell>
          <cell r="AC1139" t="str">
            <v>1月あたり500円〜8,000円（前年度実績）</v>
          </cell>
          <cell r="AD1139" t="str">
            <v>あり</v>
          </cell>
          <cell r="AE1139" t="str">
            <v>計 2.20ヶ月分（前年度実績）</v>
          </cell>
          <cell r="AF1139" t="str">
            <v>月給（手当等確認ください）</v>
          </cell>
          <cell r="AG1139" t="str">
            <v>期間の定めなし</v>
          </cell>
          <cell r="AH1139" t="str">
            <v>雇用期間の定めなし</v>
          </cell>
          <cell r="AI1139" t="str">
            <v>確認中</v>
          </cell>
          <cell r="AJ1139" t="str">
            <v>可</v>
          </cell>
          <cell r="AK1139" t="str">
            <v>あり</v>
          </cell>
          <cell r="AL1139" t="str">
            <v>６ヵ月</v>
          </cell>
          <cell r="AM1139" t="str">
            <v>あり</v>
          </cell>
          <cell r="AN1139" t="str">
            <v>15時間</v>
          </cell>
          <cell r="AO1139" t="str">
            <v>変形労働時間制</v>
          </cell>
          <cell r="AP1139" t="str">
            <v>8時30分〜17時30分</v>
          </cell>
          <cell r="AQ1139" t="str">
            <v>週休二日制</v>
          </cell>
          <cell r="AR1139" t="str">
            <v>免許・資格名</v>
          </cell>
          <cell r="AS1139" t="str">
            <v>介護福祉士</v>
          </cell>
          <cell r="AT1139" t="str">
            <v>2人</v>
          </cell>
          <cell r="AU1139" t="str">
            <v>訪問介護（ホームヘルプサービス）</v>
          </cell>
          <cell r="AZ1139" t="str">
            <v>60分</v>
          </cell>
          <cell r="BA1139" t="str">
            <v>週休二日制</v>
          </cell>
          <cell r="BB1139" t="str">
            <v>あり（屋内禁煙）</v>
          </cell>
          <cell r="BC1139" t="str">
            <v>あり（屋内禁煙）</v>
          </cell>
        </row>
        <row r="1140">
          <cell r="C1140" t="str">
            <v>13190-07484731</v>
          </cell>
          <cell r="D1140">
            <v>45161</v>
          </cell>
          <cell r="E1140" t="str">
            <v>ＡＬＳＯＫ介護株式会社 かたくり町田</v>
          </cell>
          <cell r="F1140" t="str">
            <v>アルソックカブシキガイシャ カタクリマチダ</v>
          </cell>
          <cell r="G1140">
            <v>0</v>
          </cell>
          <cell r="H1140">
            <v>0</v>
          </cell>
          <cell r="I1140">
            <v>0</v>
          </cell>
          <cell r="J1140">
            <v>0</v>
          </cell>
          <cell r="K1140">
            <v>0</v>
          </cell>
          <cell r="L1140">
            <v>0</v>
          </cell>
          <cell r="M1140">
            <v>0</v>
          </cell>
          <cell r="N1140" t="str">
            <v xml:space="preserve">http://kaigo.alsok.co.jp </v>
          </cell>
          <cell r="O1140" t="str">
            <v>一人ひとりのお客様に誠実に寄り添い、お客様の自分らしい暮らしをサポートすることで、お客様から確かな信頼を得るとともに、社会の負託に応えてまいります。</v>
          </cell>
          <cell r="P1140" t="str">
            <v>登録ヘルパー／かたくり町田／９月２０日面接会</v>
          </cell>
          <cell r="Q1140" t="str">
            <v>確認中</v>
          </cell>
          <cell r="R1140" t="str">
            <v>【仕事】※訪問介護未経験大歓迎。利用者宅へ訪問し介護や家事支援をするお仕事です。身体介護（オムツ交換 入浴介助 更衣介助 通院介助等）生活援助（掃除 洗濯 買い物 等） ◆直行直帰できます！◆未経験でもしっかりサポートします。（ブランクも可）◆週２日位からでも可。短い時間でも可。できる範囲で始めてみませんか！◆幅広い世代が活躍。◆子育てや介護と両立も可。＜仕事と子育ての両立支援に理解のある求人＞</v>
          </cell>
          <cell r="S1140" t="str">
            <v>「訪問介護事業所 かたくり町田」</v>
          </cell>
          <cell r="T1140" t="str">
            <v>確認中</v>
          </cell>
          <cell r="U1140" t="str">
            <v>非常勤パート</v>
          </cell>
          <cell r="V1140" t="str">
            <v>東京都町田市中町２－４－５へーベルＶｉｌｌａｇｅ</v>
          </cell>
          <cell r="W1140" t="str">
            <v>小田急線 町田駅　徒歩15分</v>
          </cell>
          <cell r="X1140" t="str">
            <v>1,360円〜1,760円</v>
          </cell>
          <cell r="Y1140" t="str">
            <v>-</v>
          </cell>
          <cell r="Z1140" t="str">
            <v>・生活援助       １，３６０円・身体介護       １，７６０円</v>
          </cell>
          <cell r="AA1140" t="str">
            <v>なし</v>
          </cell>
          <cell r="AB1140" t="str">
            <v>なし</v>
          </cell>
          <cell r="AC1140" t="str">
            <v>なし</v>
          </cell>
          <cell r="AD1140" t="str">
            <v>なし</v>
          </cell>
          <cell r="AE1140" t="str">
            <v>なし</v>
          </cell>
          <cell r="AF1140" t="str">
            <v>時給</v>
          </cell>
          <cell r="AG1140" t="str">
            <v>期間の定めあり</v>
          </cell>
          <cell r="AH1140" t="str">
            <v>1年、契約更新の可能性あり（原則更新）</v>
          </cell>
          <cell r="AI1140" t="str">
            <v>確認中</v>
          </cell>
          <cell r="AJ1140" t="str">
            <v>不可</v>
          </cell>
          <cell r="AK1140" t="str">
            <v>あり</v>
          </cell>
          <cell r="AL1140" t="str">
            <v>３ヶ月</v>
          </cell>
          <cell r="AM1140" t="str">
            <v>なし</v>
          </cell>
          <cell r="AN1140" t="str">
            <v>なし</v>
          </cell>
          <cell r="AO1140" t="str">
            <v>8時30分〜17時30分</v>
          </cell>
          <cell r="AP1140" t="str">
            <v>8時30分〜17時30分</v>
          </cell>
          <cell r="AQ1140" t="str">
            <v>週1日〜週4日</v>
          </cell>
          <cell r="AR1140" t="str">
            <v>初任者研修、ヘルパー２級・介護福祉士いずれかで可</v>
          </cell>
          <cell r="AS1140" t="str">
            <v>雇用保険，労災保険，健康保険，厚生年金</v>
          </cell>
          <cell r="AT1140" t="str">
            <v>5人</v>
          </cell>
          <cell r="AU1140" t="str">
            <v>訪問介護（ホームヘルプサービス）</v>
          </cell>
          <cell r="AZ1140" t="str">
            <v>60分</v>
          </cell>
          <cell r="BA1140" t="str">
            <v>週休二日制</v>
          </cell>
          <cell r="BB1140" t="str">
            <v>あり（屋内禁煙）</v>
          </cell>
          <cell r="BC1140" t="str">
            <v>あり（屋内禁煙）</v>
          </cell>
        </row>
        <row r="1141">
          <cell r="C1141" t="str">
            <v>13190-07485331</v>
          </cell>
          <cell r="D1141">
            <v>45161</v>
          </cell>
          <cell r="E1141" t="str">
            <v>ＡＬＳＯＫ介護株式会社 かたくり町田</v>
          </cell>
          <cell r="F1141" t="str">
            <v>アルソックカブシキガイシャ カタクリマチダ</v>
          </cell>
          <cell r="G1141">
            <v>0</v>
          </cell>
          <cell r="H1141">
            <v>0</v>
          </cell>
          <cell r="I1141">
            <v>0</v>
          </cell>
          <cell r="J1141">
            <v>0</v>
          </cell>
          <cell r="K1141">
            <v>0</v>
          </cell>
          <cell r="L1141">
            <v>0</v>
          </cell>
          <cell r="M1141">
            <v>0</v>
          </cell>
          <cell r="N1141" t="str">
            <v xml:space="preserve">http://kaigo.alsok.co.jp </v>
          </cell>
          <cell r="O1141" t="str">
            <v>一人ひとりのお客様に誠実に寄り添い、お客様の自分らしい暮らしをサポートすることで、お客様から確かな信頼を得るとともに、社会の負託に応えてまいります。</v>
          </cell>
          <cell r="P1141" t="str">
            <v>登録ヘルパー／かたくり町田木曽／９月２０日面接会</v>
          </cell>
          <cell r="Q1141" t="str">
            <v>確認中</v>
          </cell>
          <cell r="R1141" t="str">
            <v>【仕事】※訪問介護未経験歓迎。利用者宅へ訪問し介護や家事支援をするお仕事です。身体介護（オムツ交換 入浴介助 更衣介助 通院介助 見守り等）生活援助（掃除 洗濯 買い物 等）◆直行直帰できます！ ◆未経験でもしっかりサポートします。（ブランクも可）◆週２日位からでも可。短い時間でも可。できる範囲で始めてみませんか！◆幅広い世代が活躍。◆子育てや介護と両立も可。</v>
          </cell>
          <cell r="S1141" t="str">
            <v>「訪問介護事業所 かたくり町田木曽」</v>
          </cell>
          <cell r="T1141" t="str">
            <v>確認中</v>
          </cell>
          <cell r="U1141" t="str">
            <v>非常勤パート</v>
          </cell>
          <cell r="V1141" t="str">
            <v>東京都町田市木曽西３－４－７</v>
          </cell>
          <cell r="W1141" t="str">
            <v>ＪＲ・小田急線 町田駅駅から神奈川中央交通バス 忠生公園前バス停 徒歩３分</v>
          </cell>
          <cell r="X1141" t="str">
            <v>1,360円〜1,760円</v>
          </cell>
          <cell r="Y1141" t="str">
            <v>-</v>
          </cell>
          <cell r="Z1141" t="str">
            <v>・生活援助       １，３６０円・身体介護       １，７６０円</v>
          </cell>
          <cell r="AA1141" t="str">
            <v>なし</v>
          </cell>
          <cell r="AB1141" t="str">
            <v>なし</v>
          </cell>
          <cell r="AC1141" t="str">
            <v>なし</v>
          </cell>
          <cell r="AD1141" t="str">
            <v>なし</v>
          </cell>
          <cell r="AE1141" t="str">
            <v>なし</v>
          </cell>
          <cell r="AF1141" t="str">
            <v>時給</v>
          </cell>
          <cell r="AG1141" t="str">
            <v>期間の定めあり</v>
          </cell>
          <cell r="AH1141" t="str">
            <v>1年、契約更新の可能性あり（原則更新）</v>
          </cell>
          <cell r="AI1141" t="str">
            <v>確認中</v>
          </cell>
          <cell r="AJ1141" t="str">
            <v>不可</v>
          </cell>
          <cell r="AK1141" t="str">
            <v>あり</v>
          </cell>
          <cell r="AL1141" t="str">
            <v>３ヶ月</v>
          </cell>
          <cell r="AM1141" t="str">
            <v>なし</v>
          </cell>
          <cell r="AN1141" t="str">
            <v>なし</v>
          </cell>
          <cell r="AO1141" t="str">
            <v>※シフトによる</v>
          </cell>
          <cell r="AP1141" t="str">
            <v>8時30分〜17時30分</v>
          </cell>
          <cell r="AQ1141" t="str">
            <v>週1日〜週4日</v>
          </cell>
          <cell r="AR1141" t="str">
            <v>初任者研修、ヘルパー２級・介護福祉士いずれかで可</v>
          </cell>
          <cell r="AS1141" t="str">
            <v>雇用保険，労災保険，健康保険，厚生年金</v>
          </cell>
          <cell r="AT1141" t="str">
            <v>5人</v>
          </cell>
          <cell r="AU1141" t="str">
            <v>訪問介護（ホームヘルプサービス）</v>
          </cell>
          <cell r="AZ1141" t="str">
            <v>60分</v>
          </cell>
          <cell r="BA1141" t="str">
            <v>週休二日制</v>
          </cell>
          <cell r="BB1141" t="str">
            <v>あり（屋内禁煙）</v>
          </cell>
          <cell r="BC1141" t="str">
            <v>あり（屋内禁煙）</v>
          </cell>
        </row>
        <row r="1142">
          <cell r="C1142" t="str">
            <v>13190-07486631</v>
          </cell>
          <cell r="D1142">
            <v>45161</v>
          </cell>
          <cell r="E1142" t="str">
            <v>ＡＬＳＯＫ介護株式会社 かたくり町田</v>
          </cell>
          <cell r="F1142" t="str">
            <v>アルソックカブシキガイシャ カタクリマチダ</v>
          </cell>
          <cell r="G1142">
            <v>0</v>
          </cell>
          <cell r="H1142">
            <v>0</v>
          </cell>
          <cell r="I1142">
            <v>0</v>
          </cell>
          <cell r="J1142">
            <v>0</v>
          </cell>
          <cell r="K1142">
            <v>0</v>
          </cell>
          <cell r="L1142">
            <v>0</v>
          </cell>
          <cell r="M1142">
            <v>0</v>
          </cell>
          <cell r="N1142" t="str">
            <v xml:space="preserve">http://kaigo.alsok.co.jp </v>
          </cell>
          <cell r="O1142" t="str">
            <v>一人ひとりのお客様に誠実に寄り添い、お客様の自分らしい暮らしをサポートすることで、お客様から確かな信頼を得るとともに、社会の負託に応えてまいります。</v>
          </cell>
          <cell r="P1142" t="str">
            <v>登録ヘルパー／かたくり鶴川／９月２０日面接会</v>
          </cell>
          <cell r="Q1142" t="str">
            <v>確認中</v>
          </cell>
          <cell r="R1142" t="str">
            <v>【仕事】※訪問介護未経験歓迎。利用者宅へ訪問し介護や家事支援をするお仕事です。身体介護（オムツ交換 入浴介助 更衣介助 通院介助 見守り等）生活援助（掃除 洗濯 買い物 等）◆直行直帰できます！ ◆未経験でもしっかりサポートします。（ブランクも可）◆週２日位からでも可。短い時間でも可。できる範囲で始めてみませんか！◆幅広い世代が活躍。◆子育てや介護と両立も可。</v>
          </cell>
          <cell r="S1142" t="str">
            <v>「訪問介護事業所 かたくり鶴川」</v>
          </cell>
          <cell r="T1142" t="str">
            <v>確認中</v>
          </cell>
          <cell r="U1142" t="str">
            <v>非常勤パート</v>
          </cell>
          <cell r="V1142" t="str">
            <v>東京都町田市鶴川２－１４－１５</v>
          </cell>
          <cell r="W1142" t="str">
            <v>小田急線 鶴川駅から神奈川中央交通バス センター前バス停徒歩３分</v>
          </cell>
          <cell r="X1142" t="str">
            <v>1,360円〜1,760円</v>
          </cell>
          <cell r="Y1142" t="str">
            <v>-</v>
          </cell>
          <cell r="Z1142" t="str">
            <v>・生活援助       １，３６０円・身体介護       １，７６０円※処遇改善加算 ベースアップ加算のプラスあり</v>
          </cell>
          <cell r="AA1142" t="str">
            <v>なし</v>
          </cell>
          <cell r="AB1142" t="str">
            <v>なし</v>
          </cell>
          <cell r="AC1142" t="str">
            <v>なし</v>
          </cell>
          <cell r="AD1142" t="str">
            <v>なし</v>
          </cell>
          <cell r="AE1142" t="str">
            <v>なし</v>
          </cell>
          <cell r="AF1142" t="str">
            <v>時給</v>
          </cell>
          <cell r="AG1142" t="str">
            <v>期間の定めあり</v>
          </cell>
          <cell r="AH1142" t="str">
            <v>1年、契約更新の可能性あり（原則更新）</v>
          </cell>
          <cell r="AI1142" t="str">
            <v>確認中</v>
          </cell>
          <cell r="AJ1142" t="str">
            <v>可</v>
          </cell>
          <cell r="AK1142" t="str">
            <v>あり</v>
          </cell>
          <cell r="AL1142" t="str">
            <v>３ヶ月</v>
          </cell>
          <cell r="AM1142" t="str">
            <v>なし</v>
          </cell>
          <cell r="AN1142" t="str">
            <v>なし</v>
          </cell>
          <cell r="AO1142" t="str">
            <v>※シフトによる</v>
          </cell>
          <cell r="AP1142" t="str">
            <v>8時30分〜17時30分</v>
          </cell>
          <cell r="AQ1142" t="str">
            <v>週1日〜週4日</v>
          </cell>
          <cell r="AR1142" t="str">
            <v>初任者研修、ヘルパー２級・介護福祉士いずれかで可</v>
          </cell>
          <cell r="AS1142" t="str">
            <v>雇用保険，労災保険，健康保険，厚生年金</v>
          </cell>
          <cell r="AT1142" t="str">
            <v>5人</v>
          </cell>
          <cell r="AU1142" t="str">
            <v>訪問介護（ホームヘルプサービス）</v>
          </cell>
          <cell r="AZ1142" t="str">
            <v>60分</v>
          </cell>
          <cell r="BA1142" t="str">
            <v>週休二日制</v>
          </cell>
          <cell r="BB1142" t="str">
            <v>あり（屋内禁煙）</v>
          </cell>
          <cell r="BC1142" t="str">
            <v>あり（屋内禁煙）</v>
          </cell>
        </row>
        <row r="1143">
          <cell r="C1143" t="str">
            <v>13190-07487931</v>
          </cell>
          <cell r="D1143">
            <v>45161</v>
          </cell>
          <cell r="E1143" t="str">
            <v>ＡＬＳＯＫ介護株式会社 かたくり町田</v>
          </cell>
          <cell r="F1143" t="str">
            <v>アルソックカブシキガイシャ カタクリマチダ</v>
          </cell>
          <cell r="G1143">
            <v>0</v>
          </cell>
          <cell r="H1143">
            <v>0</v>
          </cell>
          <cell r="I1143">
            <v>0</v>
          </cell>
          <cell r="J1143">
            <v>0</v>
          </cell>
          <cell r="K1143">
            <v>0</v>
          </cell>
          <cell r="L1143">
            <v>0</v>
          </cell>
          <cell r="M1143">
            <v>0</v>
          </cell>
          <cell r="N1143" t="str">
            <v xml:space="preserve">http://kaigo.alsok.co.jp </v>
          </cell>
          <cell r="O1143" t="str">
            <v>一人ひとりのお客様に誠実に寄り添い、お客様の自分らしい暮らしをサポートすることで、お客様から確かな信頼を得るとともに、社会の負託に応えてまいります。</v>
          </cell>
          <cell r="P1143" t="str">
            <v>サービス提供責任者／かたくり町田／９月２０日面接会</v>
          </cell>
          <cell r="Q1143" t="str">
            <v>確認中</v>
          </cell>
          <cell r="R1143" t="str">
            <v>【仕事】※在宅訪問介護の仕事です。・ヘルパーのシフト調整・ヘルパーの教育 同行訪問・ケアマネや利用者家族との調整・担当者会議参加・給付事務・ヘルパー業務◆ブランクあっても可◆学校行事や親の介護などの平日休みが取りやすい職場です。</v>
          </cell>
          <cell r="S1143" t="str">
            <v>「かたくり町田」</v>
          </cell>
          <cell r="T1143" t="str">
            <v>確認中</v>
          </cell>
          <cell r="U1143" t="str">
            <v>正社員</v>
          </cell>
          <cell r="V1143" t="str">
            <v>東京都町田市中町２－４－５へーベル</v>
          </cell>
          <cell r="W1143" t="str">
            <v>小田急線 町田駅　徒歩13分</v>
          </cell>
          <cell r="X1143" t="str">
            <v>268,300円〜268,300円</v>
          </cell>
          <cell r="Y1143" t="str">
            <v>勤労給手当 30,000円〜30,000円、役割資格手当 15,000円〜15,000円、勤務地調整手当 40,000円〜40,000円、職務調整手当 10,300円〜10,300円</v>
          </cell>
          <cell r="Z1143" t="str">
            <v>住宅手当：１０，０００円／月（規定あり）経験を考慮する場合もあり。その他加算あり</v>
          </cell>
          <cell r="AA1143" t="str">
            <v>実費支給（上限あり）</v>
          </cell>
          <cell r="AB1143" t="str">
            <v>あり</v>
          </cell>
          <cell r="AC1143" t="str">
            <v>1月あたり500円〜8,000円（前年度実績）</v>
          </cell>
          <cell r="AD1143" t="str">
            <v>あり</v>
          </cell>
          <cell r="AE1143" t="str">
            <v>計 2.20ヶ月分（前年度実績）</v>
          </cell>
          <cell r="AF1143" t="str">
            <v>月給（手当等確認ください）</v>
          </cell>
          <cell r="AG1143" t="str">
            <v>期間の定めなし</v>
          </cell>
          <cell r="AH1143" t="str">
            <v>雇用期間の定めなし</v>
          </cell>
          <cell r="AI1143" t="str">
            <v>確認中</v>
          </cell>
          <cell r="AJ1143" t="str">
            <v>可</v>
          </cell>
          <cell r="AK1143" t="str">
            <v>あり</v>
          </cell>
          <cell r="AL1143" t="str">
            <v>６ヵ月</v>
          </cell>
          <cell r="AM1143" t="str">
            <v>あり</v>
          </cell>
          <cell r="AN1143" t="str">
            <v>15時間</v>
          </cell>
          <cell r="AO1143" t="str">
            <v>変形労働時間制</v>
          </cell>
          <cell r="AP1143" t="str">
            <v>8時30分〜17時30分</v>
          </cell>
          <cell r="AQ1143" t="str">
            <v>週休二日制</v>
          </cell>
          <cell r="AR1143" t="str">
            <v>介護福祉士</v>
          </cell>
          <cell r="AS1143" t="str">
            <v>雇用保険，労災保険，健康保険，厚生年金</v>
          </cell>
          <cell r="AT1143" t="str">
            <v>2人</v>
          </cell>
          <cell r="AU1143" t="str">
            <v>訪問介護（ホームヘルプサービス）</v>
          </cell>
          <cell r="AZ1143" t="str">
            <v>60分</v>
          </cell>
          <cell r="BA1143" t="str">
            <v>週休二日制</v>
          </cell>
          <cell r="BB1143" t="str">
            <v>あり（屋内禁煙）</v>
          </cell>
          <cell r="BC1143" t="str">
            <v>あり（屋内禁煙）</v>
          </cell>
        </row>
        <row r="1144">
          <cell r="C1144" t="str">
            <v>13190-07488131</v>
          </cell>
          <cell r="D1144">
            <v>45161</v>
          </cell>
          <cell r="E1144" t="str">
            <v>社会福祉法人創和会 ケアセンター成瀬</v>
          </cell>
          <cell r="F1144" t="str">
            <v>シャカイフクシホウジンソウワカイ ケアセンターナルセ</v>
          </cell>
          <cell r="G1144">
            <v>0</v>
          </cell>
          <cell r="H1144">
            <v>0</v>
          </cell>
          <cell r="I1144">
            <v>0</v>
          </cell>
          <cell r="J1144">
            <v>0</v>
          </cell>
          <cell r="K1144">
            <v>0</v>
          </cell>
          <cell r="L1144">
            <v>0</v>
          </cell>
          <cell r="M1144">
            <v>0</v>
          </cell>
          <cell r="N1144" t="str">
            <v xml:space="preserve">http://ccnaruse.com/ </v>
          </cell>
          <cell r="O1144" t="str">
            <v>住民活動により設立された社会福祉法人で「共に支え合い、共に生きる」という理念の下、５つの事業を通じ地域の福祉に貢献しています。</v>
          </cell>
          <cell r="P1144" t="str">
            <v>ケアセンター成瀬看護職員／９月２０日面接会</v>
          </cell>
          <cell r="Q1144" t="str">
            <v>確認中</v>
          </cell>
          <cell r="R1144" t="str">
            <v>・ケアセンター成瀬デイサービスご利用者様の健康管理・特別養護老人ホーム入居者（２０名）の健康管理</v>
          </cell>
          <cell r="S1144" t="str">
            <v>ケアセンター成瀬</v>
          </cell>
          <cell r="T1144" t="str">
            <v>確認中</v>
          </cell>
          <cell r="U1144" t="str">
            <v>非常勤パート</v>
          </cell>
          <cell r="V1144" t="str">
            <v>東京都町田市成瀬台３－２４－１</v>
          </cell>
          <cell r="W1144" t="str">
            <v>横浜線成瀬駅または町田駅より、成瀬台行バス 「野村住宅中央」下車 徒歩３分</v>
          </cell>
          <cell r="X1144" t="str">
            <v>1,700円〜1,800円</v>
          </cell>
          <cell r="Y1144" t="str">
            <v>-</v>
          </cell>
          <cell r="Z1144" t="str">
            <v>オンコール手当あり。（要相談）</v>
          </cell>
          <cell r="AA1144" t="str">
            <v>実費支給（上限なし）</v>
          </cell>
          <cell r="AB1144" t="str">
            <v>あり</v>
          </cell>
          <cell r="AC1144" t="str">
            <v>1時間あたり10円〜15円（前年度実績）</v>
          </cell>
          <cell r="AD1144" t="str">
            <v>なし</v>
          </cell>
          <cell r="AE1144" t="str">
            <v>なし</v>
          </cell>
          <cell r="AF1144" t="str">
            <v>時給</v>
          </cell>
          <cell r="AG1144" t="str">
            <v>期間の定めあり</v>
          </cell>
          <cell r="AH1144" t="str">
            <v>6ヶ月、契約更新の可能性あり（原則更新）</v>
          </cell>
          <cell r="AI1144" t="str">
            <v>確認中</v>
          </cell>
          <cell r="AJ1144" t="str">
            <v>可</v>
          </cell>
          <cell r="AK1144" t="str">
            <v>あり</v>
          </cell>
          <cell r="AL1144" t="str">
            <v>３ヶ月</v>
          </cell>
          <cell r="AM1144" t="str">
            <v>なし</v>
          </cell>
          <cell r="AN1144" t="str">
            <v>なし</v>
          </cell>
          <cell r="AO1144" t="str">
            <v>変形労働時間制</v>
          </cell>
          <cell r="AP1144" t="str">
            <v>8時20分〜17時20分</v>
          </cell>
          <cell r="AQ1144" t="str">
            <v>週3日〜週5日</v>
          </cell>
          <cell r="AR1144" t="str">
            <v>看護師必須、普通自動車運転免許あれば尚可（ＡＴ限定可）</v>
          </cell>
          <cell r="AS1144" t="str">
            <v>雇用保険，労災保険，健康保険，厚生年金</v>
          </cell>
          <cell r="AT1144" t="str">
            <v>1人</v>
          </cell>
          <cell r="AU1144" t="str">
            <v>特別養護老人ホーム（特養）</v>
          </cell>
          <cell r="AZ1144" t="str">
            <v>60分</v>
          </cell>
          <cell r="BA1144" t="str">
            <v>週休二日制</v>
          </cell>
          <cell r="BB1144" t="str">
            <v>あり（屋内禁煙）</v>
          </cell>
          <cell r="BC1144" t="str">
            <v>あり（屋内禁煙）</v>
          </cell>
        </row>
        <row r="1145">
          <cell r="C1145" t="str">
            <v>13190-07489031</v>
          </cell>
          <cell r="D1145">
            <v>45161</v>
          </cell>
          <cell r="E1145" t="str">
            <v>社会福祉法人創和会 ケアセンター成瀬</v>
          </cell>
          <cell r="F1145" t="str">
            <v>シャカイフクシホウジンソウワカイ ケアセンターナルセ</v>
          </cell>
          <cell r="G1145">
            <v>0</v>
          </cell>
          <cell r="H1145">
            <v>0</v>
          </cell>
          <cell r="I1145">
            <v>0</v>
          </cell>
          <cell r="J1145">
            <v>0</v>
          </cell>
          <cell r="K1145">
            <v>0</v>
          </cell>
          <cell r="L1145">
            <v>0</v>
          </cell>
          <cell r="M1145">
            <v>0</v>
          </cell>
          <cell r="N1145" t="str">
            <v xml:space="preserve">http://ccnaruse.com/ </v>
          </cell>
          <cell r="O1145" t="str">
            <v>住民活動により設立された社会福祉法人で「共に支え合い、共に生きる」という理念の下、５つの事業を通じ地域の福祉に貢献しています。</v>
          </cell>
          <cell r="P1145" t="str">
            <v>ケアセンター成瀬／介護職員／９月２０日面接会</v>
          </cell>
          <cell r="Q1145" t="str">
            <v>確認中</v>
          </cell>
          <cell r="R1145" t="str">
            <v>＊ユニット型小規模特養（定員２０名）の介護業務・入居者の生活支援や介護サービス業務全般・サービス担当者会議への参加・各種委員会活動への参加ｖ</v>
          </cell>
          <cell r="S1145" t="str">
            <v>ケアセンター成瀬</v>
          </cell>
          <cell r="T1145" t="str">
            <v>確認中</v>
          </cell>
          <cell r="U1145" t="str">
            <v>契約社員</v>
          </cell>
          <cell r="V1145" t="str">
            <v>東京都町田市成瀬台３－２４－１</v>
          </cell>
          <cell r="W1145" t="str">
            <v>横浜線成瀬駅、町田駅より成瀬台行バス「野村住宅中央」下車   徒歩３分</v>
          </cell>
          <cell r="X1145" t="str">
            <v>210,000円〜220,000円</v>
          </cell>
          <cell r="Y1145" t="str">
            <v>-</v>
          </cell>
          <cell r="Z1145" t="str">
            <v>夜勤手当 １回４０００円、処遇改善手当あり</v>
          </cell>
          <cell r="AA1145" t="str">
            <v>実費支給（上限なし）</v>
          </cell>
          <cell r="AB1145" t="str">
            <v>あり</v>
          </cell>
          <cell r="AC1145" t="str">
            <v>1月あたり2,000円〜（前年度実績）</v>
          </cell>
          <cell r="AD1145" t="str">
            <v>あり</v>
          </cell>
          <cell r="AE1145" t="str">
            <v>200,000円〜350,000円（前年度実績）</v>
          </cell>
          <cell r="AF1145" t="str">
            <v>月給（手当等確認ください）</v>
          </cell>
          <cell r="AG1145" t="str">
            <v>期間の定めあり</v>
          </cell>
          <cell r="AH1145" t="str">
            <v>1年、契約更新の可能性あり（原則更新）</v>
          </cell>
          <cell r="AI1145" t="str">
            <v>確認中</v>
          </cell>
          <cell r="AJ1145" t="str">
            <v>可</v>
          </cell>
          <cell r="AK1145" t="str">
            <v>あり</v>
          </cell>
          <cell r="AL1145" t="str">
            <v>３ヶ月</v>
          </cell>
          <cell r="AM1145" t="str">
            <v>あり</v>
          </cell>
          <cell r="AN1145" t="str">
            <v>2時間</v>
          </cell>
          <cell r="AO1145" t="str">
            <v>変形労働時間制</v>
          </cell>
          <cell r="AP1145" t="str">
            <v>内容・詳細等は最下部ハローワークインターネットサービスにて確認ください。</v>
          </cell>
          <cell r="AQ1145" t="str">
            <v>週休二日制</v>
          </cell>
          <cell r="AR1145" t="str">
            <v>介護職員初任者研修修了者あれば尚可、普通自動車運転免許あれば尚可（ＡＴ限定可）</v>
          </cell>
          <cell r="AS1145" t="str">
            <v>雇用保険，労災保険，健康保険，厚生年金</v>
          </cell>
          <cell r="AT1145" t="str">
            <v>1人</v>
          </cell>
          <cell r="AU1145" t="str">
            <v>特別養護老人ホーム（特養）</v>
          </cell>
          <cell r="AZ1145" t="str">
            <v>60分</v>
          </cell>
          <cell r="BA1145" t="str">
            <v>週休二日制</v>
          </cell>
          <cell r="BB1145" t="str">
            <v>あり（屋内禁煙）</v>
          </cell>
          <cell r="BC1145" t="str">
            <v>あり（屋内禁煙）</v>
          </cell>
        </row>
        <row r="1146">
          <cell r="C1146" t="str">
            <v>13190-07490531</v>
          </cell>
          <cell r="D1146">
            <v>45161</v>
          </cell>
          <cell r="E1146" t="str">
            <v>社会福祉法人創和会 ケアセンター成瀬</v>
          </cell>
          <cell r="F1146" t="str">
            <v>シャカイフクシホウジンソウワカイ ケアセンターナルセ</v>
          </cell>
          <cell r="G1146">
            <v>0</v>
          </cell>
          <cell r="H1146">
            <v>0</v>
          </cell>
          <cell r="I1146">
            <v>0</v>
          </cell>
          <cell r="J1146">
            <v>0</v>
          </cell>
          <cell r="K1146">
            <v>0</v>
          </cell>
          <cell r="L1146">
            <v>0</v>
          </cell>
          <cell r="M1146">
            <v>0</v>
          </cell>
          <cell r="N1146" t="str">
            <v xml:space="preserve">http://ccnaruse.com/ </v>
          </cell>
          <cell r="O1146" t="str">
            <v>住民活動により設立された社会福祉法人で「共に支え合い、共に生きる」という理念の下、５つの事業を通じ地域の福祉に貢献しています。</v>
          </cell>
          <cell r="P1146" t="str">
            <v>ケアセンター成瀬／介護（非常勤職員）／９月２０日面接会</v>
          </cell>
          <cell r="Q1146" t="str">
            <v>確認中</v>
          </cell>
          <cell r="R1146" t="str">
            <v>＊ユニット型小規模特養（定員２０名）の介護業務・入居者の生活支援や介護サービス業務全般・サービス担当者会議への参加・各種委員会活動への参加</v>
          </cell>
          <cell r="S1146" t="str">
            <v>ケアセンター成瀬</v>
          </cell>
          <cell r="T1146" t="str">
            <v>確認中</v>
          </cell>
          <cell r="U1146" t="str">
            <v>非常勤パート</v>
          </cell>
          <cell r="V1146" t="str">
            <v>東京都町田市成瀬台３－２４－１</v>
          </cell>
          <cell r="W1146" t="str">
            <v>横浜線成瀬駅、または町田駅より成瀬台行バス「野村住宅中央」下車 徒歩３分</v>
          </cell>
          <cell r="X1146" t="str">
            <v>1,072円〜1,110円</v>
          </cell>
          <cell r="Y1146" t="str">
            <v>-</v>
          </cell>
          <cell r="Z1146" t="str">
            <v>-</v>
          </cell>
          <cell r="AA1146" t="str">
            <v>実費支給（上限なし）</v>
          </cell>
          <cell r="AB1146" t="str">
            <v>あり</v>
          </cell>
          <cell r="AC1146" t="str">
            <v>1時間あたり10円〜15円（前年度実績）</v>
          </cell>
          <cell r="AD1146" t="str">
            <v>なし</v>
          </cell>
          <cell r="AE1146" t="str">
            <v>なし</v>
          </cell>
          <cell r="AF1146" t="str">
            <v>時給</v>
          </cell>
          <cell r="AG1146" t="str">
            <v>期間の定めあり</v>
          </cell>
          <cell r="AH1146" t="str">
            <v>6ヶ月,契約更新の可能性あり（原則更新）</v>
          </cell>
          <cell r="AI1146" t="str">
            <v>確認中</v>
          </cell>
          <cell r="AJ1146" t="str">
            <v>可</v>
          </cell>
          <cell r="AK1146" t="str">
            <v>あり</v>
          </cell>
          <cell r="AL1146" t="str">
            <v>３ヶ月</v>
          </cell>
          <cell r="AM1146" t="str">
            <v>なし</v>
          </cell>
          <cell r="AN1146" t="str">
            <v>なし</v>
          </cell>
          <cell r="AO1146" t="str">
            <v>変形労働時間制</v>
          </cell>
          <cell r="AP1146" t="str">
            <v>内容・詳細等は最下部ハローワークインターネットサービスにて確認ください。</v>
          </cell>
          <cell r="AQ1146" t="str">
            <v>週3日以上</v>
          </cell>
          <cell r="AR1146" t="str">
            <v>免許・資格不問</v>
          </cell>
          <cell r="AS1146" t="str">
            <v>雇用保険，労災保険，健康保険，厚生年金</v>
          </cell>
          <cell r="AT1146" t="str">
            <v>2人</v>
          </cell>
          <cell r="AU1146" t="str">
            <v>特別養護老人ホーム（特養）</v>
          </cell>
          <cell r="AZ1146" t="str">
            <v>60分</v>
          </cell>
          <cell r="BA1146" t="str">
            <v>週休二日制</v>
          </cell>
          <cell r="BB1146" t="str">
            <v>あり（屋内禁煙）</v>
          </cell>
          <cell r="BC1146" t="str">
            <v>あり（屋内禁煙）</v>
          </cell>
        </row>
        <row r="1147">
          <cell r="C1147" t="str">
            <v>13190-07491431</v>
          </cell>
          <cell r="D1147">
            <v>45161</v>
          </cell>
          <cell r="E1147" t="str">
            <v>社会福祉法人創和会 ケアセンター成瀬</v>
          </cell>
          <cell r="F1147" t="str">
            <v>シャカイフクシホウジンソウワカイ ケアセンターナルセ</v>
          </cell>
          <cell r="G1147">
            <v>0</v>
          </cell>
          <cell r="H1147">
            <v>0</v>
          </cell>
          <cell r="I1147">
            <v>0</v>
          </cell>
          <cell r="J1147">
            <v>0</v>
          </cell>
          <cell r="K1147">
            <v>0</v>
          </cell>
          <cell r="L1147">
            <v>0</v>
          </cell>
          <cell r="M1147">
            <v>0</v>
          </cell>
          <cell r="N1147" t="str">
            <v xml:space="preserve">http://ccnaruse.com/ </v>
          </cell>
          <cell r="O1147" t="str">
            <v>住民活動により設立された社会福祉法人で「共に支え合い、共に生きる」という理念の下、５つの事業を通じ地域の福祉に貢献しています。</v>
          </cell>
          <cell r="P1147" t="str">
            <v>ヘルパーステーション成瀬／訪問介護／９月２０日面接会</v>
          </cell>
          <cell r="Q1147" t="str">
            <v>確認中</v>
          </cell>
          <cell r="R1147" t="str">
            <v>訪問介護ヘルパー・利用者宅を訪問しての身体介護／生活援助全般　</v>
          </cell>
          <cell r="S1147" t="str">
            <v>ヘルパーステーション成瀬</v>
          </cell>
          <cell r="T1147" t="str">
            <v>確認中</v>
          </cell>
          <cell r="U1147" t="str">
            <v>非常勤パート</v>
          </cell>
          <cell r="V1147" t="str">
            <v>東京都町田市成瀬台３－２４－１</v>
          </cell>
          <cell r="W1147" t="str">
            <v>横浜線成瀬駅または町田駅より成瀬台行バス「野村住宅中央」下車、徒歩３分</v>
          </cell>
          <cell r="X1147" t="str">
            <v>1,200円〜1,200円</v>
          </cell>
          <cell r="Y1147" t="str">
            <v>-</v>
          </cell>
          <cell r="Z1147" t="str">
            <v>-</v>
          </cell>
          <cell r="AA1147" t="str">
            <v>実費支給（上限なし）</v>
          </cell>
          <cell r="AB1147" t="str">
            <v>あり</v>
          </cell>
          <cell r="AC1147" t="str">
            <v>1時間あたり10円〜15円（前年度実績）</v>
          </cell>
          <cell r="AD1147" t="str">
            <v>なし</v>
          </cell>
          <cell r="AE1147" t="str">
            <v>なし</v>
          </cell>
          <cell r="AF1147" t="str">
            <v>時給</v>
          </cell>
          <cell r="AG1147" t="str">
            <v>期間の定めあり</v>
          </cell>
          <cell r="AH1147" t="str">
            <v>雇用期間の定めあり（4ヶ月以上）</v>
          </cell>
          <cell r="AI1147" t="str">
            <v>確認中</v>
          </cell>
          <cell r="AJ1147" t="str">
            <v>可</v>
          </cell>
          <cell r="AK1147" t="str">
            <v>あり</v>
          </cell>
          <cell r="AL1147" t="str">
            <v>３ヶ月</v>
          </cell>
          <cell r="AM1147" t="str">
            <v>なし</v>
          </cell>
          <cell r="AN1147" t="str">
            <v>なし</v>
          </cell>
          <cell r="AO1147" t="str">
            <v>変形労働時間制</v>
          </cell>
          <cell r="AP1147" t="str">
            <v>内容・詳細等は最下部ハローワークインターネットサービスにて確認ください。</v>
          </cell>
          <cell r="AQ1147" t="str">
            <v>週3日以上</v>
          </cell>
          <cell r="AR1147" t="str">
            <v>介護職員初任者研修修了者必須、普通自動車免許（ＡＴ限定可）尚可</v>
          </cell>
          <cell r="AS1147" t="str">
            <v>雇用保険，労災保険，健康保険，厚生年金</v>
          </cell>
          <cell r="AT1147" t="str">
            <v>2人</v>
          </cell>
          <cell r="AU1147" t="str">
            <v>訪問介護（ホームヘルプサービス）</v>
          </cell>
          <cell r="AZ1147" t="str">
            <v>60分</v>
          </cell>
          <cell r="BA1147" t="str">
            <v>週休二日制</v>
          </cell>
          <cell r="BB1147" t="str">
            <v>あり（屋内禁煙）</v>
          </cell>
          <cell r="BC1147" t="str">
            <v>あり（屋内禁煙）</v>
          </cell>
        </row>
        <row r="1148">
          <cell r="C1148" t="str">
            <v>13190-07493331</v>
          </cell>
          <cell r="D1148">
            <v>45161</v>
          </cell>
          <cell r="E1148" t="str">
            <v>社会福祉法人創和会 ケアセンター成瀬</v>
          </cell>
          <cell r="F1148" t="str">
            <v>シャカイフクシホウジンソウワカイ ケアセンターナルセ</v>
          </cell>
          <cell r="G1148">
            <v>0</v>
          </cell>
          <cell r="H1148">
            <v>0</v>
          </cell>
          <cell r="I1148">
            <v>0</v>
          </cell>
          <cell r="J1148">
            <v>0</v>
          </cell>
          <cell r="K1148">
            <v>0</v>
          </cell>
          <cell r="L1148">
            <v>0</v>
          </cell>
          <cell r="M1148">
            <v>0</v>
          </cell>
          <cell r="N1148" t="str">
            <v xml:space="preserve">http://ccnaruse.com/ </v>
          </cell>
          <cell r="O1148" t="str">
            <v>住民活動により設立された社会福祉法人で「共に支え合い、共に生きる」という理念の下、５つの事業を通じ地域の福祉に貢献しています。</v>
          </cell>
          <cell r="P1148" t="str">
            <v>ケアセンター成瀬／デイサービス介護職員／９月２０日面接会</v>
          </cell>
          <cell r="Q1148" t="str">
            <v>確認中</v>
          </cell>
          <cell r="R1148" t="str">
            <v>デイサービス介護職員・デイサービスにおける介護業務全般・レクリエーション活動支援・ワゴン車による利用者送迎業務</v>
          </cell>
          <cell r="S1148" t="str">
            <v>デイサービス・ケアセンター成瀬</v>
          </cell>
          <cell r="T1148" t="str">
            <v>確認中</v>
          </cell>
          <cell r="U1148" t="str">
            <v>非常勤パート</v>
          </cell>
          <cell r="V1148" t="str">
            <v>東京都町田市成瀬台３－２４－１</v>
          </cell>
          <cell r="W1148" t="str">
            <v>横浜線成瀬駅より成瀬台行バス「野村住宅中央」下車徒歩３分</v>
          </cell>
          <cell r="X1148" t="str">
            <v>1,072円〜1,110円</v>
          </cell>
          <cell r="Y1148" t="str">
            <v>-</v>
          </cell>
          <cell r="Z1148" t="str">
            <v>-</v>
          </cell>
          <cell r="AA1148" t="str">
            <v>実費支給（上限なし）</v>
          </cell>
          <cell r="AB1148" t="str">
            <v>あり</v>
          </cell>
          <cell r="AC1148" t="str">
            <v>1時間あたり10円〜15円（前年度実績）</v>
          </cell>
          <cell r="AD1148" t="str">
            <v>なし</v>
          </cell>
          <cell r="AE1148" t="str">
            <v>なし</v>
          </cell>
          <cell r="AF1148" t="str">
            <v>時給</v>
          </cell>
          <cell r="AG1148" t="str">
            <v>期間の定めあり</v>
          </cell>
          <cell r="AH1148" t="str">
            <v>6ヶ月、契約更新の可能性あり（原則更新）</v>
          </cell>
          <cell r="AI1148" t="str">
            <v>確認中</v>
          </cell>
          <cell r="AJ1148" t="str">
            <v>可</v>
          </cell>
          <cell r="AK1148" t="str">
            <v>あり</v>
          </cell>
          <cell r="AL1148" t="str">
            <v>３ヶ月</v>
          </cell>
          <cell r="AM1148" t="str">
            <v>なし</v>
          </cell>
          <cell r="AN1148" t="str">
            <v>なし</v>
          </cell>
          <cell r="AO1148" t="str">
            <v>変形労働時間制</v>
          </cell>
          <cell r="AP1148" t="str">
            <v>8時20分〜17時30分</v>
          </cell>
          <cell r="AQ1148" t="str">
            <v>週3日以上</v>
          </cell>
          <cell r="AR1148" t="str">
            <v>免許・資格不問</v>
          </cell>
          <cell r="AS1148" t="str">
            <v>雇用保険，労災保険，健康保険，厚生年金</v>
          </cell>
          <cell r="AT1148" t="str">
            <v>1人</v>
          </cell>
          <cell r="AU1148" t="str">
            <v>地域密着型通所介護</v>
          </cell>
          <cell r="AZ1148" t="str">
            <v>70分</v>
          </cell>
          <cell r="BA1148" t="str">
            <v>週休二日制</v>
          </cell>
          <cell r="BB1148" t="str">
            <v>あり（屋内禁煙）</v>
          </cell>
          <cell r="BC1148" t="str">
            <v>あり（屋内禁煙）</v>
          </cell>
        </row>
        <row r="1149">
          <cell r="C1149" t="str">
            <v>13190-07502831</v>
          </cell>
          <cell r="D1149">
            <v>45161</v>
          </cell>
          <cell r="E1149" t="str">
            <v xml:space="preserve">ＳＯＭＰＯケア株式会社 </v>
          </cell>
          <cell r="F1149" t="str">
            <v>ソンポケアカブシキガイシャ ソンポケアラヴィーレミナミマチダ</v>
          </cell>
          <cell r="G1149">
            <v>0</v>
          </cell>
          <cell r="H1149">
            <v>0</v>
          </cell>
          <cell r="I1149">
            <v>0</v>
          </cell>
          <cell r="J1149">
            <v>0</v>
          </cell>
          <cell r="K1149">
            <v>0</v>
          </cell>
          <cell r="L1149">
            <v>0</v>
          </cell>
          <cell r="M1149">
            <v>0</v>
          </cell>
          <cell r="N1149" t="str">
            <v xml:space="preserve">http://www.sompocare.com </v>
          </cell>
          <cell r="O1149" t="str">
            <v>最高品質の介護サービスの実現を目指し、カスタムメイドケア、人材育成、認知症ケア、食事、医療連携、余暇時間の充実、ＩＣＴ・デジタルの活用、産学連携に注力しています。</v>
          </cell>
          <cell r="P1149" t="str">
            <v>看護師（正・准）／ラヴィーレ南町田／９月２０日面接会</v>
          </cell>
          <cell r="Q1149" t="str">
            <v>確認中</v>
          </cell>
          <cell r="R1149" t="str">
            <v>★有料老人ホームでのお仕事です★◎日勤帯のみ！◎１日４時間～、週３日～ＯＫ！～主なお仕事～・入居者の健康管理・急変時の対応・往診医や薬剤師との連携・服薬管理・医療行為・食事介助や排泄介助、入浴介助などの療養上の対応・サービス記録</v>
          </cell>
          <cell r="S1149" t="str">
            <v>ＳＯＭＰＯケア ラヴィーレ南町田 介護付有料老人ホーム</v>
          </cell>
          <cell r="T1149" t="str">
            <v>確認中</v>
          </cell>
          <cell r="U1149" t="str">
            <v>非常勤パート</v>
          </cell>
          <cell r="V1149" t="str">
            <v>東京都町田市金森４－７－３０</v>
          </cell>
          <cell r="W1149" t="str">
            <v>各線 町田駅よりバス乗車「南農協前」下車（乗車時間１３分）徒歩２分</v>
          </cell>
          <cell r="X1149" t="str">
            <v>1,315円〜1,435円</v>
          </cell>
          <cell r="Y1149" t="str">
            <v>職務手当 60円〜60円、地域手当 255円〜255円</v>
          </cell>
          <cell r="Z1149" t="str">
            <v>※資格手当、時給＋３００円（正看護師のみ）</v>
          </cell>
          <cell r="AA1149" t="str">
            <v>実費支給（上限あり）</v>
          </cell>
          <cell r="AB1149" t="str">
            <v>あり</v>
          </cell>
          <cell r="AC1149" t="str">
            <v>1時間あたり0円〜20円（前年度実績）</v>
          </cell>
          <cell r="AD1149" t="str">
            <v>なし</v>
          </cell>
          <cell r="AE1149" t="str">
            <v>なし</v>
          </cell>
          <cell r="AF1149" t="str">
            <v>時給</v>
          </cell>
          <cell r="AG1149" t="str">
            <v>期間の定めなし</v>
          </cell>
          <cell r="AH1149" t="str">
            <v>〜2024年3月31日、契約更新の可能性あり（原則更新）</v>
          </cell>
          <cell r="AI1149" t="str">
            <v>確認中</v>
          </cell>
          <cell r="AJ1149" t="str">
            <v>不可</v>
          </cell>
          <cell r="AK1149" t="str">
            <v>なし</v>
          </cell>
          <cell r="AL1149" t="str">
            <v>なし</v>
          </cell>
          <cell r="AM1149" t="str">
            <v>なし</v>
          </cell>
          <cell r="AN1149" t="str">
            <v>なし</v>
          </cell>
          <cell r="AO1149" t="str">
            <v>交替制（シフト制）</v>
          </cell>
          <cell r="AP1149" t="str">
            <v>8時30分〜18時00分の時間の間の4時間以上</v>
          </cell>
          <cell r="AQ1149" t="str">
            <v>週3日以上</v>
          </cell>
          <cell r="AR1149" t="str">
            <v>看護師・准看護師、いずれかの資格を所持で可</v>
          </cell>
          <cell r="AS1149" t="str">
            <v>労災保険</v>
          </cell>
          <cell r="AT1149" t="str">
            <v>1人</v>
          </cell>
          <cell r="AU1149" t="str">
            <v>特定施設入居者生活介護（有料老人ホーム）</v>
          </cell>
          <cell r="AZ1149" t="str">
            <v>60分</v>
          </cell>
          <cell r="BA1149" t="str">
            <v>週休二日制</v>
          </cell>
          <cell r="BB1149" t="str">
            <v>あり（屋内禁煙）</v>
          </cell>
          <cell r="BC1149" t="str">
            <v>あり（屋内禁煙）</v>
          </cell>
        </row>
        <row r="1150">
          <cell r="C1150" t="str">
            <v>13190-07504531</v>
          </cell>
          <cell r="D1150">
            <v>45161</v>
          </cell>
          <cell r="E1150" t="str">
            <v xml:space="preserve">ＳＯＭＰＯケア株式会社 </v>
          </cell>
          <cell r="F1150" t="str">
            <v>ソンポケアカブシキガイシャ ソンポケアラヴィーレミナミマチダ</v>
          </cell>
          <cell r="G1150">
            <v>0</v>
          </cell>
          <cell r="H1150">
            <v>0</v>
          </cell>
          <cell r="I1150">
            <v>0</v>
          </cell>
          <cell r="J1150">
            <v>0</v>
          </cell>
          <cell r="K1150">
            <v>0</v>
          </cell>
          <cell r="L1150">
            <v>0</v>
          </cell>
          <cell r="M1150">
            <v>0</v>
          </cell>
          <cell r="N1150" t="str">
            <v xml:space="preserve">http://www.sompocare.com </v>
          </cell>
          <cell r="O1150" t="str">
            <v>最高品質の介護サービスの実現を目指し、カスタムメイドケア、人材育成、認知症ケア、食事、医療連携、余暇時間の充実、ＩＣＴ・デジタルの活用、産学連携に注力しています。</v>
          </cell>
          <cell r="P1150" t="str">
            <v>介護職／ラヴィ―レ町田小野路／９月２０日面接会</v>
          </cell>
          <cell r="Q1150" t="str">
            <v>確認中</v>
          </cell>
          <cell r="R1150" t="str">
            <v>★有料老人ホームでの介護のお仕事です★◎無資格の方にも資格取得費用の一部補助や受験対策講座等の 資格支援制度を整えております。◎車通勤可能！～主なお仕事～・入浴介助や着替え     ・排泄介助・食事介助         ・夜間巡回、巡視・レクリエーションの実施  ・旅行や外食などの外出・イベントの企画・運営  など自分らしく充実した生活を送っていただくためのお手伝いをします。</v>
          </cell>
          <cell r="S1150" t="str">
            <v>ＳＯＭＰＯケア ラヴィーレ町田小野路</v>
          </cell>
          <cell r="T1150" t="str">
            <v>確認中</v>
          </cell>
          <cell r="U1150" t="str">
            <v>正社員</v>
          </cell>
          <cell r="V1150" t="str">
            <v>東京都町田市小野路町１６１２</v>
          </cell>
          <cell r="W1150" t="str">
            <v>鶴川駅よりバス湯船下車（乗車時間１１分）、徒歩１分。多摩センター駅よりバス「湯船」下車、徒歩１分。</v>
          </cell>
          <cell r="X1150" t="str">
            <v>190,300円〜211,800円</v>
          </cell>
          <cell r="Y1150" t="str">
            <v>職務手当 6,000円〜6,000円</v>
          </cell>
          <cell r="Z1150" t="str">
            <v>精皆勤手当：６，０００円／月、日祝手当：２，０００円／回、夜勤手当：５，０００円／回、特別職務手当１５，０００円／月（介護福祉士のみ）</v>
          </cell>
          <cell r="AA1150" t="str">
            <v>実費支給（上限あり）</v>
          </cell>
          <cell r="AB1150" t="str">
            <v>あり</v>
          </cell>
          <cell r="AC1150" t="str">
            <v>1月あたり0.00％〜30.00％（前年度実績）</v>
          </cell>
          <cell r="AD1150" t="str">
            <v>あり</v>
          </cell>
          <cell r="AE1150" t="str">
            <v>計 2.00ヶ月分（前年度実績）</v>
          </cell>
          <cell r="AF1150" t="str">
            <v>月給（手当等確認ください）</v>
          </cell>
          <cell r="AG1150" t="str">
            <v>期間の定めなし</v>
          </cell>
          <cell r="AH1150" t="str">
            <v>雇用期間の定めなし</v>
          </cell>
          <cell r="AI1150" t="str">
            <v>確認中</v>
          </cell>
          <cell r="AJ1150" t="str">
            <v>可</v>
          </cell>
          <cell r="AK1150" t="str">
            <v>あり</v>
          </cell>
          <cell r="AL1150" t="str">
            <v>６か月</v>
          </cell>
          <cell r="AM1150" t="str">
            <v>あり</v>
          </cell>
          <cell r="AN1150" t="str">
            <v>10時間</v>
          </cell>
          <cell r="AO1150" t="str">
            <v>変形労働時間制</v>
          </cell>
          <cell r="AP1150" t="str">
            <v>内容・詳細等は最下部ハローワークインターネットサービスにて確認ください。</v>
          </cell>
          <cell r="AQ1150" t="str">
            <v>週休二日制</v>
          </cell>
          <cell r="AR1150" t="str">
            <v>免許・資格不問</v>
          </cell>
          <cell r="AS1150" t="str">
            <v>雇用保険，労災保険，健康保険，厚生年金</v>
          </cell>
          <cell r="AT1150" t="str">
            <v>1人</v>
          </cell>
          <cell r="AU1150" t="str">
            <v>特定施設入居者生活介護（有料老人ホーム）</v>
          </cell>
          <cell r="AZ1150" t="str">
            <v>60分</v>
          </cell>
          <cell r="BA1150" t="str">
            <v>週休二日制</v>
          </cell>
          <cell r="BB1150" t="str">
            <v>あり（屋内禁煙）</v>
          </cell>
          <cell r="BC1150" t="str">
            <v>あり（屋内禁煙）</v>
          </cell>
        </row>
        <row r="1151">
          <cell r="C1151" t="str">
            <v>13190-07505431</v>
          </cell>
          <cell r="D1151">
            <v>45161</v>
          </cell>
          <cell r="E1151" t="str">
            <v xml:space="preserve">ＳＯＭＰＯケア株式会社 </v>
          </cell>
          <cell r="F1151" t="str">
            <v>ソンポケアカブシキガイシャ ソンポケアラヴィーレミナミマチダ</v>
          </cell>
          <cell r="G1151">
            <v>0</v>
          </cell>
          <cell r="H1151">
            <v>0</v>
          </cell>
          <cell r="I1151">
            <v>0</v>
          </cell>
          <cell r="J1151">
            <v>0</v>
          </cell>
          <cell r="K1151">
            <v>0</v>
          </cell>
          <cell r="L1151">
            <v>0</v>
          </cell>
          <cell r="M1151">
            <v>0</v>
          </cell>
          <cell r="N1151" t="str">
            <v xml:space="preserve">http://www.sompocare.com </v>
          </cell>
          <cell r="O1151" t="str">
            <v>最高品質の介護サービスの実現を目指し、カスタムメイドケア、人材育成、認知症ケア、食事、医療連携、余暇時間の充実、ＩＣＴ・デジタルの活用、産学連携に注力しています。</v>
          </cell>
          <cell r="P1151" t="str">
            <v>管理者兼主任ケアマネ／町田居宅介護支援／９月２０日面接会</v>
          </cell>
          <cell r="Q1151" t="str">
            <v>確認中</v>
          </cell>
          <cell r="R1151" t="str">
            <v>★２０２３年１０月新規開設予定★★将来的なテレワーク導入を検討し、トライアル実施中！★◎町田駅から徒歩５分！駅チカ！～主なお仕事～・居宅サービス計画（ケアプラン）の作成・作成されたサービス計画が実施できるよう、各関係機関との連絡調整・プランが計画通りに実施されているかの観察や評価・要介護認定申請及び介護保険関連の手続きの代行・在宅介護に関する相談窓口</v>
          </cell>
          <cell r="S1151" t="str">
            <v>ＳＯＭＰＯケア 町田 居宅介護支援</v>
          </cell>
          <cell r="T1151" t="str">
            <v>確認中</v>
          </cell>
          <cell r="U1151" t="str">
            <v>正社員</v>
          </cell>
          <cell r="V1151" t="str">
            <v>東京都町田市原町田２－２－１ Ｍ＆Ｔビル２階</v>
          </cell>
          <cell r="W1151" t="str">
            <v>ＪＲ町田駅　徒歩5分</v>
          </cell>
          <cell r="X1151" t="str">
            <v>300,100円〜300,100円</v>
          </cell>
          <cell r="Y1151" t="str">
            <v>職務手当 65,000円〜65,000円、特別手当 15,000円〜15,000円</v>
          </cell>
          <cell r="Z1151" t="str">
            <v>精皆勤手当：６，０００円／月</v>
          </cell>
          <cell r="AA1151" t="str">
            <v>実費支給（上限あり）</v>
          </cell>
          <cell r="AB1151" t="str">
            <v>あり</v>
          </cell>
          <cell r="AC1151" t="str">
            <v>1月あたり0.00％〜30.00％（前年度実績）</v>
          </cell>
          <cell r="AD1151" t="str">
            <v>あり</v>
          </cell>
          <cell r="AE1151" t="str">
            <v>計 2.00ヶ月分（前年度実績）</v>
          </cell>
          <cell r="AF1151" t="str">
            <v>月給（手当等確認ください）</v>
          </cell>
          <cell r="AG1151" t="str">
            <v>期間の定めなし</v>
          </cell>
          <cell r="AH1151" t="str">
            <v>雇用期間の定めなし</v>
          </cell>
          <cell r="AI1151" t="str">
            <v>確認中</v>
          </cell>
          <cell r="AJ1151" t="str">
            <v>不可</v>
          </cell>
          <cell r="AK1151" t="str">
            <v>あり</v>
          </cell>
          <cell r="AL1151" t="str">
            <v>６か月</v>
          </cell>
          <cell r="AM1151" t="str">
            <v>あり</v>
          </cell>
          <cell r="AN1151" t="str">
            <v>5時間</v>
          </cell>
          <cell r="AO1151" t="str">
            <v>変形労働時間制</v>
          </cell>
          <cell r="AP1151" t="str">
            <v>9時00分〜18時00分</v>
          </cell>
          <cell r="AQ1151" t="str">
            <v>週休二日制</v>
          </cell>
          <cell r="AR1151" t="str">
            <v>介護支援専門員（ケアマネージャー）必須、主任介護支援専門員 必須、普通自動車運転免許必須（ＡＴ限定可）</v>
          </cell>
          <cell r="AS1151" t="str">
            <v>雇用保険，労災保険，健康保険，厚生年金</v>
          </cell>
          <cell r="AT1151" t="str">
            <v>1人</v>
          </cell>
          <cell r="AU1151" t="str">
            <v>居宅介護支援</v>
          </cell>
          <cell r="AZ1151" t="str">
            <v>60分</v>
          </cell>
          <cell r="BA1151" t="str">
            <v>週休二日制</v>
          </cell>
          <cell r="BB1151" t="str">
            <v>あり（屋内禁煙）</v>
          </cell>
          <cell r="BC1151" t="str">
            <v>あり（屋内禁煙）</v>
          </cell>
        </row>
        <row r="1152">
          <cell r="C1152" t="str">
            <v>13190-07506731</v>
          </cell>
          <cell r="D1152">
            <v>45161</v>
          </cell>
          <cell r="E1152" t="str">
            <v xml:space="preserve">ＳＯＭＰＯケア株式会社 </v>
          </cell>
          <cell r="F1152" t="str">
            <v>ソンポケアカブシキガイシャ ソンポケアラヴィーレミナミマチダ</v>
          </cell>
          <cell r="G1152">
            <v>0</v>
          </cell>
          <cell r="H1152">
            <v>0</v>
          </cell>
          <cell r="I1152">
            <v>0</v>
          </cell>
          <cell r="J1152">
            <v>0</v>
          </cell>
          <cell r="K1152">
            <v>0</v>
          </cell>
          <cell r="L1152">
            <v>0</v>
          </cell>
          <cell r="M1152">
            <v>0</v>
          </cell>
          <cell r="N1152" t="str">
            <v xml:space="preserve">http://www.sompocare.com </v>
          </cell>
          <cell r="O1152" t="str">
            <v>最高品質の介護サービスの実現を目指し、カスタムメイドケア、人材育成、認知症ケア、食事、医療連携、余暇時間の充実、ＩＣＴ・デジタルの活用、産学連携に注力しています。</v>
          </cell>
          <cell r="P1152" t="str">
            <v>ケアスタッフ／正社員／ラヴィ―レ南町田／９月２０日面接会</v>
          </cell>
          <cell r="Q1152" t="str">
            <v>確認中</v>
          </cell>
          <cell r="R1152" t="str">
            <v>★有料老人ホームでの介護のお仕事です★ご利用者様の「日常生活」をサポートするため生活に彩を添えるサポートをします。出来ないところではなく、出来る部分に着目し自立支援を大切に人間尊重を大切にしております。入浴介助や着替え、排せつなど、一人ひとりに合わせた援助だけでなく、旅行や外食などの外出、趣味活動の企画・運営など、生活の楽しみもサポートします。※入社時やスキルアップのための各種研修を自社研修センターにて行っております。※無資格の方にも資格取得費用の一部補助や受験対策講座等の資格支援制度を整えております。</v>
          </cell>
          <cell r="S1152" t="str">
            <v>ＳＯＭＰＯケア株式会社 ＳＯＭＰＯケア ラヴィーレ南町田</v>
          </cell>
          <cell r="T1152" t="str">
            <v>確認中</v>
          </cell>
          <cell r="U1152" t="str">
            <v>正社員</v>
          </cell>
          <cell r="V1152" t="str">
            <v>東京都町田市金森４－７－３０</v>
          </cell>
          <cell r="W1152" t="str">
            <v>ＪＲ横浜線・小田急小田原線 町田駅からバス利用、「南農協前」バス停下車２分</v>
          </cell>
          <cell r="X1152" t="str">
            <v>190,300円〜211,800円</v>
          </cell>
          <cell r="Y1152" t="str">
            <v>職務手当 6,000円〜6,000円</v>
          </cell>
          <cell r="Z1152" t="str">
            <v xml:space="preserve"> 精皆勤手当・・６，０００円／月、 日祝手当・・２，０００円／回、 夜勤手当・・５，０００円／回、◆特別職務手当１５，０００円／月（介護福祉士のみ支給）</v>
          </cell>
          <cell r="AA1152" t="str">
            <v>実費支給（上限あり）</v>
          </cell>
          <cell r="AB1152" t="str">
            <v>あり</v>
          </cell>
          <cell r="AC1152" t="str">
            <v>1月あたり0.00％〜30.00％（前年度実績）</v>
          </cell>
          <cell r="AD1152" t="str">
            <v>あり</v>
          </cell>
          <cell r="AE1152" t="str">
            <v>計 2.00ヶ月分（前年度実績）</v>
          </cell>
          <cell r="AF1152" t="str">
            <v>月給（手当等確認ください）</v>
          </cell>
          <cell r="AG1152" t="str">
            <v>期間の定めなし</v>
          </cell>
          <cell r="AH1152" t="str">
            <v>雇用期間の定めなし</v>
          </cell>
          <cell r="AI1152" t="str">
            <v>確認中</v>
          </cell>
          <cell r="AJ1152" t="str">
            <v>不可</v>
          </cell>
          <cell r="AK1152" t="str">
            <v>あり</v>
          </cell>
          <cell r="AL1152" t="str">
            <v>６か月</v>
          </cell>
          <cell r="AM1152" t="str">
            <v>あり</v>
          </cell>
          <cell r="AN1152" t="str">
            <v>10時間</v>
          </cell>
          <cell r="AO1152" t="str">
            <v>変形労働時間制</v>
          </cell>
          <cell r="AP1152" t="str">
            <v>内容・詳細等は最下部ハローワークインターネットサービスにて確認ください。</v>
          </cell>
          <cell r="AQ1152" t="str">
            <v>週休二日制</v>
          </cell>
          <cell r="AR1152" t="str">
            <v>免許・資格不問</v>
          </cell>
          <cell r="AS1152" t="str">
            <v>雇用保険，労災保険，健康保険，厚生年金</v>
          </cell>
          <cell r="AT1152" t="str">
            <v>1人</v>
          </cell>
          <cell r="AU1152" t="str">
            <v>特定施設入居者生活介護（有料老人ホーム）</v>
          </cell>
          <cell r="AZ1152" t="str">
            <v>60分</v>
          </cell>
          <cell r="BA1152" t="str">
            <v>週休二日制</v>
          </cell>
          <cell r="BB1152" t="str">
            <v>あり（屋内禁煙）</v>
          </cell>
          <cell r="BC1152" t="str">
            <v>あり（屋内禁煙）</v>
          </cell>
        </row>
        <row r="1153">
          <cell r="C1153" t="str">
            <v>70-0557</v>
          </cell>
          <cell r="D1153">
            <v>45166</v>
          </cell>
          <cell r="E1153" t="str">
            <v>特定非営利活動法人 桜実会</v>
          </cell>
          <cell r="F1153" t="str">
            <v>トクテイヒエイリカツドウホウジンオウミカイ</v>
          </cell>
          <cell r="G1153" t="str">
            <v>事務局</v>
          </cell>
          <cell r="H1153" t="str">
            <v>鈴木　友子</v>
          </cell>
          <cell r="I1153">
            <v>0</v>
          </cell>
          <cell r="J1153" t="str">
            <v>042-710-3370</v>
          </cell>
          <cell r="K1153" t="str">
            <v>042-710-3372</v>
          </cell>
          <cell r="L1153">
            <v>0</v>
          </cell>
          <cell r="M1153" t="str">
            <v>manekineko14@ohmikai.com</v>
          </cell>
          <cell r="N1153" t="str">
            <v>https://www.ohmikai.com/</v>
          </cell>
          <cell r="O1153" t="str">
            <v>玉川学園高齢者在宅サービスセンター・デイサービス南大谷の運営, 。介護保険の通所事業、訪問介護事業、生活支援型通所事業。, 福祉のまちづくりを目指して、地域住民の参加と協力で１９９９年, ５月設立。多くの活動はボランティアの人が担い、安心して老後を, 過ごせるよういろいろな事業を展開しております。</v>
          </cell>
          <cell r="P1153" t="str">
            <v>看護師（正・准）デイサービス玉川学園</v>
          </cell>
          <cell r="Q1153" t="str">
            <v>確認中</v>
          </cell>
          <cell r="R1153" t="str">
            <v>デイサービス看護師, 利用者の健康管理, 定員６０名、一日利用者平均４０名</v>
          </cell>
          <cell r="S1153" t="str">
            <v>デイサービス玉川学園</v>
          </cell>
          <cell r="T1153" t="str">
            <v>確認中</v>
          </cell>
          <cell r="U1153" t="str">
            <v>非常勤パート</v>
          </cell>
          <cell r="V1153" t="str">
            <v>東京都町田市玉川学園３丁目３５番１号</v>
          </cell>
          <cell r="W1153" t="str">
            <v>玉川学園前駅, 最寄り駅から就業場所までの交通手段, 徒歩, 所要時間, 7分</v>
          </cell>
          <cell r="X1153" t="str">
            <v>1,583円〜1,636円</v>
          </cell>
          <cell r="Y1153" t="str">
            <v>資格手当 38円〜56円</v>
          </cell>
          <cell r="Z1153" t="str">
            <v>特別手当,   ５，０００円～６，０００円／月</v>
          </cell>
          <cell r="AA1153" t="str">
            <v>実費支給（上限なし）</v>
          </cell>
          <cell r="AB1153" t="str">
            <v>あり</v>
          </cell>
          <cell r="AC1153" t="str">
            <v>1時間あたり10円〜20円（前年度実績）</v>
          </cell>
          <cell r="AD1153" t="str">
            <v>あり</v>
          </cell>
          <cell r="AE1153" t="str">
            <v>計 0.50ヶ月分（前年度実績）</v>
          </cell>
          <cell r="AF1153" t="str">
            <v>時給</v>
          </cell>
          <cell r="AG1153" t="str">
            <v>期間の定めあり</v>
          </cell>
          <cell r="AH1153" t="str">
            <v>雇用期間の定めあり（4ヶ月以上）, 〜2024年3月31日, 契約更新の可能性, あり（原則更新）</v>
          </cell>
          <cell r="AI1153" t="str">
            <v>確認中</v>
          </cell>
          <cell r="AJ1153" t="str">
            <v>可</v>
          </cell>
          <cell r="AK1153" t="str">
            <v>あり</v>
          </cell>
          <cell r="AL1153" t="str">
            <v>３ヶ月</v>
          </cell>
          <cell r="AM1153" t="str">
            <v>あり</v>
          </cell>
          <cell r="AN1153" t="str">
            <v>2時間</v>
          </cell>
          <cell r="AO1153" t="str">
            <v>変形労働時間制</v>
          </cell>
          <cell r="AP1153" t="str">
            <v>8時25分〜17時25分, 又は, 〜の時間の間の8時間程度, 就業時間に関する特記事項, 就業時間は相談に応ず</v>
          </cell>
          <cell r="AQ1153" t="str">
            <v>週2日〜週4日</v>
          </cell>
          <cell r="AR1153" t="str">
            <v>必要な経験・知識・技能等, あれば尚可, 医療機関勤務経験, 免許・資格名, 看護師, 必須, 准看護師, 必須, いずれかの資格を所持で可</v>
          </cell>
          <cell r="AS1153" t="str">
            <v>労災保険</v>
          </cell>
          <cell r="AT1153" t="str">
            <v>1人</v>
          </cell>
          <cell r="AU1153" t="str">
            <v>認知症対応型デイサービス</v>
          </cell>
          <cell r="AZ1153" t="str">
            <v>60分</v>
          </cell>
          <cell r="BA1153" t="str">
            <v>週休二日制</v>
          </cell>
          <cell r="BB1153" t="str">
            <v>あり（屋内禁煙）</v>
          </cell>
          <cell r="BC1153" t="str">
            <v>あり（屋内禁煙）</v>
          </cell>
        </row>
        <row r="1154">
          <cell r="C1154" t="str">
            <v>09110-02839131</v>
          </cell>
          <cell r="D1154">
            <v>45170</v>
          </cell>
          <cell r="E1154" t="str">
            <v>社会福祉法人　三光会</v>
          </cell>
          <cell r="F1154" t="str">
            <v>しゃかいふくしほうじん　さんこうかい</v>
          </cell>
          <cell r="G1154" t="str">
            <v>事務長</v>
          </cell>
          <cell r="H1154" t="str">
            <v>渋谷　雅彦</v>
          </cell>
          <cell r="I1154" t="str">
            <v>しぶや　まさひこ</v>
          </cell>
          <cell r="J1154" t="str">
            <v>042-798-5855</v>
          </cell>
          <cell r="K1154" t="str">
            <v>042-798-5856</v>
          </cell>
          <cell r="M1154" t="str">
            <v>sankokai_machida@wine.ocn.ne,jp</v>
          </cell>
          <cell r="N1154" t="str">
            <v>http://www.sankokai.com/index.html</v>
          </cell>
          <cell r="O1154" t="str">
            <v>日光市にＨ１０年より、町田市にＨ２２年より特別養護老人ホーム
等の運営を行っており、Ｈ２６年１２月にユニット型特養を相模原
市にオープンしました。</v>
          </cell>
          <cell r="P1154" t="str">
            <v>介護職員（町田誠心園）</v>
          </cell>
          <cell r="Q1154" t="str">
            <v>確認中</v>
          </cell>
          <cell r="R1154" t="str">
            <v>特別養護老人ホームでの自立を支援する日常生活（食事・入浴・排泄）のお手伝いや、レクリエーションなどを行っていただきます。
◎勤務状況により正社員登用あります。
※経験者優遇いたします。
※資格なしの方も相談に応じます。</v>
          </cell>
          <cell r="S1154" t="str">
            <v>特別養護老人ホーム　誠心園</v>
          </cell>
          <cell r="T1154" t="str">
            <v>確認中</v>
          </cell>
          <cell r="U1154" t="str">
            <v>非常勤パート</v>
          </cell>
          <cell r="V1154" t="str">
            <v>東京都町田市下小山田3352-8</v>
          </cell>
          <cell r="W1154" t="str">
            <v>※ＪＲ横浜線　町田駅からバス　桜台入口バス停下車徒歩３分</v>
          </cell>
          <cell r="X1154" t="str">
            <v>1,113円～1,150円</v>
          </cell>
          <cell r="Y1154" t="str">
            <v>なし</v>
          </cell>
          <cell r="Z1154" t="str">
            <v>≪資格手当≫◎介護職員初任者研修・介護職員実務者研
修修了・ホームヘルパー２級：３０００円
◎介護福祉士：１００００円
◎夜勤手当：６０００円、夜勤研修中：４５００円
※該当者のみ：住宅手当・扶養手当・特別扶養手当・処遇改善手当・通勤手当</v>
          </cell>
          <cell r="AA1154" t="str">
            <v>実費支給（上限あり）</v>
          </cell>
          <cell r="AB1154" t="str">
            <v>有り</v>
          </cell>
          <cell r="AC1154" t="str">
            <v>1時間あたり5円〜30円（前年度実績）</v>
          </cell>
          <cell r="AD1154" t="str">
            <v>有り</v>
          </cell>
          <cell r="AE1154" t="str">
            <v>20,000円〜150,000円（前年度実績）</v>
          </cell>
          <cell r="AF1154" t="str">
            <v>時給</v>
          </cell>
          <cell r="AG1154" t="str">
            <v>期間の定めなし</v>
          </cell>
          <cell r="AH1154" t="str">
            <v>雇用期間の定めなし</v>
          </cell>
          <cell r="AI1154" t="str">
            <v>確認中</v>
          </cell>
          <cell r="AJ1154" t="str">
            <v>可</v>
          </cell>
          <cell r="AK1154" t="str">
            <v>有</v>
          </cell>
          <cell r="AL1154" t="str">
            <v>３ヶ月</v>
          </cell>
          <cell r="AM1154" t="str">
            <v>有</v>
          </cell>
          <cell r="AN1154" t="str">
            <v>5時間</v>
          </cell>
          <cell r="AO1154" t="str">
            <v>変形労働時間制</v>
          </cell>
          <cell r="AP1154" t="str">
            <v>就業時間１
7時30分〜16時30分
就業時間２
9時00分〜18時00分
就業時間３
10時00分〜19時00分
就業時間に関する特記事項
■勤務時間（４）１６：００～１０：００</v>
          </cell>
          <cell r="AQ1154" t="str">
            <v>週1日以上</v>
          </cell>
          <cell r="AR1154" t="str">
            <v>介護福祉士あれば尚可
ホームヘルパー２級あれば尚可
介護職員実務者研修修了者あれば尚可
介護職員初任者研修あれば尚可
普通自動車運転免許必須（ＡＴ限定可）</v>
          </cell>
          <cell r="AS1154" t="str">
            <v>労災保険</v>
          </cell>
          <cell r="AT1154">
            <v>2</v>
          </cell>
          <cell r="AU1154" t="str">
            <v>特別養護老人ホーム（特養）</v>
          </cell>
          <cell r="AZ1154" t="str">
            <v>60分</v>
          </cell>
          <cell r="BA1154" t="str">
            <v>当会カレンダー又はシフト制による</v>
          </cell>
          <cell r="BB1154" t="str">
            <v>あり（屋内禁煙）屋外に喫煙所設置</v>
          </cell>
          <cell r="BC1154" t="str">
            <v>あり（屋内禁煙）屋外に喫煙所設置</v>
          </cell>
        </row>
        <row r="1155">
          <cell r="C1155" t="str">
            <v>70-0420</v>
          </cell>
          <cell r="D1155">
            <v>45180</v>
          </cell>
          <cell r="E1155" t="str">
            <v>グッドタイムリビング株式会社</v>
          </cell>
          <cell r="F1155" t="str">
            <v>グッドタイムリビングかぶしきがいしゃ</v>
          </cell>
          <cell r="G1155" t="str">
            <v>人事部採用課</v>
          </cell>
          <cell r="H1155" t="str">
            <v>富田　沙織</v>
          </cell>
          <cell r="I1155" t="str">
            <v>とみた</v>
          </cell>
          <cell r="J1155" t="str">
            <v>03-6845-8012</v>
          </cell>
          <cell r="K1155" t="str">
            <v>03-6845-8015</v>
          </cell>
          <cell r="L1155" t="str">
            <v>080-7318-6917</v>
          </cell>
          <cell r="M1155" t="str">
            <v>saori.tomita@gtl-daiwa.co.jp</v>
          </cell>
          <cell r="N1155" t="str">
            <v>https://www.gtl-daiwa.co.jp/</v>
          </cell>
          <cell r="O1155" t="str">
            <v>大和証券グループの介護福祉施設です。ゲストの"GOOD TIME＝人生最良の時"の実現を目指しています。
★間接業務を担当するサービススタッフが在籍、だからこそ介護業務に専念できる！
→少ない人員体制で心身ともに疲労困憊…なんてことはありません！
介護業務に専念できるため、自発的に「どうしたら身体の調子が良くなるか」をチームで話し合い、
ゲスト様第一の介護が提供できております♪
★正社員比率の高さ！
→休憩はもちろん、お休みもしっかりとっていただけるように、正社員の比率を高く配置しております。
そのため、夜勤明け・翌日は必ずお休み、年間休日も 114 日を実現しております！
★充実の研修体制！
→入社後は入社研修だけでなく、職種に合わせた専門研修をご用意しております♪
介護福祉士資格試験のためのフォローなどもありますので、長期的にキャリアアップを目指せます！</v>
          </cell>
          <cell r="P1155" t="str">
            <v>介護職（ケアアテンダント）</v>
          </cell>
          <cell r="Q1155" t="str">
            <v>確認中</v>
          </cell>
          <cell r="R1155" t="str">
            <v xml:space="preserve">「老後」ではない「よろこびのある暮らし」をお過ごしいただくために。_x000D_ゲスト（ご入居者）とケアアテンダント（介護スタッフ）が_x000D_チームとなって取り組みます。できなくなった事を取り戻し「したい事」ができるように。_x000D_毎日の生活で実際に「している事」を把握し、サポートやご本人の_x000D_努力で「できる事」を増やしていく。_x000D_活動量が増えたことで「したい事」ができるようになる。_x000D_このサイクルの実現には、ゲストの一番の理解者としての_x000D_ケアアテンダントの存在が欠かせません。日本の介護の実情に限界を感じているベテランの方々も、資格を取得したばかりで全く経験のない方々も歓迎です！_x000D_難しくはありません。共に学び、成長できる環境が待っています。_x000D_
</v>
          </cell>
          <cell r="S1155" t="str">
            <v>グッドタイムリビング町田中町
（大和証券グループの有料老人ホーム）</v>
          </cell>
          <cell r="T1155" t="str">
            <v>確認中</v>
          </cell>
          <cell r="U1155" t="str">
            <v>非常勤パート</v>
          </cell>
          <cell r="V1155" t="str">
            <v>東京都町田市中町1-21-20</v>
          </cell>
          <cell r="W1155" t="str">
            <v>町田駅より徒歩8分（車・バイク通勤不可）</v>
          </cell>
          <cell r="X1155" t="str">
            <v>時給　1,200円</v>
          </cell>
          <cell r="Y1155" t="str">
            <v>-</v>
          </cell>
          <cell r="Z1155" t="str">
            <v>・早出手当（7:00～9:00までの2時間勤務）：500円/1回
・下記を雇用契約書記載の週労働時間数/40時間で按分して支給
※いずれも実施期間は2023年7月～2024年6月
■介護職員特定処遇改善加算：満額支給の場合12,500円/月　
■ベースアップ等支援加算：満額支給の場合7,200円/月</v>
          </cell>
          <cell r="AA1155" t="str">
            <v>全額支給</v>
          </cell>
          <cell r="AB1155" t="str">
            <v>無</v>
          </cell>
          <cell r="AC1155" t="str">
            <v>無し</v>
          </cell>
          <cell r="AD1155" t="str">
            <v>無し</v>
          </cell>
          <cell r="AE1155" t="str">
            <v>無し</v>
          </cell>
          <cell r="AF1155" t="str">
            <v>時給</v>
          </cell>
          <cell r="AG1155" t="str">
            <v>有期</v>
          </cell>
          <cell r="AH1155" t="str">
            <v>1年ごとの更新</v>
          </cell>
          <cell r="AI1155" t="str">
            <v>確認中</v>
          </cell>
          <cell r="AJ1155" t="str">
            <v>不可</v>
          </cell>
          <cell r="AK1155" t="str">
            <v>有り</v>
          </cell>
          <cell r="AL1155" t="str">
            <v>入社2カ月間</v>
          </cell>
          <cell r="AM1155" t="str">
            <v>無し</v>
          </cell>
          <cell r="AN1155" t="str">
            <v>無</v>
          </cell>
          <cell r="AO1155" t="str">
            <v>シフト制</v>
          </cell>
          <cell r="AP1155" t="str">
            <v>7:00～20:00の間の1日4時間以上</v>
          </cell>
          <cell r="AQ1155" t="str">
            <v>週3日～5日</v>
          </cell>
          <cell r="AR1155" t="str">
            <v>学歴：高校卒業以上_x000D_
資格：介護職員初任者研修、実務者研修、介護福祉士</v>
          </cell>
          <cell r="AS1155" t="str">
            <v>雇用保険・健康保険・厚生年金・労災保険</v>
          </cell>
          <cell r="AT1155">
            <v>2</v>
          </cell>
          <cell r="AU1155" t="str">
            <v>住宅型有料老人ホーム</v>
          </cell>
          <cell r="AZ1155" t="str">
            <v>法定通り</v>
          </cell>
          <cell r="BA1155" t="str">
            <v>シフト以外</v>
          </cell>
          <cell r="BB1155" t="str">
            <v>あり（屋内禁煙）屋外に喫煙所設置</v>
          </cell>
          <cell r="BC1155" t="str">
            <v>あり（屋内禁煙）屋外に喫煙所設置</v>
          </cell>
        </row>
        <row r="1156">
          <cell r="C1156" t="str">
            <v>70-0424</v>
          </cell>
          <cell r="D1156">
            <v>45180</v>
          </cell>
          <cell r="E1156" t="str">
            <v>グッドタイムリビング株式会社</v>
          </cell>
          <cell r="F1156" t="str">
            <v>グッドタイムリビングかぶしきがいしゃ</v>
          </cell>
          <cell r="G1156" t="str">
            <v>人事部採用課</v>
          </cell>
          <cell r="H1156" t="str">
            <v>富田　沙織</v>
          </cell>
          <cell r="I1156" t="str">
            <v>とみた</v>
          </cell>
          <cell r="J1156" t="str">
            <v>03-6845-8012</v>
          </cell>
          <cell r="K1156" t="str">
            <v>03-6845-8015</v>
          </cell>
          <cell r="L1156" t="str">
            <v>080-7318-6917</v>
          </cell>
          <cell r="M1156" t="str">
            <v>saori.tomita@gtl-daiwa.co.jp</v>
          </cell>
          <cell r="N1156" t="str">
            <v>https://www.gtl-daiwa.co.jp/</v>
          </cell>
          <cell r="O1156" t="str">
            <v>大和証券グループの介護福祉施設です。ゲストの"GOOD TIME＝人生最良の時"の実現を目指しています。
★間接業務を担当するサービススタッフが在籍、だからこそ介護業務に専念できる！
→少ない人員体制で心身ともに疲労困憊…なんてことはありません！
介護業務に専念できるため、自発的に「どうしたら身体の調子が良くなるか」をチームで話し合い、
ゲスト様第一の介護が提供できております♪
★正社員比率の高さ！
→休憩はもちろん、お休みもしっかりとっていただけるように、正社員の比率を高く配置しております。
そのため、夜勤明け・翌日は必ずお休み、年間休日も 114 日を実現しております！
★充実の研修体制！
→入社後は入社研修だけでなく、職種に合わせた専門研修をご用意しております♪
介護福祉士資格試験のためのフォローなどもありますので、長期的にキャリアアップを目指せます！</v>
          </cell>
          <cell r="P1156" t="str">
            <v>介護職（ケアアテンダント）夜勤専従</v>
          </cell>
          <cell r="Q1156" t="str">
            <v>確認中</v>
          </cell>
          <cell r="R1156" t="str">
            <v xml:space="preserve">夜間帯の介護業務全般。_x000D_「老後」ではない「よろこびのある暮らし」をお過ごしいただくために。_x000D_ゲスト（ご入居者）とケアアテンダント（介護スタッフ）が_x000D_チームとなって取り組みます。_x000D_できなくなった事を取り戻し「したい事」ができるように。_x000D_毎日の生活で実際に「している事」を把握し、サポートやご本人の_x000D_努力で「できる事」を増やしていく。_x000D_活動量が増えたことで「したい事」ができるようになる。このサイクルの実現には、ゲストの一番の理解者としての_x000D_ケアアテンダントの存在が欠かせません。_x000D_日本の介護の実情に限界を感じているベテランの方々も、_x000D_資格を取得したばかりで全く経験のない方々も歓迎です！_x000D_難しくはありません。共に学び、成長できる環境が待っています。_x000D_
</v>
          </cell>
          <cell r="S1156" t="str">
            <v>グッドタイムリビング町田中町
（大和証券グループの有料老人ホーム）</v>
          </cell>
          <cell r="T1156" t="str">
            <v>確認中</v>
          </cell>
          <cell r="U1156" t="str">
            <v>非常勤パート</v>
          </cell>
          <cell r="V1156" t="str">
            <v>東京都町田市中町1-21-20</v>
          </cell>
          <cell r="W1156" t="str">
            <v>町田駅より徒歩8分（車・バイク通勤不可）</v>
          </cell>
          <cell r="X1156" t="str">
            <v>時給1,500円</v>
          </cell>
          <cell r="Y1156" t="str">
            <v>★ロング夜勤（16:30～翌9:30）の場合、1夜勤で27,000円の収入です。
　実働15時間、休憩2時間
★ショート夜勤（22:00～翌7:00）の場合、1夜勤で13,875円の収入です。
　実働8時間、休憩1時間</v>
          </cell>
          <cell r="Z1156" t="str">
            <v>・下記を雇用契約書記載の週労働時間数/40時間で按分して支給
※いずれも実施期間は2023年7月～2024年6月
■介護職員特定処遇改善加算：満額支給の場合12,500円/月　
■ベースアップ等支援加算：満額支給の場合7,200円/月</v>
          </cell>
          <cell r="AA1156" t="str">
            <v>全額支給</v>
          </cell>
          <cell r="AB1156" t="str">
            <v>無</v>
          </cell>
          <cell r="AC1156" t="str">
            <v>無し</v>
          </cell>
          <cell r="AD1156" t="str">
            <v>無し</v>
          </cell>
          <cell r="AE1156" t="str">
            <v>無し</v>
          </cell>
          <cell r="AF1156" t="str">
            <v>時給</v>
          </cell>
          <cell r="AG1156" t="str">
            <v>有期</v>
          </cell>
          <cell r="AH1156" t="str">
            <v>1年ごとの更新</v>
          </cell>
          <cell r="AI1156" t="str">
            <v>確認中</v>
          </cell>
          <cell r="AJ1156" t="str">
            <v>不可</v>
          </cell>
          <cell r="AK1156" t="str">
            <v>有り</v>
          </cell>
          <cell r="AL1156" t="str">
            <v>入社2カ月間</v>
          </cell>
          <cell r="AM1156" t="str">
            <v>無し</v>
          </cell>
          <cell r="AN1156" t="str">
            <v>無</v>
          </cell>
          <cell r="AO1156" t="str">
            <v>シフト制</v>
          </cell>
          <cell r="AP1156" t="str">
            <v>ロング夜勤16:30～翌9:30（実働15時間、休憩2時間）
ショート夜勤22:00～翌7:00（実働時間、休憩1時間）</v>
          </cell>
          <cell r="AQ1156" t="str">
            <v>月6回から応相談。最多で月10回程度までを予定しています。</v>
          </cell>
          <cell r="AR1156" t="str">
            <v>学歴：高校卒業以上_x000D_　資格：介護職員初任者研修、実務者研修、介護福祉士_x000D_　介護職の経験が1年程度以上ある方</v>
          </cell>
          <cell r="AS1156" t="str">
            <v>雇用保険・健康保険・厚生年金・労災保険</v>
          </cell>
          <cell r="AT1156">
            <v>2</v>
          </cell>
          <cell r="AU1156" t="str">
            <v>住宅型有料老人ホーム</v>
          </cell>
          <cell r="AZ1156" t="str">
            <v>法定通り</v>
          </cell>
          <cell r="BA1156" t="str">
            <v>シフト以外</v>
          </cell>
          <cell r="BB1156" t="str">
            <v>あり（屋内禁煙）屋外に喫煙所設置</v>
          </cell>
          <cell r="BC1156" t="str">
            <v>あり（屋内禁煙）屋外に喫煙所設置</v>
          </cell>
        </row>
        <row r="1157">
          <cell r="C1157" t="str">
            <v>70-0548</v>
          </cell>
          <cell r="D1157">
            <v>45180</v>
          </cell>
          <cell r="E1157" t="str">
            <v>グッドタイムリビング株式会社</v>
          </cell>
          <cell r="F1157" t="str">
            <v>グッドタイムリビングかぶしきがいしゃ</v>
          </cell>
          <cell r="G1157" t="str">
            <v>人事部・採用課</v>
          </cell>
          <cell r="H1157" t="str">
            <v>富田　沙織</v>
          </cell>
          <cell r="I1157" t="str">
            <v>とみた</v>
          </cell>
          <cell r="J1157" t="str">
            <v>03-6845-8012</v>
          </cell>
          <cell r="K1157" t="str">
            <v>03-6845-8015</v>
          </cell>
          <cell r="L1157" t="str">
            <v>080-7318-6917</v>
          </cell>
          <cell r="M1157" t="str">
            <v>saori.tomita@gtl-daiwa.co.jp</v>
          </cell>
          <cell r="N1157" t="str">
            <v>https://www.gtl-daiwa.co.jp/</v>
          </cell>
          <cell r="O1157" t="str">
            <v>大和証券グループの介護福祉施設です。ゲストの"GOOD TIME＝人生最良の時"の実現を目指しています。
★間接業務を担当するサービススタッフが在籍、だからこそ介護業務に専念できる！
→少ない人員体制で心身ともに疲労困憊…なんてことはありません！
介護業務に専念できるため、自発的に「どうしたら身体の調子が良くなるか」をチームで話し合い、
ゲスト様第一の介護が提供できております♪
★正社員比率の高さ！
→休憩はもちろん、お休みもしっかりとっていただけるように、正社員の比率を高く配置しております。
そのため、夜勤明け・翌日は必ずお休み、年間休日も 114 日を実現しております！
★充実の研修体制！
→入社後は入社研修だけでなく、職種に合わせた専門研修をご用意しております♪
介護福祉士資格試験のためのフォローなどもありますので、長期的にキャリアアップを目指せます！</v>
          </cell>
          <cell r="P1157" t="str">
            <v>介護スタッフのサポート</v>
          </cell>
          <cell r="Q1157" t="str">
            <v>確認中</v>
          </cell>
          <cell r="R1157" t="str">
            <v>グッドタイムリビング町田中町（大和証券グループの有料老人ホーム）での介護スタッフの業務補助です。_x000D_
介護スタッフのサポート、お手伝いをお願いします☆_x000D_
☆介護士が行うケアプランの補助業務_x000D_
☆お食事時やスペシャルケアフロア（認知症の方向けの）の見守り、コール対応（各スタッフへ取り次ぎます）_x000D_
☆アクティビティ（ご入居者のクラブ活動）時のサポート、見守り、・・・などなど_x000D_
_x000D_
資格をもっているベテランの方も、これから介護士を目指す方もお任せできることから、無理なく勤務いただけます！これから介護士を目指したい方、すでに通学している学生さんも歓迎です。_x000D_
_x000D_
チームの一員となり、ゲストの</v>
          </cell>
          <cell r="S1157" t="str">
            <v>グッドタイムリビング町田中町</v>
          </cell>
          <cell r="T1157" t="str">
            <v>確認中</v>
          </cell>
          <cell r="U1157" t="str">
            <v>非常勤パート</v>
          </cell>
          <cell r="V1157" t="str">
            <v>東京都町田市中町1-21-20</v>
          </cell>
          <cell r="W1157" t="str">
            <v>町田駅より徒歩8分（車・バイク通勤不可）</v>
          </cell>
          <cell r="X1157" t="str">
            <v>時給　1,113円</v>
          </cell>
          <cell r="Y1157" t="str">
            <v>無し</v>
          </cell>
          <cell r="Z1157" t="str">
            <v>なし</v>
          </cell>
          <cell r="AA1157" t="str">
            <v>全額支給</v>
          </cell>
          <cell r="AB1157" t="str">
            <v>無</v>
          </cell>
          <cell r="AC1157" t="str">
            <v>無し</v>
          </cell>
          <cell r="AD1157" t="str">
            <v>無</v>
          </cell>
          <cell r="AE1157" t="str">
            <v>無し</v>
          </cell>
          <cell r="AF1157" t="str">
            <v>時給</v>
          </cell>
          <cell r="AG1157" t="str">
            <v>期間の定めあり（有期雇用）</v>
          </cell>
          <cell r="AH1157" t="str">
            <v>1年ごとの更新</v>
          </cell>
          <cell r="AI1157" t="str">
            <v>確認中</v>
          </cell>
          <cell r="AJ1157" t="str">
            <v>不可</v>
          </cell>
          <cell r="AK1157" t="str">
            <v>有り</v>
          </cell>
          <cell r="AL1157" t="str">
            <v>入社2カ月間</v>
          </cell>
          <cell r="AM1157" t="str">
            <v>無し</v>
          </cell>
          <cell r="AN1157" t="str">
            <v>無</v>
          </cell>
          <cell r="AO1157" t="str">
            <v>シフト制</v>
          </cell>
          <cell r="AP1157" t="str">
            <v>7：00～20：00の間で1日4時間以上から勤務OK</v>
          </cell>
          <cell r="AQ1157" t="str">
            <v>週3日以上　土日祝就業可能な方、大歓迎！</v>
          </cell>
          <cell r="AR1157" t="str">
            <v>＜学歴＞
高校卒業以上
＜あれば尚可＞
■初任者研修
■実務者研修
■介護福祉士</v>
          </cell>
          <cell r="AS1157" t="str">
            <v>雇用保険・健康保険・厚生年金・労災保険</v>
          </cell>
          <cell r="AT1157">
            <v>2</v>
          </cell>
          <cell r="AU1157" t="str">
            <v>住宅型有料老人ホーム</v>
          </cell>
          <cell r="AV1157" t="str">
            <v>利用する</v>
          </cell>
          <cell r="AW1157" t="str">
            <v>②③④⑤⑦⑧</v>
          </cell>
          <cell r="AX1157" t="str">
            <v>利用しない</v>
          </cell>
          <cell r="AZ1157" t="str">
            <v>法定通り</v>
          </cell>
          <cell r="BA1157" t="str">
            <v>シフト制</v>
          </cell>
          <cell r="BB1157" t="str">
            <v>あり（屋内禁煙）屋外に喫煙所設置</v>
          </cell>
          <cell r="BC1157" t="str">
            <v>あり（屋内禁煙）屋外に喫煙所設置</v>
          </cell>
        </row>
        <row r="1158">
          <cell r="C1158" t="str">
            <v>13190-08245431</v>
          </cell>
          <cell r="D1158">
            <v>45182</v>
          </cell>
          <cell r="E1158" t="str">
            <v>社会福祉法人 竹清会</v>
          </cell>
          <cell r="F1158" t="str">
            <v>シャカイフクシホウジン チクセイカイ</v>
          </cell>
          <cell r="G1158">
            <v>0</v>
          </cell>
          <cell r="H1158">
            <v>0</v>
          </cell>
          <cell r="I1158">
            <v>0</v>
          </cell>
          <cell r="J1158">
            <v>0</v>
          </cell>
          <cell r="K1158">
            <v>0</v>
          </cell>
          <cell r="L1158">
            <v>0</v>
          </cell>
          <cell r="M1158">
            <v>0</v>
          </cell>
          <cell r="N1158" t="str">
            <v xml:space="preserve">https://chikuseikai.com/ </v>
          </cell>
          <cell r="O1158" t="str">
            <v>１．職場環境への取組が評価され、東京都女性活躍推進大賞を受賞, ２．ＩＣＴ（介護ロボット）の導入・ＩｏＴ化、アウトソーシング, 化による労働環境改善、生産性向上のための積極的な投資</v>
          </cell>
          <cell r="P1158" t="str">
            <v>介護職（従来型特養 美郷）／１０月１８日面接会</v>
          </cell>
          <cell r="Q1158" t="str">
            <v>確認中</v>
          </cell>
          <cell r="R1158" t="str">
            <v>○従来型多床室（定員９０名）の特別養護老人ホームでの介護職員, として介護業務全般（入浴・排泄・食事等）に従事, ○夜勤あり（１６：３０～９：３０）夜勤手当８，０００円／回, ○ＯＪＴ制度あり 最初の３ヶ月は、担当指導職員が同じ勤務につ, き、介護の基本技術や業務、マナー、社内制度についてマンツーマ, ンで指導。期間毎に習得する内容を定めて、段階的に業務を習得。, 進捗状況次第では担当指導職員による教育期間を延長し、個々に合, わせた指導・教育を行える体制。, ○ご本人の適正、希望を確認しながら、年２回の人事考課を元に異, 動可能（同一建物内、近隣に他サービス事業所あり）</v>
          </cell>
          <cell r="S1158" t="str">
            <v>従来型特養 美郷</v>
          </cell>
          <cell r="T1158" t="str">
            <v>確認中</v>
          </cell>
          <cell r="U1158" t="str">
            <v>正社員</v>
          </cell>
          <cell r="V1158" t="str">
            <v>東京都町田市小山ヶ丘１丁目２番地９</v>
          </cell>
          <cell r="W1158" t="str">
            <v>町田駅からバス（橋本駅行）「小山郵便局前」下車、徒歩１０分</v>
          </cell>
          <cell r="X1158" t="str">
            <v>218,000円〜300,000円</v>
          </cell>
          <cell r="Y1158" t="str">
            <v>処遇改善手当 43,000円〜43,000円</v>
          </cell>
          <cell r="Z1158" t="str">
            <v>○夜勤手当 ８，０００円／回（月平均４回程度）, ○住宅手当 ２，５００～２０，０００円, ○通勤手当 バイク、マイカー通勤は給与規定による（, 無料駐車場完備）, ○期末賞与（年１回）※今年度実績：１８万～３６万円, ○想定年収（賞与・夜勤含む）約３８０万円～</v>
          </cell>
          <cell r="AA1158" t="str">
            <v>実費支給（上限あり）</v>
          </cell>
          <cell r="AB1158" t="str">
            <v>あり</v>
          </cell>
          <cell r="AC1158" t="str">
            <v>1月あたり1.00％〜4.00％（前年度実績）</v>
          </cell>
          <cell r="AD1158" t="str">
            <v>あり</v>
          </cell>
          <cell r="AE1158" t="str">
            <v>計 4.00ヶ月分（前年度実績）</v>
          </cell>
          <cell r="AF1158" t="str">
            <v>月給（手当等確認ください）</v>
          </cell>
          <cell r="AG1158" t="str">
            <v>期間の定めなし</v>
          </cell>
          <cell r="AH1158" t="str">
            <v>雇用期間の定めなし</v>
          </cell>
          <cell r="AI1158" t="str">
            <v>確認中</v>
          </cell>
          <cell r="AJ1158" t="str">
            <v>可</v>
          </cell>
          <cell r="AK1158" t="str">
            <v>あり</v>
          </cell>
          <cell r="AL1158" t="str">
            <v>３ヶ月</v>
          </cell>
          <cell r="AM1158" t="str">
            <v>あり</v>
          </cell>
          <cell r="AN1158" t="str">
            <v>3時間</v>
          </cell>
          <cell r="AO1158" t="str">
            <v>変形労働時間制</v>
          </cell>
          <cell r="AP1158" t="str">
            <v>内容・詳細等は最下部ハローワークインターネットサービスにて確認ください。</v>
          </cell>
          <cell r="AQ1158" t="str">
            <v>内容・詳細等は最下部ハローワークインターネットサービスにて確認ください。</v>
          </cell>
          <cell r="AR1158" t="str">
            <v>免許・資格不問</v>
          </cell>
          <cell r="AS1158" t="str">
            <v>雇用保険，労災保険，健康保険，厚生年金，財形</v>
          </cell>
          <cell r="AT1158" t="str">
            <v>1人</v>
          </cell>
          <cell r="AU1158" t="str">
            <v>特別養護老人ホーム（特養）</v>
          </cell>
          <cell r="AZ1158" t="str">
            <v>60分</v>
          </cell>
          <cell r="BA1158" t="str">
            <v>週休二日制</v>
          </cell>
          <cell r="BB1158" t="str">
            <v>あり（屋内禁煙）</v>
          </cell>
          <cell r="BC1158" t="str">
            <v>あり（屋内禁煙）</v>
          </cell>
        </row>
        <row r="1159">
          <cell r="C1159" t="str">
            <v>13190-08246731</v>
          </cell>
          <cell r="D1159">
            <v>45182</v>
          </cell>
          <cell r="E1159" t="str">
            <v>社会福祉法人 竹清会</v>
          </cell>
          <cell r="F1159" t="str">
            <v>シャカイフクシホウジン チクセイカイ</v>
          </cell>
          <cell r="G1159">
            <v>0</v>
          </cell>
          <cell r="H1159">
            <v>0</v>
          </cell>
          <cell r="I1159">
            <v>0</v>
          </cell>
          <cell r="J1159">
            <v>0</v>
          </cell>
          <cell r="K1159">
            <v>0</v>
          </cell>
          <cell r="L1159">
            <v>0</v>
          </cell>
          <cell r="M1159">
            <v>0</v>
          </cell>
          <cell r="N1159" t="str">
            <v xml:space="preserve">https://chikuseikai.com/ </v>
          </cell>
          <cell r="O1159" t="str">
            <v>１．職場環境への取組が評価され、東京都女性活躍推進大賞を受賞, ２．ＩＣＴ（介護ロボット）の導入・ＩｏＴ化、アウトソーシング, 化による労働環境改善、生産性向上のための積極的な投資</v>
          </cell>
          <cell r="P1159" t="str">
            <v>介護職（通所介護事業所）／１０月１８日面接会</v>
          </cell>
          <cell r="Q1159" t="str">
            <v>確認中</v>
          </cell>
          <cell r="R1159" t="str">
            <v>○通所介護事業所（一般型・リハビリ・認知症対応型）での介護職, 員として介護業務全般（入浴・排泄・食事等）に従事, ○送迎業務あり（要普通自動車免許ＡＴ限定可）, ○ＯＪＴ制度あり 最初の３ヶ月は、担当指導職員が同じ勤務につ, き、介護の基本技術や業務、マナー、社内制度についてマンツーマ, ンで指導。期間毎に習得する内容を定めて、段階的に業務を習得。, 進捗状況次第では担当指導職員による教育期間を延長し、個々に合, わせた指導・教育を行える体制。, ○ご本人の適正、希望を確認しながら、年２回の人事考課を元に異, 動可能（同一建物内、近隣に他サービス事業所あり）</v>
          </cell>
          <cell r="S1159" t="str">
            <v>内容・詳細等は最下部ハローワークインターネットサービスにて確認ください。</v>
          </cell>
          <cell r="T1159" t="str">
            <v>確認中</v>
          </cell>
          <cell r="U1159" t="str">
            <v>正社員</v>
          </cell>
          <cell r="V1159" t="str">
            <v>東京都町田市小山ヶ丘１丁目２番地９</v>
          </cell>
          <cell r="W1159" t="str">
            <v>町田駅からバス（橋本駅行）「小山郵便局前」下車、徒歩１０分</v>
          </cell>
          <cell r="X1159" t="str">
            <v>228,000円〜310,000円</v>
          </cell>
          <cell r="Y1159" t="str">
            <v>処遇改善手当 43,000円〜43,000円, 送迎手当 10,000円〜10,000円</v>
          </cell>
          <cell r="Z1159" t="str">
            <v>○住宅手当：２，５００円～２０，０００円, ○通勤手当：バイク、マイカー通勤は給与規定による（, 無料駐車場完備）, ○期末賞与：年１回（２１年実績 １６～３２万円）, ○想定年収：約３５０万円～（賞与含む）</v>
          </cell>
          <cell r="AA1159" t="str">
            <v>実費支給（上限あり）</v>
          </cell>
          <cell r="AB1159" t="str">
            <v>あり</v>
          </cell>
          <cell r="AC1159" t="str">
            <v>1月あたり1.00％〜4.00％（前年度実績）</v>
          </cell>
          <cell r="AD1159" t="str">
            <v>あり</v>
          </cell>
          <cell r="AE1159" t="str">
            <v>計 4.00ヶ月分（前年度実績）</v>
          </cell>
          <cell r="AF1159" t="str">
            <v>月給（手当等確認ください）</v>
          </cell>
          <cell r="AG1159" t="str">
            <v>期間の定めなし</v>
          </cell>
          <cell r="AH1159" t="str">
            <v>雇用期間の定めなし</v>
          </cell>
          <cell r="AI1159" t="str">
            <v>確認中</v>
          </cell>
          <cell r="AJ1159" t="str">
            <v>可</v>
          </cell>
          <cell r="AK1159" t="str">
            <v>あり</v>
          </cell>
          <cell r="AL1159" t="str">
            <v>３ヶ月</v>
          </cell>
          <cell r="AM1159" t="str">
            <v>あり</v>
          </cell>
          <cell r="AN1159" t="str">
            <v>3時間</v>
          </cell>
          <cell r="AO1159" t="str">
            <v>変形労働時間制</v>
          </cell>
          <cell r="AP1159" t="str">
            <v>内容・詳細等は最下部ハローワークインターネットサービスにて確認ください。</v>
          </cell>
          <cell r="AQ1159" t="str">
            <v>内容・詳細等は最下部ハローワークインターネットサービスにて確認ください。</v>
          </cell>
          <cell r="AR1159" t="str">
            <v>ホームヘルパー２級, あれば尚可, 介護職員初任者研修修了者, あれば尚可, 介護福祉士, あれば尚可, 普通自動車運転免許, 必須（ＡＴ限定可）</v>
          </cell>
          <cell r="AS1159" t="str">
            <v>雇用保険，労災保険，健康保険，厚生年金，財形</v>
          </cell>
          <cell r="AT1159" t="str">
            <v>2人</v>
          </cell>
          <cell r="AU1159" t="str">
            <v>通所介護（デイサービス）</v>
          </cell>
          <cell r="AZ1159" t="str">
            <v>60分</v>
          </cell>
          <cell r="BA1159" t="str">
            <v>週休二日制</v>
          </cell>
          <cell r="BB1159" t="str">
            <v>あり（屋内禁煙）</v>
          </cell>
          <cell r="BC1159" t="str">
            <v>あり（屋内禁煙）</v>
          </cell>
        </row>
        <row r="1160">
          <cell r="C1160" t="str">
            <v>13190-08247331</v>
          </cell>
          <cell r="D1160">
            <v>45182</v>
          </cell>
          <cell r="E1160" t="str">
            <v>社会福祉法人 竹清会</v>
          </cell>
          <cell r="F1160" t="str">
            <v>シャカイフクシホウジン チクセイカイ</v>
          </cell>
          <cell r="G1160">
            <v>0</v>
          </cell>
          <cell r="H1160">
            <v>0</v>
          </cell>
          <cell r="I1160">
            <v>0</v>
          </cell>
          <cell r="J1160">
            <v>0</v>
          </cell>
          <cell r="K1160">
            <v>0</v>
          </cell>
          <cell r="L1160">
            <v>0</v>
          </cell>
          <cell r="M1160">
            <v>0</v>
          </cell>
          <cell r="N1160" t="str">
            <v xml:space="preserve">https://chikuseikai.com/ </v>
          </cell>
          <cell r="O1160" t="str">
            <v>１．職場環境への取組が評価され、東京都女性活躍推進大賞を受賞, ２．ＩＣＴ（介護ロボット）の導入・ＩｏＴ化、アウトソーシング, 化による労働環境改善、生産性向上のための積極的な投資</v>
          </cell>
          <cell r="P1160" t="str">
            <v>看護師／１０月１８日面接会</v>
          </cell>
          <cell r="Q1160" t="str">
            <v>確認中</v>
          </cell>
          <cell r="R1160" t="str">
            <v>看護業務, ○バイタルチェック , ○服薬管理 , ○処置業務, ○受診同行, ○夜勤はありません（特養についてはオンコール勤務あり）, ※オンコール手当は別途支給。月平均７日間程度あります。, ※オンコールについては、２４時間配置医と連携しています。また, 、生活相談員が家族調整等を支援するので安心して対応できます。, ※ブランクのある方、介護施設が未経験の方は幣法人の看護師との, 面談が可能です。不安や疑問を解消してご応募ください。</v>
          </cell>
          <cell r="S1160" t="str">
            <v>内容・詳細等は最下部ハローワークインターネットサービスにて確認ください。</v>
          </cell>
          <cell r="T1160" t="str">
            <v>確認中</v>
          </cell>
          <cell r="U1160" t="str">
            <v>正社員</v>
          </cell>
          <cell r="V1160" t="str">
            <v>東京都町田市小山ケ丘１丁目２番地９</v>
          </cell>
          <cell r="W1160" t="str">
            <v>町田駅からバス（橋本駅行）「小山郵便局前」下車、徒歩１０分</v>
          </cell>
          <cell r="X1160" t="str">
            <v>314,000円〜374,500円</v>
          </cell>
          <cell r="Y1160" t="str">
            <v>調整手当 15,000円〜15,000円</v>
          </cell>
          <cell r="Z1160" t="str">
            <v>住宅手当：２５００円～２００００円, オンコール手当：２０００円／１回（月平均７回）, 想定年収：約５００万円～（賞与・オンコール手当含む, ）</v>
          </cell>
          <cell r="AA1160" t="str">
            <v>実費支給（上限あり）</v>
          </cell>
          <cell r="AB1160" t="str">
            <v>なし</v>
          </cell>
          <cell r="AC1160" t="str">
            <v>あり</v>
          </cell>
          <cell r="AD1160" t="str">
            <v>あり</v>
          </cell>
          <cell r="AE1160" t="str">
            <v>計 4.00ヶ月分（前年度実績）</v>
          </cell>
          <cell r="AF1160" t="str">
            <v>月給（手当等確認ください）</v>
          </cell>
          <cell r="AG1160" t="str">
            <v>期間の定めなし</v>
          </cell>
          <cell r="AH1160" t="str">
            <v>雇用期間の定めなし</v>
          </cell>
          <cell r="AI1160" t="str">
            <v>確認中</v>
          </cell>
          <cell r="AJ1160" t="str">
            <v>可</v>
          </cell>
          <cell r="AK1160" t="str">
            <v>あり</v>
          </cell>
          <cell r="AL1160" t="str">
            <v>３ヶ月</v>
          </cell>
          <cell r="AM1160" t="str">
            <v>あり</v>
          </cell>
          <cell r="AN1160" t="str">
            <v>3時間</v>
          </cell>
          <cell r="AO1160" t="str">
            <v>変形労働時間制</v>
          </cell>
          <cell r="AP1160" t="str">
            <v>内容・詳細等は最下部ハローワークインターネットサービスにて確認ください。</v>
          </cell>
          <cell r="AQ1160" t="str">
            <v>内容・詳細等は最下部ハローワークインターネットサービスにて確認ください。</v>
          </cell>
          <cell r="AR1160" t="str">
            <v>看護師</v>
          </cell>
          <cell r="AS1160" t="str">
            <v>雇用保険，労災保険，健康保険，厚生年金，財形</v>
          </cell>
          <cell r="AT1160" t="str">
            <v>1人</v>
          </cell>
          <cell r="AU1160" t="str">
            <v>特別養護老人ホーム（特養）</v>
          </cell>
          <cell r="AZ1160" t="str">
            <v>60分</v>
          </cell>
          <cell r="BA1160" t="str">
            <v>週休二日制</v>
          </cell>
          <cell r="BB1160" t="str">
            <v>あり（屋内禁煙）</v>
          </cell>
          <cell r="BC1160" t="str">
            <v>あり（屋内禁煙）</v>
          </cell>
        </row>
        <row r="1161">
          <cell r="C1161" t="str">
            <v>13190-08249931</v>
          </cell>
          <cell r="D1161">
            <v>45182</v>
          </cell>
          <cell r="E1161" t="str">
            <v>社会福祉法人 竹清会</v>
          </cell>
          <cell r="F1161" t="str">
            <v>シャカイフクシホウジン チクセイカイ</v>
          </cell>
          <cell r="G1161">
            <v>0</v>
          </cell>
          <cell r="H1161">
            <v>0</v>
          </cell>
          <cell r="I1161">
            <v>0</v>
          </cell>
          <cell r="J1161">
            <v>0</v>
          </cell>
          <cell r="K1161">
            <v>0</v>
          </cell>
          <cell r="L1161">
            <v>0</v>
          </cell>
          <cell r="M1161">
            <v>0</v>
          </cell>
          <cell r="N1161" t="str">
            <v xml:space="preserve">https://chikuseikai.com/ </v>
          </cell>
          <cell r="O1161" t="str">
            <v>１．職場環境への取組が評価され、東京都女性活躍推進大賞を受賞, ２．ＩＣＴ（介護ロボット）の導入・ＩｏＴ化、アウトソーシング, 化による労働環境改善、生産性向上のための積極的な投資</v>
          </cell>
          <cell r="P1161" t="str">
            <v>機能訓練指導員／１０月１８日面接会</v>
          </cell>
          <cell r="Q1161" t="str">
            <v>確認中</v>
          </cell>
          <cell r="R1161" t="str">
            <v>○デイサービスにおける個別機能訓練計画の作成・評価・更新, ○機能訓練やリハビリの指導及びプログラムの作成, ○介護スタッフや看護師と連携しご利用者様の身体状況の把握, ○その他デイサービスの運営に関わる業務（清掃など）, ※経歴や保有資格に応じて給与、職務内容を調整、ご相談ください</v>
          </cell>
          <cell r="S1161" t="str">
            <v>内容・詳細等は最下部ハローワークインターネットサービスにて確認ください。</v>
          </cell>
          <cell r="T1161" t="str">
            <v>確認中</v>
          </cell>
          <cell r="U1161" t="str">
            <v>正社員</v>
          </cell>
          <cell r="V1161" t="str">
            <v>東京都町田市森野１丁目３４番１０号 第１ビル１階</v>
          </cell>
          <cell r="W1161" t="str">
            <v>小田急・ＪＲ 町田駅, 最寄り駅から就業場所までの交通手段, 徒歩, 所要時間, 5分</v>
          </cell>
          <cell r="X1161" t="str">
            <v>270,000円〜290,000円</v>
          </cell>
          <cell r="Y1161" t="str">
            <v>送迎手当 10,000円〜10,000円, 都市部手当 10,000円〜10,000円</v>
          </cell>
          <cell r="Z1161" t="str">
            <v>住宅手当：２，５００円～２０，０００円, 通勤手当：バイク、マイカー通勤は給与規定による,      （無料駐車場完備）, 想定年収：約４２４万円～（賞与：入職後２年目より、, 含む）</v>
          </cell>
          <cell r="AA1161" t="str">
            <v>実費支給（上限あり）</v>
          </cell>
          <cell r="AB1161" t="str">
            <v>あり</v>
          </cell>
          <cell r="AC1161" t="str">
            <v>なし</v>
          </cell>
          <cell r="AD1161" t="str">
            <v>あり</v>
          </cell>
          <cell r="AE1161" t="str">
            <v>計 4.00ヶ月分（前年度実績）</v>
          </cell>
          <cell r="AF1161" t="str">
            <v>月給（手当等確認ください）</v>
          </cell>
          <cell r="AG1161" t="str">
            <v>期間の定めなし</v>
          </cell>
          <cell r="AH1161" t="str">
            <v>雇用期間の定めなし</v>
          </cell>
          <cell r="AI1161" t="str">
            <v>確認中</v>
          </cell>
          <cell r="AJ1161" t="str">
            <v>不可</v>
          </cell>
          <cell r="AK1161" t="str">
            <v>あり</v>
          </cell>
          <cell r="AL1161" t="str">
            <v>３ヶ月</v>
          </cell>
          <cell r="AM1161" t="str">
            <v>あり</v>
          </cell>
          <cell r="AN1161" t="str">
            <v>3時間</v>
          </cell>
          <cell r="AO1161" t="str">
            <v>交替制（シフト制）</v>
          </cell>
          <cell r="AP1161" t="str">
            <v>8時00分〜17時00分</v>
          </cell>
          <cell r="AQ1161" t="str">
            <v>内容・詳細等は最下部ハローワークインターネットサービスにて確認ください。</v>
          </cell>
          <cell r="AR1161" t="str">
            <v>理学療法士, 必須, 作業療法士, 必須, いずれかの資格を所持で可、普通自動車運転免許必須（ＡＴ限定可）</v>
          </cell>
          <cell r="AS1161" t="str">
            <v>雇用保険，労災保険，健康保険，厚生年金，財形</v>
          </cell>
          <cell r="AT1161" t="str">
            <v>1人</v>
          </cell>
          <cell r="AU1161" t="str">
            <v>通所リハビリテーション（デイケア）</v>
          </cell>
          <cell r="AZ1161" t="str">
            <v>60分</v>
          </cell>
          <cell r="BA1161" t="str">
            <v>週休二日制</v>
          </cell>
          <cell r="BB1161" t="str">
            <v>あり（屋内禁煙）</v>
          </cell>
          <cell r="BC1161" t="str">
            <v>あり（屋内禁煙）</v>
          </cell>
        </row>
        <row r="1162">
          <cell r="C1162" t="str">
            <v>13190-08252431</v>
          </cell>
          <cell r="D1162">
            <v>45182</v>
          </cell>
          <cell r="E1162" t="str">
            <v>社会福祉法人 竹清会</v>
          </cell>
          <cell r="F1162" t="str">
            <v>シャカイフクシホウジン チクセイカイ</v>
          </cell>
          <cell r="G1162">
            <v>0</v>
          </cell>
          <cell r="H1162">
            <v>0</v>
          </cell>
          <cell r="I1162">
            <v>0</v>
          </cell>
          <cell r="J1162">
            <v>0</v>
          </cell>
          <cell r="K1162">
            <v>0</v>
          </cell>
          <cell r="L1162">
            <v>0</v>
          </cell>
          <cell r="M1162">
            <v>0</v>
          </cell>
          <cell r="N1162" t="str">
            <v xml:space="preserve">https://chikuseikai.com/ </v>
          </cell>
          <cell r="O1162" t="str">
            <v>１．職場環境への取組が評価され、東京都女性活躍推進大賞を受賞, ２．ＩＣＴ（介護ロボット）の導入・ＩｏＴ化、アウトソーシング, 化による労働環境改善、生産性向上のための積極的な投資</v>
          </cell>
          <cell r="P1162" t="str">
            <v>介護職員（パート）／１０月１８日面接会</v>
          </cell>
          <cell r="Q1162" t="str">
            <v>確認中</v>
          </cell>
          <cell r="R1162" t="str">
            <v>○特養もしくはデイの介護職員として介護業務全般（入浴・排泄・, 食事・レク等）に従事。ただし、業務内容は、経験、希望によって, 相談のうえ決定, ○一人ひとりのライフスタイルに合わせて勤務条件、配慮先を決定, ○ＯＪＴ制度あり 介護の基本技術や業務、マナー、社内制度につ, いてマンツーマンで指導。期間毎に習得する内容を定めて、段階的, に業務を習得。進捗状況次第では担当指導職員による教育期間を延, 長し、個々に合わせた指導・教育を行える体制, ○平成２９年度東京都女性活躍推進大賞受賞 女性の働きやすい職, 場環境が評価されています。</v>
          </cell>
          <cell r="S1162" t="str">
            <v>内容・詳細等は最下部ハローワークインターネットサービスにて確認ください。</v>
          </cell>
          <cell r="T1162" t="str">
            <v>確認中</v>
          </cell>
          <cell r="U1162" t="str">
            <v>非常勤パート</v>
          </cell>
          <cell r="V1162" t="str">
            <v>東京都町田市小山ケ丘１丁目２番地９</v>
          </cell>
          <cell r="W1162" t="str">
            <v>ＪＲ町田駅からバス（橋本駅行）「小山郵便局前」下車、徒歩１０分</v>
          </cell>
          <cell r="X1162" t="str">
            <v>1,300円〜1,350円</v>
          </cell>
          <cell r="Y1162" t="str">
            <v>処遇改善手当 250円〜250円</v>
          </cell>
          <cell r="Z1162" t="str">
            <v>通勤手当：バイク、マイカー通勤は給与規定による（無, 料駐車場完備）, 期末賞与：勤務時間に応じて支給あり</v>
          </cell>
          <cell r="AA1162" t="str">
            <v>実費支給（上限あり）</v>
          </cell>
          <cell r="AB1162" t="str">
            <v>あり</v>
          </cell>
          <cell r="AC1162" t="str">
            <v>1時間あたり28円〜（前年度実績）</v>
          </cell>
          <cell r="AD1162" t="str">
            <v>なし</v>
          </cell>
          <cell r="AE1162" t="str">
            <v>なし</v>
          </cell>
          <cell r="AF1162" t="str">
            <v>時給</v>
          </cell>
          <cell r="AG1162" t="str">
            <v>期間の定めなし</v>
          </cell>
          <cell r="AH1162" t="str">
            <v>雇用期間の定めなし</v>
          </cell>
          <cell r="AI1162" t="str">
            <v>確認中</v>
          </cell>
          <cell r="AJ1162" t="str">
            <v>可</v>
          </cell>
          <cell r="AK1162" t="str">
            <v>あり</v>
          </cell>
          <cell r="AL1162" t="str">
            <v>３ヶ月</v>
          </cell>
          <cell r="AM1162" t="str">
            <v>なし</v>
          </cell>
          <cell r="AN1162" t="str">
            <v>あり</v>
          </cell>
          <cell r="AO1162" t="str">
            <v>変形労働時間制</v>
          </cell>
          <cell r="AP1162" t="str">
            <v>7時00分〜23時00分の時間の間の2時間以上</v>
          </cell>
          <cell r="AQ1162" t="str">
            <v>週3日以上</v>
          </cell>
          <cell r="AR1162" t="str">
            <v>介護職員初任者研修修了者, 必須, 無資格者：応相談出来ます。</v>
          </cell>
          <cell r="AS1162" t="str">
            <v>労災保険</v>
          </cell>
          <cell r="AT1162" t="str">
            <v>1人</v>
          </cell>
          <cell r="AU1162" t="str">
            <v>特別養護老人ホーム（特養）</v>
          </cell>
          <cell r="AZ1162" t="str">
            <v>0分</v>
          </cell>
          <cell r="BA1162" t="str">
            <v>週休二日制</v>
          </cell>
          <cell r="BB1162" t="str">
            <v>あり（屋内禁煙）</v>
          </cell>
          <cell r="BC1162" t="str">
            <v>あり（屋内禁煙）</v>
          </cell>
        </row>
        <row r="1163">
          <cell r="C1163" t="str">
            <v>13190-08254331</v>
          </cell>
          <cell r="D1163">
            <v>45182</v>
          </cell>
          <cell r="E1163" t="str">
            <v>社会福祉法人 七五三会</v>
          </cell>
          <cell r="F1163" t="str">
            <v>シャカイフクシホウジン ナゴミカイ</v>
          </cell>
          <cell r="G1163">
            <v>0</v>
          </cell>
          <cell r="H1163">
            <v>0</v>
          </cell>
          <cell r="I1163">
            <v>0</v>
          </cell>
          <cell r="J1163">
            <v>0</v>
          </cell>
          <cell r="K1163">
            <v>0</v>
          </cell>
          <cell r="L1163">
            <v>0</v>
          </cell>
          <cell r="M1163">
            <v>0</v>
          </cell>
          <cell r="N1163" t="str">
            <v xml:space="preserve">http://www.753kai.or.jp </v>
          </cell>
          <cell r="O1163" t="str">
            <v>保育園、特別養護老人ホーム、軽費老人ホームケアハウス、デイサ, ービス、居宅介護支援、ショートステイの社会福祉事業。, 子供や高齢者が住み慣れた地域で、家庭同様な生活を継続して行な, いながら福祉サービスが利用できる「地域生活者としての施設利用, 者」の視点に立ち、地域に根ざしたサービスを提供します。</v>
          </cell>
          <cell r="P1163" t="str">
            <v>介護職／特別養護老人ホームいづみの里／１０月１８日面接会</v>
          </cell>
          <cell r="Q1163" t="str">
            <v>確認中</v>
          </cell>
          <cell r="R1163" t="str">
            <v>特別養護老人ホームでの介護の仕事です。, 日常生活における、食事・排泄・入浴などのケアを, 行います。, 夜勤必須（備考参照）, 特養入居者定員 ５０名, 短期入所 定員 １０名               , ＊事前の施設見学制度をご利用ください。, ＊隣接保育園の園児と日常的な交流があり異世代交流の盛んな施設, です。</v>
          </cell>
          <cell r="S1163" t="str">
            <v>特別養護老人ホームいづみの里</v>
          </cell>
          <cell r="T1163" t="str">
            <v>確認中</v>
          </cell>
          <cell r="U1163" t="str">
            <v>正社員</v>
          </cell>
          <cell r="V1163" t="str">
            <v>東京都町田市原町田 ５－１－１２</v>
          </cell>
          <cell r="W1163" t="str">
            <v>小田急・ＪＲ線 町田駅, 最寄り駅から就業場所までの交通手段, 徒歩, 所要時間, 7分</v>
          </cell>
          <cell r="X1163" t="str">
            <v>213,300円〜309,300円</v>
          </cell>
          <cell r="Y1163" t="str">
            <v>処遇改善手当 35,000円〜42,100円, 介護福祉士手当 10,000円〜10,000円, 補助手当 7,000円〜7,000円, あり, 22,100円〜29,100円, 固定残業代に関する特記事項, 超勤一括手当は時間外労働の有無にかかわらず１４時間分の固定残, 業代として支給し、１４時間を超える時間外労働分は追加で支給。</v>
          </cell>
          <cell r="Z1163" t="str">
            <v>＊夜勤手当（夜勤平均月５回）,  就業時間（４）５，０００円／１回,  就業時間（５）２，５００円／１回 ,  通勤手当 ５０，０００円（支給基準あり）</v>
          </cell>
          <cell r="AA1163" t="str">
            <v>実費支給（上限あり）</v>
          </cell>
          <cell r="AB1163" t="str">
            <v>あり</v>
          </cell>
          <cell r="AC1163" t="str">
            <v>あり</v>
          </cell>
          <cell r="AD1163" t="str">
            <v>あり</v>
          </cell>
          <cell r="AE1163" t="str">
            <v>計 3.00ヶ月分（前年度実績）</v>
          </cell>
          <cell r="AF1163" t="str">
            <v>月給（手当等確認ください）</v>
          </cell>
          <cell r="AG1163" t="str">
            <v>期間の定めなし</v>
          </cell>
          <cell r="AH1163" t="str">
            <v>雇用期間の定めなし</v>
          </cell>
          <cell r="AI1163" t="str">
            <v>確認中</v>
          </cell>
          <cell r="AJ1163" t="str">
            <v>不可</v>
          </cell>
          <cell r="AK1163" t="str">
            <v>あり</v>
          </cell>
          <cell r="AL1163" t="str">
            <v>３ヶ月</v>
          </cell>
          <cell r="AM1163" t="str">
            <v>あり</v>
          </cell>
          <cell r="AN1163" t="str">
            <v>10時間</v>
          </cell>
          <cell r="AO1163" t="str">
            <v>変形労働時間制</v>
          </cell>
          <cell r="AP1163" t="str">
            <v>内容・詳細等は最下部ハローワークインターネットサービスにて確認ください。</v>
          </cell>
          <cell r="AQ1163" t="str">
            <v>内容・詳細等は最下部ハローワークインターネットサービスにて確認ください。</v>
          </cell>
          <cell r="AR1163" t="str">
            <v>介護福祉士, 必須</v>
          </cell>
          <cell r="AS1163" t="str">
            <v>雇用保険，労災保険，健康保険，厚生年金</v>
          </cell>
          <cell r="AT1163" t="str">
            <v>1人</v>
          </cell>
          <cell r="AU1163" t="str">
            <v>特別養護老人ホーム（特養）</v>
          </cell>
          <cell r="AZ1163" t="str">
            <v>60分</v>
          </cell>
          <cell r="BA1163" t="str">
            <v>週休二日制</v>
          </cell>
          <cell r="BB1163" t="str">
            <v>あり（屋内禁煙）</v>
          </cell>
          <cell r="BC1163" t="str">
            <v>あり（屋内禁煙）</v>
          </cell>
        </row>
        <row r="1164">
          <cell r="C1164" t="str">
            <v>13190-08256931</v>
          </cell>
          <cell r="D1164">
            <v>45182</v>
          </cell>
          <cell r="E1164" t="str">
            <v>社会福祉法人 七五三会</v>
          </cell>
          <cell r="F1164" t="str">
            <v>シャカイフクシホウジン ナゴミカイ</v>
          </cell>
          <cell r="G1164">
            <v>0</v>
          </cell>
          <cell r="H1164">
            <v>0</v>
          </cell>
          <cell r="I1164">
            <v>0</v>
          </cell>
          <cell r="J1164">
            <v>0</v>
          </cell>
          <cell r="K1164">
            <v>0</v>
          </cell>
          <cell r="L1164">
            <v>0</v>
          </cell>
          <cell r="M1164">
            <v>0</v>
          </cell>
          <cell r="N1164" t="str">
            <v xml:space="preserve">http://www.753kai.or.jp </v>
          </cell>
          <cell r="O1164" t="str">
            <v>保育園、特別養護老人ホーム、軽費老人ホームケアハウス、デイサ, ービス、居宅介護支援、ショートステイの社会福祉事業。, 子供や高齢者が住み慣れた地域で、家庭同様な生活を継続して行な, いながら福祉サービスが利用できる「地域生活者としての施設利用, 者」の視点に立ち、地域に根ざしたサービスを提供します。</v>
          </cell>
          <cell r="P1164" t="str">
            <v>介護職／特別養護老人ホームいづみの里／１０月１８日面接会</v>
          </cell>
          <cell r="Q1164" t="str">
            <v>確認中</v>
          </cell>
          <cell r="R1164" t="str">
            <v>特別養護老人ホームでの介護の仕事です。, 日常生活における、食事・排泄・入浴などのケアを行います。, 夜勤必須（備考参照）, 特養入居者定員 ５０名, 短期入所 定員 １０名,                , ＊事前の施設見学制度をご利用ください。, ＊隣接保育園の園児と日常的な交流があり異世代交流の盛んな施設,  です。</v>
          </cell>
          <cell r="S1164" t="str">
            <v>特別養護老人ホームいづみの里</v>
          </cell>
          <cell r="T1164" t="str">
            <v>確認中</v>
          </cell>
          <cell r="U1164" t="str">
            <v>正社員</v>
          </cell>
          <cell r="V1164" t="str">
            <v>東京都町田市原町田 ５－１－１２</v>
          </cell>
          <cell r="W1164" t="str">
            <v>小田急・ＪＲ線 町田駅, 最寄り駅から就業場所までの交通手段, 徒歩, 所要時間, 7分</v>
          </cell>
          <cell r="X1164" t="str">
            <v>203,300円〜299,100円</v>
          </cell>
          <cell r="Y1164" t="str">
            <v>処遇改善手当 35,000円〜42,100円, 補助手当 7,000円〜7,000円, あり, 18,910円〜29,100円, 固定残業代に関する特記事項, 超勤一括手当は時間外労働の有無にかかわらず１４～１４．５時間, 分の固定残業代として支給し、１４～１４．５時間を超える時間外, 労働分は追加で支給。</v>
          </cell>
          <cell r="Z1164" t="str">
            <v>＊夜勤手当（１回）就業時間（４）５０００円,  就業時間（５）２５００円（夜勤平均月４回）,  通勤手当 ５００００円（支給基準あり）</v>
          </cell>
          <cell r="AA1164" t="str">
            <v>実費支給（上限あり）</v>
          </cell>
          <cell r="AB1164" t="str">
            <v>あり</v>
          </cell>
          <cell r="AC1164" t="str">
            <v>1月あたり0円〜5,000円（前年度実績）</v>
          </cell>
          <cell r="AD1164" t="str">
            <v>あり</v>
          </cell>
          <cell r="AE1164" t="str">
            <v>計 3.50ヶ月分（前年度実績）</v>
          </cell>
          <cell r="AF1164" t="str">
            <v>月給（手当等確認ください）</v>
          </cell>
          <cell r="AG1164" t="str">
            <v>期間の定めなし</v>
          </cell>
          <cell r="AH1164" t="str">
            <v>雇用期間の定めなし</v>
          </cell>
          <cell r="AI1164" t="str">
            <v>確認中</v>
          </cell>
          <cell r="AJ1164" t="str">
            <v>不可</v>
          </cell>
          <cell r="AK1164" t="str">
            <v>あり</v>
          </cell>
          <cell r="AL1164" t="str">
            <v>３ヶ月</v>
          </cell>
          <cell r="AM1164" t="str">
            <v>あり</v>
          </cell>
          <cell r="AN1164" t="str">
            <v>10時間</v>
          </cell>
          <cell r="AO1164" t="str">
            <v>変形労働時間制</v>
          </cell>
          <cell r="AP1164" t="str">
            <v>内容・詳細等は最下部ハローワークインターネットサービスにて確認ください。</v>
          </cell>
          <cell r="AQ1164" t="str">
            <v>内容・詳細等は最下部ハローワークインターネットサービスにて確認ください。</v>
          </cell>
          <cell r="AR1164" t="str">
            <v>介護職員初任者研修修了者, 必須, 介護職員基礎研修修了者, 必須, 介護職員実務者研修修了者, 必須, ヘルパー２級, いずれかの資格を所持で可</v>
          </cell>
          <cell r="AS1164" t="str">
            <v>雇用保険，労災保険，健康保険，厚生年金</v>
          </cell>
          <cell r="AT1164" t="str">
            <v>1人</v>
          </cell>
          <cell r="AU1164" t="str">
            <v>特別養護老人ホーム（特養）</v>
          </cell>
          <cell r="AZ1164" t="str">
            <v>60分</v>
          </cell>
          <cell r="BA1164" t="str">
            <v>週休二日制</v>
          </cell>
          <cell r="BB1164" t="str">
            <v>あり（屋内禁煙）</v>
          </cell>
          <cell r="BC1164" t="str">
            <v>あり（屋内禁煙）</v>
          </cell>
        </row>
        <row r="1165">
          <cell r="C1165" t="str">
            <v>13190-08258031</v>
          </cell>
          <cell r="D1165">
            <v>45182</v>
          </cell>
          <cell r="E1165" t="str">
            <v>社会福祉法人 七五三会</v>
          </cell>
          <cell r="F1165" t="str">
            <v>シャカイフクシホウジン ナゴミカイ</v>
          </cell>
          <cell r="G1165">
            <v>0</v>
          </cell>
          <cell r="H1165">
            <v>0</v>
          </cell>
          <cell r="I1165">
            <v>0</v>
          </cell>
          <cell r="J1165">
            <v>0</v>
          </cell>
          <cell r="K1165">
            <v>0</v>
          </cell>
          <cell r="L1165">
            <v>0</v>
          </cell>
          <cell r="M1165">
            <v>0</v>
          </cell>
          <cell r="N1165" t="str">
            <v xml:space="preserve">http://www.753kai.or.jp </v>
          </cell>
          <cell r="O1165" t="str">
            <v>保育園、特別養護老人ホーム、軽費老人ホームケアハウス、デイサ, ービス、居宅介護支援、ショートステイの社会福祉事業。, 子供や高齢者が住み慣れた地域で、家庭同様な生活を継続して行な, いながら福祉サービスが利用できる「地域生活者としての施設利用, 者」の視点に立ち、地域に根ざしたサービスを提供します。</v>
          </cell>
          <cell r="P1165" t="str">
            <v>介護職／特別養護老人ホームいづみの里／１０月１８日面接会</v>
          </cell>
          <cell r="Q1165" t="str">
            <v>確認中</v>
          </cell>
          <cell r="R1165" t="str">
            <v>特別養護老人ホームでの介護の仕事です。, 日常生活における、食事・排泄・入浴などのケアを, 行います。, 特養入居者定員 ５０名, 短期入所 定員 １０名               , ＊事前の施設見学制度をご利用ください。, ＊隣接保育園の園児と日常的な交流があり異世代交流の盛んな施設,  です</v>
          </cell>
          <cell r="S1165" t="str">
            <v>（特別養護老人ホーム いづみの里）</v>
          </cell>
          <cell r="T1165" t="str">
            <v>確認中</v>
          </cell>
          <cell r="U1165" t="str">
            <v>非常勤パート</v>
          </cell>
          <cell r="V1165" t="str">
            <v>東京都町田市原町田 ５－１－１２</v>
          </cell>
          <cell r="W1165" t="str">
            <v>小田急・ＪＲ線 町田駅, 最寄り駅から就業場所までの交通手段, 徒歩, 所要時間, 7分</v>
          </cell>
          <cell r="X1165" t="str">
            <v>1,145円〜1,325円</v>
          </cell>
          <cell r="Y1165" t="str">
            <v>処遇改善手当 105円〜185円, 補助手当 40円〜40円</v>
          </cell>
          <cell r="Z1165" t="str">
            <v>処遇改善加算一時金あり, 通勤手当 ５００００円,      （支給基準あり）</v>
          </cell>
          <cell r="AA1165" t="str">
            <v>実費支給（上限あり）</v>
          </cell>
          <cell r="AB1165" t="str">
            <v>あり</v>
          </cell>
          <cell r="AC1165" t="str">
            <v>1時間あたり0円〜70円（前年度実績）</v>
          </cell>
          <cell r="AD1165" t="str">
            <v>なし</v>
          </cell>
          <cell r="AE1165" t="str">
            <v>なし</v>
          </cell>
          <cell r="AF1165" t="str">
            <v>時給</v>
          </cell>
          <cell r="AG1165" t="str">
            <v>期間の定めあり</v>
          </cell>
          <cell r="AH1165" t="str">
            <v>雇用期間の定めあり（4ヶ月以上）, 1年, 契約更新の可能性, あり（原則更新）</v>
          </cell>
          <cell r="AI1165" t="str">
            <v>確認中</v>
          </cell>
          <cell r="AJ1165" t="str">
            <v>不可</v>
          </cell>
          <cell r="AK1165" t="str">
            <v>あり</v>
          </cell>
          <cell r="AL1165" t="str">
            <v>３ヶ月</v>
          </cell>
          <cell r="AM1165" t="str">
            <v>なし</v>
          </cell>
          <cell r="AN1165" t="str">
            <v>なし</v>
          </cell>
          <cell r="AO1165" t="str">
            <v>シフト制</v>
          </cell>
          <cell r="AP1165" t="str">
            <v>内容・詳細等は最下部ハローワークインターネットサービスにて確認ください。</v>
          </cell>
          <cell r="AQ1165" t="str">
            <v>週3日程度</v>
          </cell>
          <cell r="AR1165" t="str">
            <v>介護職員初任者研修修了者, 必須, ホームヘルパー２級, 必須, 求人条件特記事項欄参照, いずれかの資格を所持で可</v>
          </cell>
          <cell r="AS1165" t="str">
            <v>雇用保険，労災保険，健康保険，厚生年金</v>
          </cell>
          <cell r="AT1165" t="str">
            <v>1人</v>
          </cell>
          <cell r="AU1165" t="str">
            <v>特別養護老人ホーム（特養）</v>
          </cell>
          <cell r="AZ1165" t="str">
            <v>60分</v>
          </cell>
          <cell r="BA1165" t="str">
            <v>週休二日制</v>
          </cell>
          <cell r="BB1165" t="str">
            <v>あり（屋内禁煙）</v>
          </cell>
          <cell r="BC1165" t="str">
            <v>あり（屋内禁煙）</v>
          </cell>
        </row>
        <row r="1166">
          <cell r="C1166" t="str">
            <v>13190-08260431</v>
          </cell>
          <cell r="D1166">
            <v>45182</v>
          </cell>
          <cell r="E1166" t="str">
            <v>社会福祉法人 七五三会</v>
          </cell>
          <cell r="F1166" t="str">
            <v>シャカイフクシホウジン ナゴミカイ</v>
          </cell>
          <cell r="G1166">
            <v>0</v>
          </cell>
          <cell r="H1166">
            <v>0</v>
          </cell>
          <cell r="I1166">
            <v>0</v>
          </cell>
          <cell r="J1166">
            <v>0</v>
          </cell>
          <cell r="K1166">
            <v>0</v>
          </cell>
          <cell r="L1166">
            <v>0</v>
          </cell>
          <cell r="M1166">
            <v>0</v>
          </cell>
          <cell r="N1166" t="str">
            <v xml:space="preserve">http://www.753kai.or.jp </v>
          </cell>
          <cell r="O1166" t="str">
            <v>保育園、特別養護老人ホーム、軽費老人ホームケアハウス、デイサ, ービス、居宅介護支援、ショートステイの社会福祉事業。, 子供や高齢者が住み慣れた地域で、家庭同様な生活を継続して行な, いながら福祉サービスが利用できる「地域生活者としての施設利用, 者」の視点に立ち、地域に根ざしたサービスを提供します。</v>
          </cell>
          <cell r="P1166" t="str">
            <v>介護職（デイサービスいづみの里）／１０月１８日面接会</v>
          </cell>
          <cell r="Q1166" t="str">
            <v>確認中</v>
          </cell>
          <cell r="R1166" t="str">
            <v>デイサービスの仕事です。, 送迎・入浴・食事・機能訓練・レクレーション機能訓練, など、利用者が一日楽しく過ごせるよう対応します。, 定員：一般型５０名・認知症対応型１２名           , 土日曜定休日                     , 事前の施設見学可, ＊隣接保育園の園児と日常的な交流があり異世代交流の盛んな施設, です。</v>
          </cell>
          <cell r="S1166" t="str">
            <v>デイサービスいづみの里</v>
          </cell>
          <cell r="T1166" t="str">
            <v>確認中</v>
          </cell>
          <cell r="U1166" t="str">
            <v>非常勤パート</v>
          </cell>
          <cell r="V1166" t="str">
            <v>東京都町田市原町田 ５－１－１２</v>
          </cell>
          <cell r="W1166" t="str">
            <v>小田急・ＪＲ線 町田駅, 最寄り駅から就業場所までの交通手段, 徒歩, 所要時間, 7分</v>
          </cell>
          <cell r="X1166" t="str">
            <v>1,145円〜1,325円</v>
          </cell>
          <cell r="Y1166" t="str">
            <v>処遇改善手当 105円〜185円, 補助手当 40円〜40円</v>
          </cell>
          <cell r="Z1166" t="str">
            <v>通勤手当 支給基準あり</v>
          </cell>
          <cell r="AA1166" t="str">
            <v>実費支給（上限あり）</v>
          </cell>
          <cell r="AB1166" t="str">
            <v>あり</v>
          </cell>
          <cell r="AC1166" t="str">
            <v>1時間あたり0円〜70円（前年度実績）</v>
          </cell>
          <cell r="AD1166" t="str">
            <v>なし</v>
          </cell>
          <cell r="AE1166" t="str">
            <v>なし</v>
          </cell>
          <cell r="AF1166" t="str">
            <v>時給</v>
          </cell>
          <cell r="AG1166" t="str">
            <v>期間の定めあり</v>
          </cell>
          <cell r="AH1166" t="str">
            <v>雇用期間の定めあり（4ヶ月以上）, 1年, 契約更新の可能性, あり（原則更新）</v>
          </cell>
          <cell r="AI1166" t="str">
            <v>確認中</v>
          </cell>
          <cell r="AJ1166" t="str">
            <v>不可</v>
          </cell>
          <cell r="AK1166" t="str">
            <v>あり</v>
          </cell>
          <cell r="AL1166" t="str">
            <v>３ヶ月</v>
          </cell>
          <cell r="AM1166" t="str">
            <v>なし</v>
          </cell>
          <cell r="AN1166" t="str">
            <v>なし</v>
          </cell>
          <cell r="AO1166" t="str">
            <v>シフト制</v>
          </cell>
          <cell r="AP1166" t="str">
            <v>内容・詳細等は最下部ハローワークインターネットサービスにて確認ください。</v>
          </cell>
          <cell r="AQ1166" t="str">
            <v>週3日〜週5日</v>
          </cell>
          <cell r="AR1166" t="str">
            <v>ホームヘルパー２級, 必須, ヘルパー２級以上があれば経験なしでも可, 普通自動車運転免許, あれば尚可（ＡＴ限定可）</v>
          </cell>
          <cell r="AS1166" t="str">
            <v>労災保険</v>
          </cell>
          <cell r="AT1166" t="str">
            <v>2人</v>
          </cell>
          <cell r="AU1166" t="str">
            <v>地域密着型通所介護</v>
          </cell>
          <cell r="AZ1166" t="str">
            <v>60分</v>
          </cell>
          <cell r="BA1166" t="str">
            <v>週休二日制</v>
          </cell>
          <cell r="BB1166" t="str">
            <v>あり（屋内禁煙）</v>
          </cell>
          <cell r="BC1166" t="str">
            <v>あり（屋内禁煙）</v>
          </cell>
        </row>
        <row r="1167">
          <cell r="C1167" t="str">
            <v>13190-08264931</v>
          </cell>
          <cell r="D1167">
            <v>45182</v>
          </cell>
          <cell r="E1167" t="str">
            <v>社会福祉法人 七五三会</v>
          </cell>
          <cell r="F1167" t="str">
            <v>シャカイフクシホウジン ナゴミカイ</v>
          </cell>
          <cell r="G1167">
            <v>0</v>
          </cell>
          <cell r="H1167">
            <v>0</v>
          </cell>
          <cell r="I1167">
            <v>0</v>
          </cell>
          <cell r="J1167">
            <v>0</v>
          </cell>
          <cell r="K1167">
            <v>0</v>
          </cell>
          <cell r="L1167">
            <v>0</v>
          </cell>
          <cell r="M1167">
            <v>0</v>
          </cell>
          <cell r="N1167" t="str">
            <v xml:space="preserve">http://www.753kai.or.jp </v>
          </cell>
          <cell r="O1167" t="str">
            <v>保育園、特別養護老人ホーム、軽費老人ホームケアハウス、デイサ, ービス、居宅介護支援、ショートステイの社会福祉事業。, 子供や高齢者が住み慣れた地域で、家庭同様な生活を継続して行な, いながら福祉サービスが利用できる「地域生活者としての施設利用, 者」の視点に立ち、地域に根ざしたサービスを提供します。</v>
          </cell>
          <cell r="P1167" t="str">
            <v>介護支援専門員（いづみの里）／１０月１８日面接会</v>
          </cell>
          <cell r="Q1167" t="str">
            <v>確認中</v>
          </cell>
          <cell r="R1167" t="str">
            <v>利用者の生活全般についての相談対応。, 利用者の状態により、どのようなサービスができるのか、, 適切に説明、調整をします。, ケアプラン作成、介護保険請求, 同じ建物内にある特別養護老人ホームやデイサービスと, 隣接の保育園児との日常的な異世代交流が盛んに行われて, います。</v>
          </cell>
          <cell r="S1167" t="str">
            <v>特別養護老人ホーム・デイサービスいづみの里</v>
          </cell>
          <cell r="T1167" t="str">
            <v>確認中</v>
          </cell>
          <cell r="U1167" t="str">
            <v>正社員</v>
          </cell>
          <cell r="V1167" t="str">
            <v>東京都町田市原町田 ５－１－１２</v>
          </cell>
          <cell r="W1167" t="str">
            <v>小田急・ＪＲ線 町田駅, 最寄り駅から就業場所までの交通手段, 徒歩, 所要時間, 7分</v>
          </cell>
          <cell r="X1167" t="str">
            <v>245,050円〜320,000円</v>
          </cell>
          <cell r="Y1167" t="str">
            <v>資格手当 20,000円〜20,000円, あり, 26,200円〜35,000円, 固定残業代に関する特記事項, 超勤一括手当は時間外労働の有無にかかわらず１６Ｈ固定残業代と, して支給し１６Ｈを超える時間外労働分は追加で支給。</v>
          </cell>
          <cell r="Z1167" t="str">
            <v>通勤手当（支給基準あり）, ※ｃ欄に記載された時間数は固定残業代の積算根拠とな, るもの。実際の時間外労働の時間数の見込みや実績を示, すものではない。</v>
          </cell>
          <cell r="AA1167" t="str">
            <v>実費支給（上限あり）</v>
          </cell>
          <cell r="AB1167" t="str">
            <v>あり</v>
          </cell>
          <cell r="AC1167" t="str">
            <v>あり</v>
          </cell>
          <cell r="AD1167" t="str">
            <v>あり</v>
          </cell>
          <cell r="AE1167" t="str">
            <v>計 3.00ヶ月分（前年度実績）</v>
          </cell>
          <cell r="AF1167" t="str">
            <v>月給（手当等確認ください）</v>
          </cell>
          <cell r="AG1167" t="str">
            <v>期間の定めなし</v>
          </cell>
          <cell r="AH1167" t="str">
            <v>雇用期間の定めなし</v>
          </cell>
          <cell r="AI1167" t="str">
            <v>確認中</v>
          </cell>
          <cell r="AJ1167" t="str">
            <v>不可</v>
          </cell>
          <cell r="AK1167" t="str">
            <v>あり</v>
          </cell>
          <cell r="AL1167" t="str">
            <v>３ヶ月</v>
          </cell>
          <cell r="AM1167" t="str">
            <v>なし</v>
          </cell>
          <cell r="AN1167" t="str">
            <v>あり</v>
          </cell>
          <cell r="AO1167" t="str">
            <v>変形労働時間制</v>
          </cell>
          <cell r="AP1167" t="str">
            <v>8時30分〜17時30分</v>
          </cell>
          <cell r="AQ1167" t="str">
            <v>内容・詳細等は最下部ハローワークインターネットサービスにて確認ください。</v>
          </cell>
          <cell r="AR1167" t="str">
            <v>介護支援専門員（ケアマネージャー）</v>
          </cell>
          <cell r="AS1167" t="str">
            <v>雇用保険，労災保険，健康保険，厚生年金</v>
          </cell>
          <cell r="AT1167" t="str">
            <v>1人</v>
          </cell>
          <cell r="AU1167" t="str">
            <v>特別養護老人ホーム（特養）</v>
          </cell>
          <cell r="AZ1167" t="str">
            <v>60分</v>
          </cell>
          <cell r="BA1167" t="str">
            <v>週休二日制</v>
          </cell>
          <cell r="BB1167" t="str">
            <v>あり（屋内禁煙）</v>
          </cell>
          <cell r="BC1167" t="str">
            <v>あり（屋内禁煙）</v>
          </cell>
        </row>
        <row r="1168">
          <cell r="C1168" t="str">
            <v>13190-08321031</v>
          </cell>
          <cell r="D1168">
            <v>45183</v>
          </cell>
          <cell r="E1168" t="str">
            <v>社会福祉法人 悠々会 町田山崎</v>
          </cell>
          <cell r="F1168" t="str">
            <v>シヤカイフクシホウジン ユウユウカイ マチダヤマザキ</v>
          </cell>
          <cell r="G1168">
            <v>0</v>
          </cell>
          <cell r="H1168">
            <v>0</v>
          </cell>
          <cell r="I1168">
            <v>0</v>
          </cell>
          <cell r="J1168">
            <v>0</v>
          </cell>
          <cell r="K1168">
            <v>0</v>
          </cell>
          <cell r="L1168">
            <v>0</v>
          </cell>
          <cell r="M1168">
            <v>0</v>
          </cell>
          <cell r="N1168" t="str">
            <v xml:space="preserve">http://www.yuyuen.com </v>
          </cell>
          <cell r="O1168" t="str">
            <v>「ご利用者様一人ひとりの暮らしを大切にすること」ご年齢を重ね, られても、介護が必要となってもごくあたり前の生活がお過ごしい, ただけるよう、できる限りの配慮、心配りを心がけています。</v>
          </cell>
          <cell r="P1168" t="str">
            <v>特別養護ホーム・短期入所施設介護員／１０月１８日面接会</v>
          </cell>
          <cell r="Q1168" t="str">
            <v>確認中</v>
          </cell>
          <cell r="R1168" t="str">
            <v>＊ユニット型特別養護老人ホーム（定員数９０名）・短期入所施設,  （定員数１０名）における介護業務です。, ・Ｈ３０年９月オープンのユニット型の老人福祉施設です。, ・グランハート町田敷地内, ・新規施設の為、快適な職場環境で働けます。, ・最新の設備（見守り支援システム等）も完備されています。, ・初任者研修・実務者研修等、資格取得受講費用の全額負担しま ,  す。試用期間後受講となります。</v>
          </cell>
          <cell r="S1168" t="str">
            <v>グランハート町田</v>
          </cell>
          <cell r="T1168" t="str">
            <v>確認中</v>
          </cell>
          <cell r="U1168" t="str">
            <v>非常勤パート</v>
          </cell>
          <cell r="V1168" t="str">
            <v>東京都町田市山崎町２０５５－１（グランハート町田）</v>
          </cell>
          <cell r="W1168" t="str">
            <v>小田急線町田駅から山崎団地入口バス停下車徒歩８分</v>
          </cell>
          <cell r="X1168" t="str">
            <v>1,113円〜1,365円</v>
          </cell>
          <cell r="Y1168" t="str">
            <v>・処遇改善手当 ５０円／時間</v>
          </cell>
          <cell r="Z1168" t="str">
            <v>なし</v>
          </cell>
          <cell r="AA1168" t="str">
            <v>実費支給（上限あり）</v>
          </cell>
          <cell r="AB1168" t="str">
            <v>あり</v>
          </cell>
          <cell r="AC1168" t="str">
            <v>1時間あたり10円〜50円（前年度実績）</v>
          </cell>
          <cell r="AD1168" t="str">
            <v>なし</v>
          </cell>
          <cell r="AE1168" t="str">
            <v>なし</v>
          </cell>
          <cell r="AF1168" t="str">
            <v>時給</v>
          </cell>
          <cell r="AG1168" t="str">
            <v>期間の定めあり</v>
          </cell>
          <cell r="AH1168" t="str">
            <v>雇用期間の定めあり（4ヶ月以上）, 1年, 契約更新の可能性, あり（原則更新）</v>
          </cell>
          <cell r="AI1168" t="str">
            <v>確認中</v>
          </cell>
          <cell r="AJ1168" t="str">
            <v>可</v>
          </cell>
          <cell r="AK1168" t="str">
            <v>あり</v>
          </cell>
          <cell r="AL1168" t="str">
            <v>１ヶ月</v>
          </cell>
          <cell r="AM1168" t="str">
            <v>なし</v>
          </cell>
          <cell r="AN1168" t="str">
            <v>なし</v>
          </cell>
          <cell r="AO1168" t="str">
            <v>変形労働時間制</v>
          </cell>
          <cell r="AP1168" t="str">
            <v>内容・詳細等は最下部ハローワークインターネットサービスにて確認ください。</v>
          </cell>
          <cell r="AQ1168" t="str">
            <v>週2日以上</v>
          </cell>
          <cell r="AR1168" t="str">
            <v>免許・資格不問</v>
          </cell>
          <cell r="AS1168" t="str">
            <v>労災保険</v>
          </cell>
          <cell r="AT1168" t="str">
            <v>4人</v>
          </cell>
          <cell r="AU1168" t="str">
            <v>特別養護老人ホーム（特養）</v>
          </cell>
          <cell r="AZ1168" t="str">
            <v>60分</v>
          </cell>
          <cell r="BA1168" t="str">
            <v>週休二日制</v>
          </cell>
          <cell r="BB1168" t="str">
            <v>あり（喫煙室設置）</v>
          </cell>
          <cell r="BC1168" t="str">
            <v>あり（喫煙室設置）</v>
          </cell>
        </row>
        <row r="1169">
          <cell r="C1169" t="str">
            <v>13190-08314831</v>
          </cell>
          <cell r="D1169">
            <v>45183</v>
          </cell>
          <cell r="E1169" t="str">
            <v>株式会社 スマイル</v>
          </cell>
          <cell r="F1169" t="str">
            <v>カブシキガイシャ スマイル スマイルクラスホンマチダ</v>
          </cell>
          <cell r="G1169">
            <v>0</v>
          </cell>
          <cell r="H1169">
            <v>0</v>
          </cell>
          <cell r="I1169">
            <v>0</v>
          </cell>
          <cell r="J1169">
            <v>0</v>
          </cell>
          <cell r="K1169">
            <v>0</v>
          </cell>
          <cell r="L1169">
            <v>0</v>
          </cell>
          <cell r="M1169">
            <v>0</v>
          </cell>
          <cell r="N1169" t="str">
            <v xml:space="preserve">http://www.smile-kaigo.co.jp </v>
          </cell>
          <cell r="O1169" t="str">
            <v>介護保険による福祉サービス提供、居宅介護支援、訪問介護、訪問, 入浴、デイサービス、グループホーム。, 平成６年より介護サービスを専門に提供し地域貢献をしております, 。より質の高いサービスを目指し、スタッフの学習文化を育んでお, ります。</v>
          </cell>
          <cell r="P1169" t="str">
            <v>デイサービス介護員（スマイル本町田）／１０月１８日面接会</v>
          </cell>
          <cell r="Q1169" t="str">
            <v>確認中</v>
          </cell>
          <cell r="R1169" t="str">
            <v>デイサービス事業所での、高齢者への生活支援業務, デイサービスは介護サービスの中でも最もポピュラーなサービスで, す。, 介護を必要とする高齢者の送迎（自宅～事業所）を行い、, レクリエーションを通じた機能訓練をはじめ、入浴サービスや食事, の提供しています。, 仕事は日勤のみで、未経験の方でも先輩スタッフが丁寧に指導しま, すので安心して働けます。</v>
          </cell>
          <cell r="S1169" t="str">
            <v>スマイル本町田</v>
          </cell>
          <cell r="T1169" t="str">
            <v>確認中</v>
          </cell>
          <cell r="U1169" t="str">
            <v>契約社員</v>
          </cell>
          <cell r="V1169" t="str">
            <v>東京都町田市本町田１７４７－１</v>
          </cell>
          <cell r="W1169" t="str">
            <v>ＪＲ横浜線 町田駅よりバス「浄水場前」下車徒歩８分</v>
          </cell>
          <cell r="X1169" t="str">
            <v>225,055円〜254,140円</v>
          </cell>
          <cell r="Y1169" t="str">
            <v>処遇改善手当 18,000円〜18,000円, 特定処遇改善手当 6,000円〜12,000円, 支援補助手当 5,000円〜9,000円</v>
          </cell>
          <cell r="Z1169" t="str">
            <v>月額＝時給×１７３．５ｈで算出, 特定処遇改善手当、支援補助手当, 介護福祉士取得の有無により変動。</v>
          </cell>
          <cell r="AA1169" t="str">
            <v>実費支給（上限なし）</v>
          </cell>
          <cell r="AB1169" t="str">
            <v>あり</v>
          </cell>
          <cell r="AC1169" t="str">
            <v>1月あたり1,735円〜3,470円（前年度実績）</v>
          </cell>
          <cell r="AD1169" t="str">
            <v>なし</v>
          </cell>
          <cell r="AE1169" t="str">
            <v>なし</v>
          </cell>
          <cell r="AF1169" t="str">
            <v>時給</v>
          </cell>
          <cell r="AG1169" t="str">
            <v>期間の定めあり</v>
          </cell>
          <cell r="AH1169" t="str">
            <v>雇用期間の定めあり（4ヶ月以上）, 〜2024年3月31日, 契約更新の可能性, あり（原則更新）</v>
          </cell>
          <cell r="AI1169" t="str">
            <v>確認中</v>
          </cell>
          <cell r="AJ1169" t="str">
            <v>可</v>
          </cell>
          <cell r="AK1169" t="str">
            <v>あり</v>
          </cell>
          <cell r="AL1169" t="str">
            <v>２週間研修期間あり</v>
          </cell>
          <cell r="AM1169" t="str">
            <v>あり</v>
          </cell>
          <cell r="AN1169" t="str">
            <v>10時間</v>
          </cell>
          <cell r="AO1169" t="str">
            <v>変形労働時間制</v>
          </cell>
          <cell r="AP1169" t="str">
            <v>8時30分〜17時30分</v>
          </cell>
          <cell r="AQ1169" t="str">
            <v>内容・詳細等は最下部ハローワークインターネットサービスにて確認ください。</v>
          </cell>
          <cell r="AR1169" t="str">
            <v>介護職員初任者研修修了者, あれば尚可, 介護福祉士, あれば尚可, 普通自動車運転免許, 必須（ＡＴ限定可）</v>
          </cell>
          <cell r="AS1169" t="str">
            <v>雇用保険，労災保険，健康保険，厚生年金</v>
          </cell>
          <cell r="AT1169" t="str">
            <v>2人</v>
          </cell>
          <cell r="AU1169" t="str">
            <v>通所介護（デイサービス）</v>
          </cell>
          <cell r="AZ1169" t="str">
            <v>60分</v>
          </cell>
          <cell r="BA1169" t="str">
            <v>週休二日制</v>
          </cell>
          <cell r="BB1169" t="str">
            <v>あり（屋内禁煙）</v>
          </cell>
          <cell r="BC1169" t="str">
            <v>あり（屋内禁煙）</v>
          </cell>
        </row>
        <row r="1170">
          <cell r="C1170" t="str">
            <v>13190-08315231</v>
          </cell>
          <cell r="D1170">
            <v>45183</v>
          </cell>
          <cell r="E1170" t="str">
            <v>株式会社 スマイル</v>
          </cell>
          <cell r="F1170" t="str">
            <v>カブシキガイシャ スマイル スマイルクラスホンマチダ</v>
          </cell>
          <cell r="G1170">
            <v>0</v>
          </cell>
          <cell r="H1170">
            <v>0</v>
          </cell>
          <cell r="I1170">
            <v>0</v>
          </cell>
          <cell r="J1170">
            <v>0</v>
          </cell>
          <cell r="K1170">
            <v>0</v>
          </cell>
          <cell r="L1170">
            <v>0</v>
          </cell>
          <cell r="M1170">
            <v>0</v>
          </cell>
          <cell r="N1170" t="str">
            <v xml:space="preserve">http://www.smile-kaigo.co.jp </v>
          </cell>
          <cell r="O1170" t="str">
            <v>介護保険による福祉サービス提供、居宅介護支援、訪問介護、訪問, 入浴、デイサービス、グループホーム。, 平成６年より介護サービスを専門に提供し地域貢献をしております, 。より質の高いサービスを目指し、スタッフの学習文化を育んでお, ります。</v>
          </cell>
          <cell r="P1170" t="str">
            <v>デイサービス介護員（スマイル本町田）／１０月１８日面接会</v>
          </cell>
          <cell r="Q1170" t="str">
            <v>確認中</v>
          </cell>
          <cell r="R1170" t="str">
            <v>デイサービス事業所での、高齢者への生活支援業務, デイサービスは介護サービスの中でも最もポピュラーなサービスで, す。, 介護を必要とする高齢者の送迎（自宅～事業所）を行い、, レクリエーションを通じた機能訓練をはじめ、入浴サービスや食事, の提供しています。, 仕事は日勤のみで、未経験の方でも先輩スタッフが丁寧に指導しま, すので安心して働けます。</v>
          </cell>
          <cell r="S1170" t="str">
            <v xml:space="preserve"> スマイル本町田</v>
          </cell>
          <cell r="T1170" t="str">
            <v>確認中</v>
          </cell>
          <cell r="U1170" t="str">
            <v>非常勤パート</v>
          </cell>
          <cell r="V1170" t="str">
            <v>東京都町田市本町田１７４７－１</v>
          </cell>
          <cell r="W1170" t="str">
            <v>ＪＲ横浜線 町田駅よりバス「浄水場前」下車徒歩８分</v>
          </cell>
          <cell r="X1170" t="str">
            <v>1,130円〜1,240円</v>
          </cell>
          <cell r="Y1170" t="str">
            <v>なし</v>
          </cell>
          <cell r="Z1170" t="str">
            <v>別途処遇改善手当,  ２０ｈ未満 ５，０００円／月,  ３０ｈ未満１０，０００円／月,  ４０ｈ未満１３，５００円／月</v>
          </cell>
          <cell r="AA1170" t="str">
            <v>実費支給（上限なし）</v>
          </cell>
          <cell r="AB1170" t="str">
            <v>あり</v>
          </cell>
          <cell r="AC1170" t="str">
            <v>1時間あたり10円〜20円（前年度実績）</v>
          </cell>
          <cell r="AD1170" t="str">
            <v>なし</v>
          </cell>
          <cell r="AE1170" t="str">
            <v>なし</v>
          </cell>
          <cell r="AF1170" t="str">
            <v>時給</v>
          </cell>
          <cell r="AG1170" t="str">
            <v>期間の定めあり</v>
          </cell>
          <cell r="AH1170" t="str">
            <v>雇用期間の定めあり（4ヶ月以上）, 〜2024年3月31日, 契約更新の可能性, あり（原則更新）</v>
          </cell>
          <cell r="AI1170" t="str">
            <v>確認中</v>
          </cell>
          <cell r="AJ1170" t="str">
            <v>可</v>
          </cell>
          <cell r="AK1170" t="str">
            <v>あり</v>
          </cell>
          <cell r="AL1170" t="str">
            <v>２週間の研修期間あり</v>
          </cell>
          <cell r="AM1170" t="str">
            <v>あり</v>
          </cell>
          <cell r="AN1170" t="str">
            <v>8時間</v>
          </cell>
          <cell r="AO1170" t="str">
            <v>変形労働時間制</v>
          </cell>
          <cell r="AP1170" t="str">
            <v>8時30分〜17時30分</v>
          </cell>
          <cell r="AQ1170" t="str">
            <v>週2日程度</v>
          </cell>
          <cell r="AR1170" t="str">
            <v>普通自動車運転免許必須（ＡＴ限定可）</v>
          </cell>
          <cell r="AS1170" t="str">
            <v>労災保険</v>
          </cell>
          <cell r="AT1170" t="str">
            <v>1人</v>
          </cell>
          <cell r="AU1170" t="str">
            <v>通所介護（デイサービス）</v>
          </cell>
          <cell r="AZ1170" t="str">
            <v>60分</v>
          </cell>
          <cell r="BA1170" t="str">
            <v>週休二日制</v>
          </cell>
          <cell r="BB1170" t="str">
            <v>あり（屋内禁煙）</v>
          </cell>
          <cell r="BC1170" t="str">
            <v>あり（屋内禁煙）</v>
          </cell>
        </row>
        <row r="1171">
          <cell r="C1171" t="str">
            <v>13190-08317431</v>
          </cell>
          <cell r="D1171">
            <v>45183</v>
          </cell>
          <cell r="E1171" t="str">
            <v>株式会社 スマイル</v>
          </cell>
          <cell r="F1171" t="str">
            <v>カブシキガイシャ スマイル スマイルクラスホンマチダ</v>
          </cell>
          <cell r="G1171">
            <v>0</v>
          </cell>
          <cell r="H1171">
            <v>0</v>
          </cell>
          <cell r="I1171">
            <v>0</v>
          </cell>
          <cell r="J1171">
            <v>0</v>
          </cell>
          <cell r="K1171">
            <v>0</v>
          </cell>
          <cell r="L1171">
            <v>0</v>
          </cell>
          <cell r="M1171">
            <v>0</v>
          </cell>
          <cell r="N1171" t="str">
            <v xml:space="preserve">http://www.smile-kaigo.co.jp </v>
          </cell>
          <cell r="O1171" t="str">
            <v>介護保険による福祉サービス提供、居宅介護支援、訪問介護、訪問, 入浴、デイサービス、グループホーム。, 平成６年より介護サービスを専門に提供し地域貢献をしております, 。より質の高いサービスを目指し、スタッフの学習文化を育んでお, ります。</v>
          </cell>
          <cell r="P1171" t="str">
            <v>施設スタッフ住まいるＣｌａｓｓ本町田／１０月１８日面接会</v>
          </cell>
          <cell r="Q1171" t="str">
            <v>確認中</v>
          </cell>
          <cell r="R1171" t="str">
            <v>業務内容, ・安否確認, ・生活相談, ・来訪者対応, ・見学者対応, ・各種イベントの企画、運営（お食事会やお買い物など）, ・送迎（最寄駅までの無料送迎定期便）,    ※送迎業務には社用車を使用, ・食事の配膳, ・館内清掃, ・宅配便等の居室までの配達</v>
          </cell>
          <cell r="S1171" t="str">
            <v xml:space="preserve"> 住まいるＣｌａｓｓ本町田</v>
          </cell>
          <cell r="T1171" t="str">
            <v>確認中</v>
          </cell>
          <cell r="U1171" t="str">
            <v>契約社員</v>
          </cell>
          <cell r="V1171" t="str">
            <v>東京都町田市本町田１７４７－１</v>
          </cell>
          <cell r="W1171" t="str">
            <v>ＪＲ横浜線 町田駅よりバス 浄水場前下車徒歩８分</v>
          </cell>
          <cell r="X1171" t="str">
            <v>198,310円〜201,780円</v>
          </cell>
          <cell r="Y1171" t="str">
            <v>なし</v>
          </cell>
          <cell r="Z1171" t="str">
            <v>月額＝時給×１７３．５Ｈで算出, 夜勤手当５，０００円／１回</v>
          </cell>
          <cell r="AA1171" t="str">
            <v>実費支給（上限なし）</v>
          </cell>
          <cell r="AB1171" t="str">
            <v>あり</v>
          </cell>
          <cell r="AC1171" t="str">
            <v>1月あたり1,735円〜3,470円（前年度実績）</v>
          </cell>
          <cell r="AD1171" t="str">
            <v>なし</v>
          </cell>
          <cell r="AE1171" t="str">
            <v>なし</v>
          </cell>
          <cell r="AF1171" t="str">
            <v>時給</v>
          </cell>
          <cell r="AG1171" t="str">
            <v>期間の定めあり</v>
          </cell>
          <cell r="AH1171" t="str">
            <v>雇用期間の定めあり（4ヶ月以上）, 〜2024年3月31日, 契約更新の可能性, あり（原則更新）</v>
          </cell>
          <cell r="AI1171" t="str">
            <v>確認中</v>
          </cell>
          <cell r="AJ1171" t="str">
            <v>可</v>
          </cell>
          <cell r="AK1171" t="str">
            <v>あり</v>
          </cell>
          <cell r="AL1171" t="str">
            <v>２週間の研修期間</v>
          </cell>
          <cell r="AM1171" t="str">
            <v>あり</v>
          </cell>
          <cell r="AN1171" t="str">
            <v>3時間</v>
          </cell>
          <cell r="AO1171" t="str">
            <v>変形労働時間制</v>
          </cell>
          <cell r="AP1171" t="str">
            <v>内容・詳細等は最下部ハローワークインターネットサービスにて確認ください。</v>
          </cell>
          <cell r="AQ1171" t="str">
            <v>内容・詳細等は最下部ハローワークインターネットサービスにて確認ください。</v>
          </cell>
          <cell r="AR1171" t="str">
            <v>介護職員初任者研修修了者, 必須, ホームヘルパー２級, 必須, いずれかの資格を所持で可, 普通自動車運転免許, 必須（ＡＴ限定可）</v>
          </cell>
          <cell r="AS1171" t="str">
            <v>雇用保険，労災保険，健康保険，厚生年金</v>
          </cell>
          <cell r="AT1171" t="str">
            <v>2人</v>
          </cell>
          <cell r="AU1171" t="str">
            <v>サービス付き高齢者住宅（サ高住）</v>
          </cell>
          <cell r="AZ1171" t="str">
            <v>60分</v>
          </cell>
          <cell r="BA1171" t="str">
            <v>週休二日制</v>
          </cell>
          <cell r="BB1171" t="str">
            <v>あり（屋内禁煙）</v>
          </cell>
          <cell r="BC1171" t="str">
            <v>あり（屋内禁煙）</v>
          </cell>
        </row>
        <row r="1172">
          <cell r="C1172" t="str">
            <v>13190-08319331</v>
          </cell>
          <cell r="D1172">
            <v>45183</v>
          </cell>
          <cell r="E1172" t="str">
            <v>株式会社 スマイル</v>
          </cell>
          <cell r="F1172" t="str">
            <v>カブシキガイシャ スマイル スマイルクラスホンマチダ</v>
          </cell>
          <cell r="G1172">
            <v>0</v>
          </cell>
          <cell r="H1172">
            <v>0</v>
          </cell>
          <cell r="I1172">
            <v>0</v>
          </cell>
          <cell r="J1172">
            <v>0</v>
          </cell>
          <cell r="K1172">
            <v>0</v>
          </cell>
          <cell r="L1172">
            <v>0</v>
          </cell>
          <cell r="M1172">
            <v>0</v>
          </cell>
          <cell r="N1172" t="str">
            <v xml:space="preserve">http://www.smile-kaigo.co.jp </v>
          </cell>
          <cell r="O1172" t="str">
            <v>介護保険による福祉サービス提供、居宅介護支援、訪問介護、訪問, 入浴、デイサービス、グループホーム。, 平成６年より介護サービスを専門に提供し地域貢献をしております, 。より質の高いサービスを目指し、スタッフの学習文化を育んでお, ります。</v>
          </cell>
          <cell r="P1172" t="str">
            <v>＜管理者候補＞介護支援専門員／１０月１８日面接会</v>
          </cell>
          <cell r="Q1172" t="str">
            <v>確認中</v>
          </cell>
          <cell r="R1172" t="str">
            <v>居宅介護支援事業所における管理業務全般。, そのほか、マネジメント業務。, （ケアプラン作成、給付管理、モニタリング、認定調査、, 定期訪問、各サービス事業者との連携等）</v>
          </cell>
          <cell r="S1172" t="str">
            <v>スマイル本町田（同施設内）</v>
          </cell>
          <cell r="T1172" t="str">
            <v>確認中</v>
          </cell>
          <cell r="U1172" t="str">
            <v>正社員</v>
          </cell>
          <cell r="V1172" t="str">
            <v>東京都町田市本町田１７４７－１</v>
          </cell>
          <cell r="W1172" t="str">
            <v>ＪＲ横浜線「町田駅」からバス「浄水場前」下車 徒歩８分</v>
          </cell>
          <cell r="X1172" t="str">
            <v>342,500円〜373,500円</v>
          </cell>
          <cell r="Y1172" t="str">
            <v>職務手当 44,000円〜68,000円</v>
          </cell>
          <cell r="Z1172" t="str">
            <v>なし</v>
          </cell>
          <cell r="AA1172" t="str">
            <v>実費支給（上限なし）</v>
          </cell>
          <cell r="AB1172" t="str">
            <v>あり</v>
          </cell>
          <cell r="AC1172" t="str">
            <v>1月あたり1,000円〜2,000円（前年度実績）</v>
          </cell>
          <cell r="AD1172" t="str">
            <v>あり</v>
          </cell>
          <cell r="AE1172" t="str">
            <v>計 2.00ヶ月分（前年度実績）</v>
          </cell>
          <cell r="AF1172" t="str">
            <v>月給（手当等確認ください）</v>
          </cell>
          <cell r="AG1172" t="str">
            <v>期間の定めなし</v>
          </cell>
          <cell r="AH1172" t="str">
            <v>雇用期間の定めなし</v>
          </cell>
          <cell r="AI1172" t="str">
            <v>確認中</v>
          </cell>
          <cell r="AJ1172" t="str">
            <v>可</v>
          </cell>
          <cell r="AK1172" t="str">
            <v>あり</v>
          </cell>
          <cell r="AL1172" t="str">
            <v>３ヶ月</v>
          </cell>
          <cell r="AM1172" t="str">
            <v>あり</v>
          </cell>
          <cell r="AN1172" t="str">
            <v>3時間</v>
          </cell>
          <cell r="AO1172" t="str">
            <v>変形労働時間制</v>
          </cell>
          <cell r="AP1172" t="str">
            <v>8時30分〜17時30分</v>
          </cell>
          <cell r="AQ1172" t="str">
            <v>内容・詳細等は最下部ハローワークインターネットサービスにて確認ください。</v>
          </cell>
          <cell r="AR1172" t="str">
            <v>介護支援専門員（ケアマネージャー）, 必須, 普通自動車運転免許, 必須（ＡＴ限定可）</v>
          </cell>
          <cell r="AS1172" t="str">
            <v>雇用保険，労災保険，健康保険，厚生年金</v>
          </cell>
          <cell r="AT1172" t="str">
            <v>1人</v>
          </cell>
          <cell r="AU1172" t="str">
            <v>居宅介護支援</v>
          </cell>
          <cell r="AZ1172" t="str">
            <v>60分</v>
          </cell>
          <cell r="BA1172" t="str">
            <v>週休二日制</v>
          </cell>
          <cell r="BB1172" t="str">
            <v>あり（屋内禁煙）</v>
          </cell>
          <cell r="BC1172" t="str">
            <v>あり（屋内禁煙）</v>
          </cell>
        </row>
        <row r="1173">
          <cell r="C1173" t="str">
            <v>70-0358</v>
          </cell>
          <cell r="D1173">
            <v>45184</v>
          </cell>
          <cell r="E1173" t="str">
            <v>社会福祉法人　竹清会</v>
          </cell>
          <cell r="F1173" t="str">
            <v>しゃかいふくしほうじん　ちくせいかい</v>
          </cell>
          <cell r="G1173" t="str">
            <v>営業推進本部</v>
          </cell>
          <cell r="H1173" t="str">
            <v>坂田　哲・夏堀　隆治・廣岡　洋輔</v>
          </cell>
          <cell r="J1173" t="str">
            <v>042-797-0565</v>
          </cell>
          <cell r="K1173" t="str">
            <v>042-797-1880</v>
          </cell>
          <cell r="M1173" t="str">
            <v>misato1@chikuseikai.com</v>
          </cell>
          <cell r="N1173" t="str">
            <v>http://chikuseikai.com</v>
          </cell>
          <cell r="O1173" t="str">
            <v>○ＯＪＴ制度あり、最初の3ヵ月は、指導職員が同じ勤務につき、介護の基本技術や業務、マナー、社内制度についてマンツーマンでの指導。期間毎に習得する内容を定めて、段階的に業務を習得。
進捗状況次第では担当指導職員による教育期間を延長し、個々に合わせた指導・教育を行える体制。
○ご本人の適正、希望を確認しながら、年2回の人事考課を元に異動可能（同一建物内、近隣に他サービス事業所あり）</v>
          </cell>
          <cell r="P1173" t="str">
            <v>介護職</v>
          </cell>
          <cell r="Q1173" t="str">
            <v>確認中</v>
          </cell>
          <cell r="R1173" t="str">
            <v xml:space="preserve">○従来型多床室（定員90名）の特別養護老人ホームでの介護職員として介護業務全般（入浴・排泄・食事等）に従事
○夜勤あり（16：30～9：30）夜勤手当8,000円/回
○介護記録のタブレット端末、ＰＣ入力
</v>
          </cell>
          <cell r="S1173" t="str">
            <v>美郷</v>
          </cell>
          <cell r="T1173" t="str">
            <v>確認中</v>
          </cell>
          <cell r="U1173" t="str">
            <v>正社員</v>
          </cell>
          <cell r="V1173" t="str">
            <v>東京都町田市小山ヶ丘1-2-9</v>
          </cell>
          <cell r="W1173" t="str">
            <v>京王線　多摩境駅より徒歩20分（車、バイク通勤可）</v>
          </cell>
          <cell r="X1173" t="str">
            <v>月額175,000円〜257,000円</v>
          </cell>
          <cell r="Y1173" t="str">
            <v>処遇改善手当 43,000円〜43,000円</v>
          </cell>
          <cell r="Z1173" t="str">
            <v>処遇改善　手当　43,000円
住宅手当　　2,500円～20,000円
夜勤手当　　8,000円/回
職務手当　　5,000円～（役職により変動）
※平均支給年収（賞与含む）3,800,000円～</v>
          </cell>
          <cell r="AA1173" t="str">
            <v>上限2万円迄支給</v>
          </cell>
          <cell r="AB1173" t="str">
            <v>有り</v>
          </cell>
          <cell r="AC1173" t="str">
            <v>昇給率　1月あたり　1.00%～4.00％</v>
          </cell>
          <cell r="AD1173" t="str">
            <v>有り</v>
          </cell>
          <cell r="AE1173" t="str">
            <v>夏、冬、4ヵ月　期末賞与80,000円～160,000円</v>
          </cell>
          <cell r="AF1173" t="str">
            <v>月給（手当等確認ください）</v>
          </cell>
          <cell r="AG1173" t="str">
            <v>無期</v>
          </cell>
          <cell r="AH1173" t="str">
            <v>無期</v>
          </cell>
          <cell r="AI1173" t="str">
            <v>確認中</v>
          </cell>
          <cell r="AJ1173" t="str">
            <v>可</v>
          </cell>
          <cell r="AK1173" t="str">
            <v>有</v>
          </cell>
          <cell r="AL1173" t="str">
            <v>入社３カ月間</v>
          </cell>
          <cell r="AM1173" t="str">
            <v>有</v>
          </cell>
          <cell r="AN1173" t="str">
            <v>月平均　5時間</v>
          </cell>
          <cell r="AO1173" t="str">
            <v>早番・日勤・遅番・夜勤のシフト制</v>
          </cell>
          <cell r="AP1173" t="str">
            <v>①7：30～16：30②8：30～17：30③11：00～20：00④16：30～翌9：30のシフト制</v>
          </cell>
          <cell r="AQ1173" t="str">
            <v>シフト勤務</v>
          </cell>
          <cell r="AR1173" t="str">
            <v>学歴：不問
資格、経験：不問</v>
          </cell>
          <cell r="AS1173" t="str">
            <v>雇用保険・健康保険・厚生年金・労災保険・がん保険・入院保証【週20時間以上の方には適用】</v>
          </cell>
          <cell r="AT1173">
            <v>1</v>
          </cell>
          <cell r="AU1173" t="str">
            <v>特別養護老人ホーム（特養）</v>
          </cell>
          <cell r="AZ1173" t="str">
            <v>法定通り</v>
          </cell>
          <cell r="BA1173" t="str">
            <v>シフト制、年間休日114日</v>
          </cell>
          <cell r="BB1173" t="str">
            <v>あり（屋内禁煙）屋外に喫煙所設置</v>
          </cell>
          <cell r="BC1173" t="str">
            <v>あり（屋内禁煙）屋外に喫煙所設置</v>
          </cell>
        </row>
        <row r="1174">
          <cell r="C1174" t="str">
            <v>70-0359</v>
          </cell>
          <cell r="D1174">
            <v>45184</v>
          </cell>
          <cell r="E1174" t="str">
            <v>社会福祉法人　竹清会</v>
          </cell>
          <cell r="F1174" t="str">
            <v>しゃかいふくしほうじん　ちくせいかい</v>
          </cell>
          <cell r="G1174" t="str">
            <v>営業推進本部</v>
          </cell>
          <cell r="H1174" t="str">
            <v>坂田　哲・夏堀　隆治・廣岡　洋輔</v>
          </cell>
          <cell r="J1174" t="str">
            <v>042-797-0565</v>
          </cell>
          <cell r="K1174" t="str">
            <v>042-797-1880</v>
          </cell>
          <cell r="M1174" t="str">
            <v>misato1@chikuseikai.com</v>
          </cell>
          <cell r="N1174" t="str">
            <v>http://chikuseikai.com</v>
          </cell>
          <cell r="O1174" t="str">
            <v>○ＯＪＴ制度あり　介護の基本技術や業務、マナー、社内制度についてマンツーマンで指導。期間毎に習得する内容を定めて、段階的に業務を習得。
進捗状況次第では担当指導職員による教育期間を延長し、個々に合わせた指導・教育を行える体制。
○平成29年度東京都女性活躍推進大賞受賞。女性の働きやすい職場環境が評価されています。</v>
          </cell>
          <cell r="P1174" t="str">
            <v>ケアスタッフ</v>
          </cell>
          <cell r="Q1174" t="str">
            <v>確認中</v>
          </cell>
          <cell r="R1174" t="str">
            <v xml:space="preserve">○従来型多床室（定員80名）の特別養護老人ホームでの介護職員として介護業務全般（入浴・排泄・食事等）に従事
○タブレット端末・スマホ端末での介護記録入力
</v>
          </cell>
          <cell r="S1174" t="str">
            <v>美郷</v>
          </cell>
          <cell r="T1174" t="str">
            <v>確認中</v>
          </cell>
          <cell r="U1174" t="str">
            <v>非常勤パート</v>
          </cell>
          <cell r="V1174" t="str">
            <v>東京都町田市小山ヶ丘1-2-9</v>
          </cell>
          <cell r="W1174" t="str">
            <v>京王線　多摩境駅より徒歩20分（車、バイク通勤可）</v>
          </cell>
          <cell r="X1174" t="str">
            <v>時給1,300円～1,350円（処遇手当含む）</v>
          </cell>
          <cell r="Y1174" t="str">
            <v>処遇改善手当 256円〜256円</v>
          </cell>
          <cell r="Z1174" t="str">
            <v>処遇改善手当　256円/時</v>
          </cell>
          <cell r="AA1174" t="str">
            <v>上限2万円迄支給</v>
          </cell>
          <cell r="AB1174" t="str">
            <v>有り</v>
          </cell>
          <cell r="AC1174" t="str">
            <v>前年度実績　金額　1時間あたり　28円～</v>
          </cell>
          <cell r="AD1174" t="str">
            <v>有り</v>
          </cell>
          <cell r="AE1174" t="str">
            <v>就労時間数実績による</v>
          </cell>
          <cell r="AF1174" t="str">
            <v>時給</v>
          </cell>
          <cell r="AG1174" t="str">
            <v>無期</v>
          </cell>
          <cell r="AH1174" t="str">
            <v>無期</v>
          </cell>
          <cell r="AI1174" t="str">
            <v>確認中</v>
          </cell>
          <cell r="AJ1174" t="str">
            <v>可</v>
          </cell>
          <cell r="AK1174" t="str">
            <v>有</v>
          </cell>
          <cell r="AL1174" t="str">
            <v>入社３カ月間</v>
          </cell>
          <cell r="AM1174" t="str">
            <v>有</v>
          </cell>
          <cell r="AN1174" t="str">
            <v>月平均　5時間</v>
          </cell>
          <cell r="AO1174" t="str">
            <v>日勤</v>
          </cell>
          <cell r="AP1174" t="str">
            <v>8：30～17：30の間の3時間以上（勤務時間については応相談）</v>
          </cell>
          <cell r="AQ1174" t="str">
            <v>希望相談による</v>
          </cell>
          <cell r="AR1174" t="str">
            <v>不問</v>
          </cell>
          <cell r="AS1174" t="str">
            <v>雇用保険・健康保険・厚生年金・労災保険・がん保険・入院保証【週20時間以上の方には適用】</v>
          </cell>
          <cell r="AT1174">
            <v>1</v>
          </cell>
          <cell r="AU1174" t="str">
            <v>特別養護老人ホーム（特養）</v>
          </cell>
          <cell r="AZ1174" t="str">
            <v>法定通り</v>
          </cell>
          <cell r="BA1174" t="str">
            <v>シフト制、休日については応相談</v>
          </cell>
          <cell r="BB1174" t="str">
            <v>あり（屋内禁煙）屋外に喫煙所設置</v>
          </cell>
          <cell r="BC1174" t="str">
            <v>あり（屋内禁煙）屋外に喫煙所設置</v>
          </cell>
        </row>
        <row r="1175">
          <cell r="C1175" t="str">
            <v>70-0360</v>
          </cell>
          <cell r="D1175">
            <v>45184</v>
          </cell>
          <cell r="E1175" t="str">
            <v>社会福祉法人　竹清会</v>
          </cell>
          <cell r="F1175" t="str">
            <v>しゃかいふくしほうじん　ちくせいかい</v>
          </cell>
          <cell r="G1175" t="str">
            <v>営業推進本部</v>
          </cell>
          <cell r="H1175" t="str">
            <v>坂田　哲・夏堀　隆治・廣岡　洋輔</v>
          </cell>
          <cell r="J1175" t="str">
            <v>042-797-0565</v>
          </cell>
          <cell r="K1175" t="str">
            <v>042-797-1880</v>
          </cell>
          <cell r="M1175" t="str">
            <v>misato1@chikuseikai.com</v>
          </cell>
          <cell r="N1175" t="str">
            <v>http://chikuseikai.com</v>
          </cell>
          <cell r="O1175" t="str">
            <v>○ＯＪＴ制度あり　最初の3ヵ月は、担当指導職員が同じ勤務につき、介護の基本技術や業務、マナー、社内制度についてマンツーマンで指導。期間毎に習得する内容を定めて、段階的に業務を習得。進捗状況次第では担当指導職員による教育期間を延長し、個々に合わせた指導・教育を行える体制。
○ご本人の適正、希望を確認しながら、年2回の人事考課を元に異動可能（同一建物内、近隣に他サービス事業所あり）</v>
          </cell>
          <cell r="P1175" t="str">
            <v>介護職</v>
          </cell>
          <cell r="Q1175" t="str">
            <v>確認中</v>
          </cell>
          <cell r="R1175" t="str">
            <v xml:space="preserve">○ユニット型個室（定員94名）の特別養護老人ホームでの介護職員として介護業務全般（入浴・排泄・食事等）に従事
○夜勤あり（22：00～7：00）夜勤手当8,000円/回
○介護記録のタブレット、PC入力
</v>
          </cell>
          <cell r="S1175" t="str">
            <v>花美郷（ユニット型特養）</v>
          </cell>
          <cell r="T1175" t="str">
            <v>確認中</v>
          </cell>
          <cell r="U1175" t="str">
            <v>正社員</v>
          </cell>
          <cell r="V1175" t="str">
            <v>東京都町田市小山ヶ丘1-12-5</v>
          </cell>
          <cell r="W1175" t="str">
            <v>京王線　多摩境駅より徒歩20分（車、バイク通勤可）</v>
          </cell>
          <cell r="X1175" t="str">
            <v>月額217,000円（基本給175,000円+処遇改善手当43,000円）</v>
          </cell>
          <cell r="Y1175" t="str">
            <v>処遇改善手当43,000円</v>
          </cell>
          <cell r="Z1175" t="str">
            <v xml:space="preserve">処遇改善１　手当　43,000円        住宅手当　　2,500円～20,000円
夜勤手当　　8,000円/回            職務手当　　5,000円～（役職により変動）
※平均支給年収（賞与含む）3,700,000円～
</v>
          </cell>
          <cell r="AA1175" t="str">
            <v>上限2万円迄支給</v>
          </cell>
          <cell r="AB1175" t="str">
            <v>有り</v>
          </cell>
          <cell r="AC1175" t="str">
            <v>昇給率　1月あたり　1.00%～4.00％</v>
          </cell>
          <cell r="AD1175" t="str">
            <v>有り</v>
          </cell>
          <cell r="AE1175" t="str">
            <v>夏、冬、4ヵ月　期末賞与80,000円～160,000円</v>
          </cell>
          <cell r="AF1175" t="str">
            <v>月給（手当等確認ください）</v>
          </cell>
          <cell r="AG1175" t="str">
            <v>無期</v>
          </cell>
          <cell r="AH1175" t="str">
            <v>無期</v>
          </cell>
          <cell r="AI1175" t="str">
            <v>確認中</v>
          </cell>
          <cell r="AJ1175" t="str">
            <v>可</v>
          </cell>
          <cell r="AK1175" t="str">
            <v>有</v>
          </cell>
          <cell r="AL1175" t="str">
            <v>入社３カ月間</v>
          </cell>
          <cell r="AM1175" t="str">
            <v>有</v>
          </cell>
          <cell r="AN1175" t="str">
            <v>月平均　5時間</v>
          </cell>
          <cell r="AO1175" t="str">
            <v>早番・日勤・遅番・準夜勤・夜勤のシフト制</v>
          </cell>
          <cell r="AP1175" t="str">
            <v>①7：00～16：00②8：30～17：30③10：30～19：30④13：00～22：00⑤22：00～翌7：00のシフト制</v>
          </cell>
          <cell r="AQ1175" t="str">
            <v>シフト勤務</v>
          </cell>
          <cell r="AR1175" t="str">
            <v>不問</v>
          </cell>
          <cell r="AS1175" t="str">
            <v>雇用保険・健康保険・厚生年金・労災保険・がん保険・入院保証【週20時間以上の方には適用】</v>
          </cell>
          <cell r="AT1175">
            <v>1</v>
          </cell>
          <cell r="AU1175" t="str">
            <v>特別養護老人ホーム（特養）</v>
          </cell>
          <cell r="AZ1175" t="str">
            <v>法定通り</v>
          </cell>
          <cell r="BA1175" t="str">
            <v>シフト制、年間休日114日</v>
          </cell>
          <cell r="BB1175" t="str">
            <v>あり（屋内禁煙）屋外に喫煙所設置</v>
          </cell>
          <cell r="BC1175" t="str">
            <v>あり（屋内禁煙）屋外に喫煙所設置</v>
          </cell>
        </row>
        <row r="1176">
          <cell r="C1176" t="str">
            <v>70-0361</v>
          </cell>
          <cell r="D1176">
            <v>45184</v>
          </cell>
          <cell r="E1176" t="str">
            <v>社会福祉法人　竹清会</v>
          </cell>
          <cell r="F1176" t="str">
            <v>しゃかいふくしほうじん　ちくせいかい</v>
          </cell>
          <cell r="G1176" t="str">
            <v>営業推進本部</v>
          </cell>
          <cell r="H1176" t="str">
            <v>坂田　哲・夏堀　隆治・廣岡　洋輔</v>
          </cell>
          <cell r="J1176" t="str">
            <v>042-797-0565</v>
          </cell>
          <cell r="K1176" t="str">
            <v>042-797-1880</v>
          </cell>
          <cell r="M1176" t="str">
            <v>misato1@chikuseikai.com</v>
          </cell>
          <cell r="N1176" t="str">
            <v>http://chikuseikai.com</v>
          </cell>
          <cell r="O1176" t="str">
            <v>＊夜勤はありません（オンコール勤務あり）
　オンコール手当は別途支給。月平均7日間程度あります。
　オンコールについては、24時間配置医と連携しております。
　また、生活相談員が家族調整を支援するので安心して対応できます。</v>
          </cell>
          <cell r="P1176" t="str">
            <v>看護師</v>
          </cell>
          <cell r="Q1176" t="str">
            <v>確認中</v>
          </cell>
          <cell r="R1176" t="str">
            <v>○特養もしくはデイサービスで利用者様のバイタルチェック、服薬管理、状態観察、処置業務、受診同行」と「○特養はオンコール勤務あり（夜勤なし）」</v>
          </cell>
          <cell r="S1176" t="str">
            <v>美郷</v>
          </cell>
          <cell r="T1176" t="str">
            <v>確認中</v>
          </cell>
          <cell r="U1176" t="str">
            <v>正社員</v>
          </cell>
          <cell r="V1176" t="str">
            <v>東京都町田市小山ヶ丘1-2-9</v>
          </cell>
          <cell r="W1176" t="str">
            <v>京王線　多摩境駅より徒歩20分（車、バイク通勤可）</v>
          </cell>
          <cell r="X1176" t="str">
            <v>月額314,000（基本給299,000円+調整手当15,000円）</v>
          </cell>
          <cell r="Y1176" t="str">
            <v>調整手当15,000円</v>
          </cell>
          <cell r="Z1176" t="str">
            <v>「住宅手当2,500円～20,000円」、「オンコール手当2,000円/回（月平均7回程度・特養のみ）」</v>
          </cell>
          <cell r="AA1176" t="str">
            <v>上限2万円迄支給</v>
          </cell>
          <cell r="AB1176" t="str">
            <v>無し</v>
          </cell>
          <cell r="AC1176" t="str">
            <v>無し</v>
          </cell>
          <cell r="AD1176" t="str">
            <v>有り</v>
          </cell>
          <cell r="AE1176" t="str">
            <v>夏、冬、4ヵ月</v>
          </cell>
          <cell r="AF1176" t="str">
            <v>月給（手当等確認ください）</v>
          </cell>
          <cell r="AG1176" t="str">
            <v>無期</v>
          </cell>
          <cell r="AH1176" t="str">
            <v>無期</v>
          </cell>
          <cell r="AI1176" t="str">
            <v>確認中</v>
          </cell>
          <cell r="AJ1176" t="str">
            <v>可</v>
          </cell>
          <cell r="AK1176" t="str">
            <v>有</v>
          </cell>
          <cell r="AL1176" t="str">
            <v>入社３カ月間</v>
          </cell>
          <cell r="AM1176" t="str">
            <v>有</v>
          </cell>
          <cell r="AN1176" t="str">
            <v>月平均　5時間</v>
          </cell>
          <cell r="AO1176" t="str">
            <v>日勤</v>
          </cell>
          <cell r="AP1176" t="str">
            <v>①8：30～17：30②10：00～19：00</v>
          </cell>
          <cell r="AQ1176" t="str">
            <v>シフト勤務</v>
          </cell>
          <cell r="AR1176" t="str">
            <v>資格：看護師</v>
          </cell>
          <cell r="AS1176" t="str">
            <v>雇用保険・健康保険・厚生年金・労災保険・がん保険・入院保証【週20時間以上の方には適用】</v>
          </cell>
          <cell r="AT1176">
            <v>1</v>
          </cell>
          <cell r="AU1176" t="str">
            <v>特別養護老人ホーム（特養）</v>
          </cell>
          <cell r="AZ1176" t="str">
            <v>法定通り</v>
          </cell>
          <cell r="BA1176" t="str">
            <v>シフト制、年間休日114日</v>
          </cell>
          <cell r="BB1176" t="str">
            <v>あり（屋内禁煙）屋外に喫煙所設置</v>
          </cell>
          <cell r="BC1176" t="str">
            <v>あり（屋内禁煙）屋外に喫煙所設置</v>
          </cell>
        </row>
        <row r="1177">
          <cell r="C1177" t="str">
            <v>70-0362</v>
          </cell>
          <cell r="D1177">
            <v>45184</v>
          </cell>
          <cell r="E1177" t="str">
            <v>社会福祉法人　竹清会</v>
          </cell>
          <cell r="F1177" t="str">
            <v>しゃかいふくしほうじん　ちくせいかい</v>
          </cell>
          <cell r="G1177" t="str">
            <v>営業推進本部</v>
          </cell>
          <cell r="H1177" t="str">
            <v>坂田　哲・夏堀　隆治・廣岡　洋輔</v>
          </cell>
          <cell r="J1177" t="str">
            <v>042-797-0565</v>
          </cell>
          <cell r="K1177" t="str">
            <v>042-797-1880</v>
          </cell>
          <cell r="M1177" t="str">
            <v>misato1@chikuseikai.com</v>
          </cell>
          <cell r="N1177" t="str">
            <v>http://chikuseikai.com</v>
          </cell>
          <cell r="O1177" t="str">
            <v>＊夜勤はありません（オンコール勤務あり）
　オンコール手当は別途支給。月平均7日間程度あります。
　オンコールについては、24時間配置医と連携しております。
　また、生活相談員が家族調整を支援するので安心して対応できます。</v>
          </cell>
          <cell r="P1177" t="str">
            <v>看護師</v>
          </cell>
          <cell r="Q1177" t="str">
            <v>確認中</v>
          </cell>
          <cell r="R1177" t="str">
            <v>○特養もしくはデイサービスで利用者様のバイタルチェック、服薬管理、状態観察、処置業務、受診同行」と「○特養はオンコール勤務あり（夜勤なし）」</v>
          </cell>
          <cell r="S1177" t="str">
            <v>花美郷</v>
          </cell>
          <cell r="T1177" t="str">
            <v>確認中</v>
          </cell>
          <cell r="U1177" t="str">
            <v>正社員</v>
          </cell>
          <cell r="V1177" t="str">
            <v>東京都町田市小山ヶ丘1-12-5</v>
          </cell>
          <cell r="W1177" t="str">
            <v>京王線　多摩境駅より徒歩20分（車、バイク通勤可）</v>
          </cell>
          <cell r="X1177" t="str">
            <v>月額314,000（基本給299,000円+調整手当15,000円）</v>
          </cell>
          <cell r="Y1177" t="str">
            <v>調整手当15,000円</v>
          </cell>
          <cell r="Z1177" t="str">
            <v>「住宅手当2,500円～20,000円」、「オンコール手当2,000円/回（月平均7回程度・特養のみ）」</v>
          </cell>
          <cell r="AA1177" t="str">
            <v>上限2万円迄支給</v>
          </cell>
          <cell r="AB1177" t="str">
            <v>無し</v>
          </cell>
          <cell r="AC1177" t="str">
            <v>無し</v>
          </cell>
          <cell r="AD1177" t="str">
            <v>有り</v>
          </cell>
          <cell r="AE1177" t="str">
            <v>夏、冬、4ヵ月</v>
          </cell>
          <cell r="AF1177" t="str">
            <v>月給（手当等確認ください）</v>
          </cell>
          <cell r="AG1177" t="str">
            <v>無期</v>
          </cell>
          <cell r="AH1177" t="str">
            <v>無期</v>
          </cell>
          <cell r="AI1177" t="str">
            <v>確認中</v>
          </cell>
          <cell r="AJ1177" t="str">
            <v>可</v>
          </cell>
          <cell r="AK1177" t="str">
            <v>有</v>
          </cell>
          <cell r="AL1177" t="str">
            <v>入社３カ月間</v>
          </cell>
          <cell r="AM1177" t="str">
            <v>有</v>
          </cell>
          <cell r="AN1177" t="str">
            <v>月平均　5時間</v>
          </cell>
          <cell r="AO1177" t="str">
            <v>日勤</v>
          </cell>
          <cell r="AP1177" t="str">
            <v>①8：30～17：30②10：00～19：00</v>
          </cell>
          <cell r="AQ1177" t="str">
            <v>シフト勤務</v>
          </cell>
          <cell r="AR1177" t="str">
            <v>資格：看護師</v>
          </cell>
          <cell r="AS1177" t="str">
            <v>雇用保険・健康保険・厚生年金・労災保険・がん保険・入院保証【週20時間以上の方には適用】</v>
          </cell>
          <cell r="AT1177">
            <v>1</v>
          </cell>
          <cell r="AU1177" t="str">
            <v>特別養護老人ホーム（特養）</v>
          </cell>
          <cell r="AZ1177" t="str">
            <v>法定通り</v>
          </cell>
          <cell r="BA1177" t="str">
            <v>シフト制、年間休日114日</v>
          </cell>
          <cell r="BB1177" t="str">
            <v>あり（屋内禁煙）屋外に喫煙所設置</v>
          </cell>
          <cell r="BC1177" t="str">
            <v>あり（屋内禁煙）屋外に喫煙所設置</v>
          </cell>
        </row>
        <row r="1178">
          <cell r="C1178" t="str">
            <v>70-0363</v>
          </cell>
          <cell r="D1178">
            <v>45184</v>
          </cell>
          <cell r="E1178" t="str">
            <v>社会福祉法人　竹清会</v>
          </cell>
          <cell r="F1178" t="str">
            <v>しゃかいふくしほうじん　ちくせいかい</v>
          </cell>
          <cell r="G1178" t="str">
            <v>営業推進本部</v>
          </cell>
          <cell r="H1178" t="str">
            <v>坂田　哲・夏堀　隆治・廣岡　洋輔</v>
          </cell>
          <cell r="J1178" t="str">
            <v>042-797-0565</v>
          </cell>
          <cell r="K1178" t="str">
            <v>042-797-1880</v>
          </cell>
          <cell r="M1178" t="str">
            <v>misato1@chikuseikai.com</v>
          </cell>
          <cell r="N1178" t="str">
            <v>http://chikuseikai.com</v>
          </cell>
          <cell r="O1178" t="str">
            <v>☆お好きな時間で仕事が出来ますのでスキマ時間を活用できます。</v>
          </cell>
          <cell r="P1178" t="str">
            <v>ヘルパー（訪問介護員）</v>
          </cell>
          <cell r="Q1178" t="str">
            <v>確認中</v>
          </cell>
          <cell r="R1178" t="str">
            <v xml:space="preserve">＊ヘルパーステーションにおけるホームヘルパー活動全般
※お客様のご自宅へ訪問し、生活援助（掃除・調理他）、身体援助（排泄介助・入浴介助他）を行います。
＊ICタグとスマホで援助管理なので、直行直帰型の勤務
※介護ソフトCare-wing導入により、直行直帰型の勤務体制へ。（必要なスマホ端末は貸与します。）
＊活動エリアは町田市を中心に町田市、相模原市、八王子市
</v>
          </cell>
          <cell r="S1178" t="str">
            <v>美郷</v>
          </cell>
          <cell r="T1178" t="str">
            <v>確認中</v>
          </cell>
          <cell r="U1178" t="str">
            <v>非常勤パート</v>
          </cell>
          <cell r="V1178" t="str">
            <v>東京都町田市小山ヶ丘1-2-9</v>
          </cell>
          <cell r="W1178" t="str">
            <v>京王線　多摩境駅より徒歩20分（車、バイク通勤可）</v>
          </cell>
          <cell r="X1178" t="str">
            <v>時給1,450円～1,750円</v>
          </cell>
          <cell r="Y1178" t="str">
            <v>無し</v>
          </cell>
          <cell r="Z1178" t="str">
            <v>・身体介護（1時間）1,750円_x000D_
・生活援助（1時間）1,450円_x000D_
・移動手当（1時間）1,100円（連続する援助で移動に要する時間が1時間以下の場合：分単位）_x000D_
・土日祝、年末年始は時給20％増し</v>
          </cell>
          <cell r="AA1178" t="str">
            <v>なし</v>
          </cell>
          <cell r="AB1178" t="str">
            <v>無し</v>
          </cell>
          <cell r="AC1178" t="str">
            <v>なし</v>
          </cell>
          <cell r="AD1178" t="str">
            <v>無し</v>
          </cell>
          <cell r="AE1178" t="str">
            <v>なし</v>
          </cell>
          <cell r="AF1178" t="str">
            <v>時給</v>
          </cell>
          <cell r="AG1178" t="str">
            <v>無期</v>
          </cell>
          <cell r="AH1178" t="str">
            <v>無期</v>
          </cell>
          <cell r="AI1178" t="str">
            <v>確認中</v>
          </cell>
          <cell r="AJ1178" t="str">
            <v>可</v>
          </cell>
          <cell r="AK1178" t="str">
            <v>有</v>
          </cell>
          <cell r="AL1178" t="str">
            <v>入社３カ月間</v>
          </cell>
          <cell r="AM1178" t="str">
            <v>無</v>
          </cell>
          <cell r="AN1178" t="str">
            <v>無</v>
          </cell>
          <cell r="AO1178" t="str">
            <v>日勤</v>
          </cell>
          <cell r="AP1178" t="str">
            <v>8：30～17：30の間の1時間以上（勤務時間については応相談）</v>
          </cell>
          <cell r="AQ1178" t="str">
            <v>シフト勤務</v>
          </cell>
          <cell r="AR1178" t="str">
            <v xml:space="preserve">資格：介護初任者研修修了者、ホームヘルパー2級_x000D_
　　　普通自動車運転免許（あれば尚可）_x000D_
経験：不問_x000D_
_x000D_
</v>
          </cell>
          <cell r="AS1178" t="str">
            <v>雇用保険・健康保険・厚生年金・労災保険・がん保険・入院保証【週20時間以上の方には適用】</v>
          </cell>
          <cell r="AT1178">
            <v>1</v>
          </cell>
          <cell r="AU1178" t="str">
            <v>訪問介護（ホームヘルプサービス）</v>
          </cell>
          <cell r="AZ1178" t="str">
            <v>法定通り</v>
          </cell>
          <cell r="BA1178" t="str">
            <v>シフト制、休日については応相談</v>
          </cell>
          <cell r="BB1178" t="str">
            <v>あり（屋内禁煙）屋外に喫煙所設置</v>
          </cell>
          <cell r="BC1178" t="str">
            <v>あり（屋内禁煙）屋外に喫煙所設置</v>
          </cell>
        </row>
        <row r="1179">
          <cell r="C1179" t="str">
            <v>70-0364</v>
          </cell>
          <cell r="D1179">
            <v>45184</v>
          </cell>
          <cell r="E1179" t="str">
            <v>社会福祉法人　竹清会</v>
          </cell>
          <cell r="F1179" t="str">
            <v>しゃかいふくしほうじん　ちくせいかい</v>
          </cell>
          <cell r="G1179" t="str">
            <v>営業推進本部</v>
          </cell>
          <cell r="H1179" t="str">
            <v>坂田　哲・夏堀　隆治・廣岡　洋輔</v>
          </cell>
          <cell r="J1179" t="str">
            <v>042-797-0565</v>
          </cell>
          <cell r="K1179" t="str">
            <v>042-797-1880</v>
          </cell>
          <cell r="M1179" t="str">
            <v>misato1@chikuseikai.com</v>
          </cell>
          <cell r="N1179" t="str">
            <v>http://chikuseikai.com</v>
          </cell>
          <cell r="O1179" t="str">
            <v>○運転がお好きな方、アクティブなシニアの方歓迎
○定期的な安全運転講習あり
○町田市を中心に八王子市、多摩市、相模原市などへご利用者様の送迎をしていただくので、ご自分の知っている土地で安心してご活躍いただけます。
○様々な経歴の方がご活躍中です！ご経験を生かしてお働き下さい。</v>
          </cell>
          <cell r="P1179" t="str">
            <v>運転士</v>
          </cell>
          <cell r="Q1179" t="str">
            <v>確認中</v>
          </cell>
          <cell r="R1179" t="str">
            <v>○送迎業務　ワンボックスカー（ハイエース等）の運転
○介護補助（誘導等）、レクレーション補助、生活支援全般（配茶、配膳等）など
○送迎から送迎の合間を中抜けする勤務形態も可能</v>
          </cell>
          <cell r="S1179" t="str">
            <v>美郷</v>
          </cell>
          <cell r="T1179" t="str">
            <v>確認中</v>
          </cell>
          <cell r="U1179" t="str">
            <v>非常勤パート</v>
          </cell>
          <cell r="V1179" t="str">
            <v>東京都町田市小山ヶ丘1-2-9</v>
          </cell>
          <cell r="W1179" t="str">
            <v>京王線　多摩境駅より徒歩20分（車、バイク通勤可）</v>
          </cell>
          <cell r="X1179" t="str">
            <v>1,113円～1,150円</v>
          </cell>
          <cell r="Y1179" t="str">
            <v>無し</v>
          </cell>
          <cell r="Z1179" t="str">
            <v>なし</v>
          </cell>
          <cell r="AA1179" t="str">
            <v>上限2万円迄支給</v>
          </cell>
          <cell r="AB1179" t="str">
            <v>有り</v>
          </cell>
          <cell r="AC1179" t="str">
            <v>前年度実績　金額　1時間あたり　28円～</v>
          </cell>
          <cell r="AD1179" t="str">
            <v>無し</v>
          </cell>
          <cell r="AE1179" t="str">
            <v>なし</v>
          </cell>
          <cell r="AF1179" t="str">
            <v>時給</v>
          </cell>
          <cell r="AG1179" t="str">
            <v>有期</v>
          </cell>
          <cell r="AH1179" t="str">
            <v>1年毎の更新</v>
          </cell>
          <cell r="AI1179" t="str">
            <v>確認中</v>
          </cell>
          <cell r="AJ1179" t="str">
            <v>可</v>
          </cell>
          <cell r="AK1179" t="str">
            <v>有</v>
          </cell>
          <cell r="AL1179" t="str">
            <v>入社３カ月間</v>
          </cell>
          <cell r="AM1179" t="str">
            <v>無</v>
          </cell>
          <cell r="AN1179" t="str">
            <v>無</v>
          </cell>
          <cell r="AO1179" t="str">
            <v>シフト制</v>
          </cell>
          <cell r="AP1179" t="str">
            <v>①8時30分～17時30分もしくは8時～18時　②8時～10時/16時～18時</v>
          </cell>
          <cell r="AQ1179" t="str">
            <v>シフト勤務</v>
          </cell>
          <cell r="AR1179" t="str">
            <v>必要な免許：普通自動車免許（AT可）_x000D_
資格：ホームヘルパー2級あれば尚可_x000D_
経験・知識：町田市内の土地勘がある方、地図を見て現地へ送迎できる方</v>
          </cell>
          <cell r="AS1179" t="str">
            <v>雇用保険・健康保険・厚生年金・労災保険・がん保険・入院保証【週20時間以上の方には適用】</v>
          </cell>
          <cell r="AT1179">
            <v>1</v>
          </cell>
          <cell r="AU1179" t="str">
            <v>特別養護老人ホーム（特養）</v>
          </cell>
          <cell r="AZ1179" t="str">
            <v>法定通り</v>
          </cell>
          <cell r="BA1179" t="str">
            <v>シフト制、休日については応相談</v>
          </cell>
          <cell r="BB1179" t="str">
            <v>あり（屋内禁煙）屋外に喫煙所設置</v>
          </cell>
          <cell r="BC1179" t="str">
            <v>あり（屋内禁煙）屋外に喫煙所設置</v>
          </cell>
        </row>
        <row r="1180">
          <cell r="C1180" t="str">
            <v>70-0366</v>
          </cell>
          <cell r="D1180">
            <v>45184</v>
          </cell>
          <cell r="E1180" t="str">
            <v>社会福祉法人　竹清会</v>
          </cell>
          <cell r="F1180" t="str">
            <v>しゃかいふくしほうじん　ちくせいかい</v>
          </cell>
          <cell r="G1180" t="str">
            <v>営業推進本部</v>
          </cell>
          <cell r="H1180" t="str">
            <v>坂田　哲・夏堀　隆治・廣岡　洋輔</v>
          </cell>
          <cell r="J1180" t="str">
            <v>042-797-0565</v>
          </cell>
          <cell r="K1180" t="str">
            <v>042-797-1880</v>
          </cell>
          <cell r="M1180" t="str">
            <v>misato1@chikuseikai.com</v>
          </cell>
          <cell r="N1180" t="str">
            <v>http://chikuseikai.com</v>
          </cell>
          <cell r="O1180" t="str">
            <v>○OJT制度あり　最初の3ヵ月は、担当指導職員が同じ勤務につき、介護の基本技術や業務、マナー、社内制度についてマンツーマンで指導。期間毎に習得する内容を定めて、段階的に業務を習得。進捗状況次第では担当指導職員による教育期間を延長し、個々に合わせた指導・教育を行える体制。
○ご本人の適正、希望を確認しながら、年2回の人事考課を元に異動可能（同一建物内、近隣に他サービス事業所あり）</v>
          </cell>
          <cell r="P1180" t="str">
            <v>介護職</v>
          </cell>
          <cell r="Q1180" t="str">
            <v>確認中</v>
          </cell>
          <cell r="R1180" t="str">
            <v xml:space="preserve">○通所介護事業所（一般型・リハビリ・認知症対応型）での介護職員として介護業務全般（入浴・排泄・食事等）に従事
○送迎業務（要普通自動車免許AT限定可）
○タブレット、スマホ端末での介護記録の入力
</v>
          </cell>
          <cell r="S1180" t="str">
            <v>美郷（通所）</v>
          </cell>
          <cell r="T1180" t="str">
            <v>確認中</v>
          </cell>
          <cell r="U1180" t="str">
            <v>正社員</v>
          </cell>
          <cell r="V1180" t="str">
            <v>東京都町田市小山ヶ丘1-2-9</v>
          </cell>
          <cell r="W1180" t="str">
            <v>京王線　多摩境駅より徒歩20分（車、バイク通勤可）</v>
          </cell>
          <cell r="X1180" t="str">
            <v>月額219,000円（基本給175,000円+処遇改善手当43,000円）</v>
          </cell>
          <cell r="Y1180" t="str">
            <v>処遇改善手当43,000円</v>
          </cell>
          <cell r="Z1180" t="str">
            <v>処遇改善１　手当　43,000円
送迎手当　10,000円</v>
          </cell>
          <cell r="AA1180" t="str">
            <v>上限2万円迄支給</v>
          </cell>
          <cell r="AB1180" t="str">
            <v>有り</v>
          </cell>
          <cell r="AC1180" t="str">
            <v>昇給率　1月あたり　1.00%～4.00％</v>
          </cell>
          <cell r="AD1180" t="str">
            <v>有り</v>
          </cell>
          <cell r="AE1180" t="str">
            <v>夏、冬、4ヵ月　期末賞与80,000円～160,000円</v>
          </cell>
          <cell r="AF1180" t="str">
            <v>月給（手当等確認ください）</v>
          </cell>
          <cell r="AG1180" t="str">
            <v>無期</v>
          </cell>
          <cell r="AH1180" t="str">
            <v>無期</v>
          </cell>
          <cell r="AI1180" t="str">
            <v>確認中</v>
          </cell>
          <cell r="AJ1180" t="str">
            <v>可</v>
          </cell>
          <cell r="AK1180" t="str">
            <v>有</v>
          </cell>
          <cell r="AL1180" t="str">
            <v>入社３カ月間</v>
          </cell>
          <cell r="AM1180" t="str">
            <v>有</v>
          </cell>
          <cell r="AN1180" t="str">
            <v>月平均　5時間</v>
          </cell>
          <cell r="AO1180" t="str">
            <v>シフト制</v>
          </cell>
          <cell r="AP1180" t="str">
            <v>①8：30～17：30②8：00～18：00</v>
          </cell>
          <cell r="AQ1180" t="str">
            <v>シフト勤務</v>
          </cell>
          <cell r="AR1180" t="str">
            <v>必要な免許：普通自動車運転免許（AT限定可）_x000D_
資格：不問</v>
          </cell>
          <cell r="AS1180" t="str">
            <v>雇用保険・健康保険・厚生年金・労災保険・がん保険・入院保証【週20時間以上の方には適用】</v>
          </cell>
          <cell r="AT1180">
            <v>1</v>
          </cell>
          <cell r="AU1180" t="str">
            <v>通所介護（デイサービス）</v>
          </cell>
          <cell r="AZ1180" t="str">
            <v>法定通り</v>
          </cell>
          <cell r="BA1180" t="str">
            <v>シフト制、年間休日114日</v>
          </cell>
          <cell r="BB1180" t="str">
            <v>あり（屋内禁煙）屋外に喫煙所設置</v>
          </cell>
          <cell r="BC1180" t="str">
            <v>あり（屋内禁煙）屋外に喫煙所設置</v>
          </cell>
        </row>
        <row r="1181">
          <cell r="C1181" t="str">
            <v>70-0404</v>
          </cell>
          <cell r="D1181">
            <v>45184</v>
          </cell>
          <cell r="E1181" t="str">
            <v>社会福祉法人　竹清会</v>
          </cell>
          <cell r="F1181" t="str">
            <v>しゃかいふくしほうじん　ちくせいかい</v>
          </cell>
          <cell r="G1181" t="str">
            <v>営業推進本部</v>
          </cell>
          <cell r="H1181" t="str">
            <v>坂田　哲・夏堀　隆治・廣岡　洋輔</v>
          </cell>
          <cell r="J1181" t="str">
            <v>042-797-0565</v>
          </cell>
          <cell r="K1181" t="str">
            <v>042-797-1880</v>
          </cell>
          <cell r="M1181" t="str">
            <v>misato1@chikuseikai.com</v>
          </cell>
          <cell r="N1181" t="str">
            <v>http://chikuseikai.com</v>
          </cell>
          <cell r="O1181" t="str">
            <v>＊夜勤はありません（オンコール勤務あり）
　オンコール手当は別途支給。月平均7日間程度あります。
　オンコールについては、24時間配置医と連携しております。
　また、生活相談員が家族調整を支援するので安心して対応できます。</v>
          </cell>
          <cell r="P1181" t="str">
            <v>准看護師</v>
          </cell>
          <cell r="Q1181" t="str">
            <v>確認中</v>
          </cell>
          <cell r="R1181" t="str">
            <v>○特養もしくはデイサービスで利用者様のバイタルチェック、服薬管理、状態観察、処置業務、受診同行」と「○特養はオンコール勤務あり（夜勤なし）」</v>
          </cell>
          <cell r="S1181" t="str">
            <v>美郷</v>
          </cell>
          <cell r="T1181" t="str">
            <v>確認中</v>
          </cell>
          <cell r="U1181" t="str">
            <v>正社員</v>
          </cell>
          <cell r="V1181" t="str">
            <v>東京都町田市小山ヶ丘1-2-9</v>
          </cell>
          <cell r="W1181" t="str">
            <v>京王線　多摩境駅より徒歩20分（車、バイク通勤可）</v>
          </cell>
          <cell r="X1181" t="str">
            <v>月額294,000円（基本給289,000円+調整手当5,000円）</v>
          </cell>
          <cell r="Y1181" t="str">
            <v>調整手当5,000円</v>
          </cell>
          <cell r="Z1181" t="str">
            <v>「住宅手当2,500円～20,000円」、「オンコール手当2,000円/回（月平均7回程度・特養のみ）」</v>
          </cell>
          <cell r="AA1181" t="str">
            <v>上限2万円迄支給</v>
          </cell>
          <cell r="AB1181" t="str">
            <v>無し</v>
          </cell>
          <cell r="AC1181" t="str">
            <v>無し</v>
          </cell>
          <cell r="AD1181" t="str">
            <v>有り</v>
          </cell>
          <cell r="AE1181" t="str">
            <v>夏、冬、4ヵ月</v>
          </cell>
          <cell r="AF1181" t="str">
            <v>月給（手当等確認ください）</v>
          </cell>
          <cell r="AG1181" t="str">
            <v>無期</v>
          </cell>
          <cell r="AH1181" t="str">
            <v>無期</v>
          </cell>
          <cell r="AI1181" t="str">
            <v>確認中</v>
          </cell>
          <cell r="AJ1181" t="str">
            <v>可</v>
          </cell>
          <cell r="AK1181" t="str">
            <v>有</v>
          </cell>
          <cell r="AL1181" t="str">
            <v>入社３カ月間</v>
          </cell>
          <cell r="AM1181" t="str">
            <v>有</v>
          </cell>
          <cell r="AN1181" t="str">
            <v>月平均　5時間</v>
          </cell>
          <cell r="AO1181" t="str">
            <v>日勤</v>
          </cell>
          <cell r="AP1181" t="str">
            <v>①8：30～17：30②10：00～19：00</v>
          </cell>
          <cell r="AQ1181" t="str">
            <v>シフト勤務</v>
          </cell>
          <cell r="AR1181" t="str">
            <v>資格：准看護師</v>
          </cell>
          <cell r="AS1181" t="str">
            <v>雇用保険・健康保険・厚生年金・労災保険・がん保険・入院保証【週20時間以上の方には適用】</v>
          </cell>
          <cell r="AT1181">
            <v>1</v>
          </cell>
          <cell r="AU1181" t="str">
            <v>特別養護老人ホーム（特養）</v>
          </cell>
          <cell r="AZ1181" t="str">
            <v>法定通り</v>
          </cell>
          <cell r="BA1181" t="str">
            <v>シフト制、年間休日114日</v>
          </cell>
          <cell r="BB1181" t="str">
            <v>あり（屋内禁煙）屋外に喫煙所設置</v>
          </cell>
          <cell r="BC1181" t="str">
            <v>あり（屋内禁煙）屋外に喫煙所設置</v>
          </cell>
        </row>
        <row r="1182">
          <cell r="C1182" t="str">
            <v>70-0405</v>
          </cell>
          <cell r="D1182">
            <v>45184</v>
          </cell>
          <cell r="E1182" t="str">
            <v>社会福祉法人　竹清会</v>
          </cell>
          <cell r="F1182" t="str">
            <v>しゃかいふくしほうじん　ちくせいかい</v>
          </cell>
          <cell r="G1182" t="str">
            <v>営業推進本部</v>
          </cell>
          <cell r="H1182" t="str">
            <v>坂田　哲・夏堀　隆治・廣岡　洋輔</v>
          </cell>
          <cell r="J1182" t="str">
            <v>042-797-0565</v>
          </cell>
          <cell r="K1182" t="str">
            <v>042-797-1880</v>
          </cell>
          <cell r="M1182" t="str">
            <v>misato1@chikuseikai.com</v>
          </cell>
          <cell r="N1182" t="str">
            <v>http://chikuseikai.com</v>
          </cell>
          <cell r="O1182" t="str">
            <v>＊夜勤はありません（オンコール勤務あり）
　オンコール手当は別途支給。月平均7日間程度あります。
　オンコールについては、24時間配置医と連携しております。
　また、生活相談員が家族調整を支援するので安心して対応できます。</v>
          </cell>
          <cell r="P1182" t="str">
            <v>准看護師</v>
          </cell>
          <cell r="Q1182" t="str">
            <v>確認中</v>
          </cell>
          <cell r="R1182" t="str">
            <v>○特養もしくはデイサービスで利用者様のバイタルチェック、服薬管理、状態観察、処置業務、受診同行」と「○特養はオンコール勤務あり（夜勤なし）」</v>
          </cell>
          <cell r="S1182" t="str">
            <v>花美郷</v>
          </cell>
          <cell r="T1182" t="str">
            <v>確認中</v>
          </cell>
          <cell r="U1182" t="str">
            <v>正社員</v>
          </cell>
          <cell r="V1182" t="str">
            <v>東京都町田市小山ヶ丘1-12-5</v>
          </cell>
          <cell r="W1182" t="str">
            <v>京王線　多摩境駅より徒歩20分（車、バイク通勤可）</v>
          </cell>
          <cell r="X1182" t="str">
            <v>月額294,000円（基本給289,000円+調整手当5,000）</v>
          </cell>
          <cell r="Y1182" t="str">
            <v>調整手当5,000円</v>
          </cell>
          <cell r="Z1182" t="str">
            <v>「住宅手当2,500円～20,000円」、「オンコール手当2,000円/回（月平均7回程度・特養のみ）」</v>
          </cell>
          <cell r="AA1182" t="str">
            <v>上限2万円迄支給</v>
          </cell>
          <cell r="AB1182" t="str">
            <v>無し</v>
          </cell>
          <cell r="AC1182" t="str">
            <v>無し</v>
          </cell>
          <cell r="AD1182" t="str">
            <v>有り</v>
          </cell>
          <cell r="AE1182" t="str">
            <v>夏、冬、4ヵ月</v>
          </cell>
          <cell r="AF1182" t="str">
            <v>月給（手当等確認ください）</v>
          </cell>
          <cell r="AG1182" t="str">
            <v>無期</v>
          </cell>
          <cell r="AH1182" t="str">
            <v>無期</v>
          </cell>
          <cell r="AI1182" t="str">
            <v>確認中</v>
          </cell>
          <cell r="AJ1182" t="str">
            <v>可</v>
          </cell>
          <cell r="AK1182" t="str">
            <v>有</v>
          </cell>
          <cell r="AL1182" t="str">
            <v>入社３カ月間</v>
          </cell>
          <cell r="AM1182" t="str">
            <v>有</v>
          </cell>
          <cell r="AN1182" t="str">
            <v>月平均　5時間</v>
          </cell>
          <cell r="AO1182" t="str">
            <v>日勤</v>
          </cell>
          <cell r="AP1182" t="str">
            <v>①8：30～17：30②10：00～19：00</v>
          </cell>
          <cell r="AQ1182" t="str">
            <v>シフト勤務</v>
          </cell>
          <cell r="AR1182" t="str">
            <v>資格：准看護師</v>
          </cell>
          <cell r="AS1182" t="str">
            <v>雇用保険・健康保険・厚生年金・労災保険・がん保険・入院保証【週20時間以上の方には適用】</v>
          </cell>
          <cell r="AT1182">
            <v>1</v>
          </cell>
          <cell r="AU1182" t="str">
            <v>特別養護老人ホーム（特養）</v>
          </cell>
          <cell r="AZ1182" t="str">
            <v>法定通り</v>
          </cell>
          <cell r="BA1182" t="str">
            <v>シフト制、年間休日114日</v>
          </cell>
          <cell r="BB1182" t="str">
            <v>あり（屋内禁煙）屋外に喫煙所設置</v>
          </cell>
          <cell r="BC1182" t="str">
            <v>あり（屋内禁煙）屋外に喫煙所設置</v>
          </cell>
        </row>
        <row r="1183">
          <cell r="C1183" t="str">
            <v>13190-08332431</v>
          </cell>
          <cell r="D1183">
            <v>45184</v>
          </cell>
          <cell r="E1183" t="str">
            <v>株式会社ライフサポートめぐみ</v>
          </cell>
          <cell r="F1183" t="str">
            <v>カブシキガイシャ ライフサポートメグミ</v>
          </cell>
          <cell r="G1183">
            <v>0</v>
          </cell>
          <cell r="H1183">
            <v>0</v>
          </cell>
          <cell r="I1183">
            <v>0</v>
          </cell>
          <cell r="J1183">
            <v>0</v>
          </cell>
          <cell r="K1183">
            <v>0</v>
          </cell>
          <cell r="L1183">
            <v>0</v>
          </cell>
          <cell r="M1183">
            <v>0</v>
          </cell>
          <cell r="N1183" t="str">
            <v>内容・詳細等は最下部ハローワークインターネットサービスにて確認ください。</v>
          </cell>
          <cell r="O1183" t="str">
            <v>地域との関わりを大切にしている事業所です。会社もチームワークを非常に大切にしています。在宅サービスは２８年の歴史があります。</v>
          </cell>
          <cell r="P1183" t="str">
            <v>ヘルパー／１０月１８日面接会</v>
          </cell>
          <cell r="Q1183" t="str">
            <v>確認中</v>
          </cell>
          <cell r="R1183" t="str">
            <v>・ご利用者様のご自宅を訪問し介護サービスを提供します。,  身体に直接触れて行う身体介護と掃除や洗濯・調理・買い物等身,  の回りのお世話などを行う生活介護があります。, ・研修が充実しており、慣れるまでコーディネーターが同行しフォ,  ローするので安心して働くことができます。</v>
          </cell>
          <cell r="S1183" t="str">
            <v>内容・詳細等は最下部ハローワークインターネットサービスにて確認ください。</v>
          </cell>
          <cell r="T1183" t="str">
            <v>確認中</v>
          </cell>
          <cell r="U1183" t="str">
            <v>非常勤パート</v>
          </cell>
          <cell r="V1183" t="str">
            <v>東京都町田市原町田５－８－９</v>
          </cell>
          <cell r="W1183" t="str">
            <v>小田急線・ＪＲ線 町田駅, 最寄り駅から就業場所までの交通手段, 徒歩, 所要時間, 8分</v>
          </cell>
          <cell r="X1183" t="str">
            <v>1,400円〜1,500円</v>
          </cell>
          <cell r="Y1183" t="str">
            <v>-</v>
          </cell>
          <cell r="Z1183" t="str">
            <v>土日祝日、年末年始 手当あり, 特定の処遇改善手当 あり, 介護福祉士 手当あり</v>
          </cell>
          <cell r="AA1183" t="str">
            <v>なし</v>
          </cell>
          <cell r="AB1183" t="str">
            <v>あり</v>
          </cell>
          <cell r="AC1183" t="str">
            <v>1月あたり10円〜10円（前年度実績）</v>
          </cell>
          <cell r="AD1183" t="str">
            <v>あり</v>
          </cell>
          <cell r="AE1183" t="str">
            <v>計 1.00ヶ月分（前年度実績）</v>
          </cell>
          <cell r="AF1183" t="str">
            <v>時給</v>
          </cell>
          <cell r="AG1183" t="str">
            <v>期間の定めあり</v>
          </cell>
          <cell r="AH1183" t="str">
            <v>雇用期間の定めあり（4ヶ月以上）, 〜2024年3月31日, 契約更新の可能性, あり（条件付きで更新あり）, 契約更新の条件, 勤務態度、成績、健康状態</v>
          </cell>
          <cell r="AI1183" t="str">
            <v>確認中</v>
          </cell>
          <cell r="AJ1183" t="str">
            <v>不可</v>
          </cell>
          <cell r="AK1183" t="str">
            <v>あり</v>
          </cell>
          <cell r="AL1183" t="str">
            <v>３ヶ月</v>
          </cell>
          <cell r="AM1183" t="str">
            <v>なし</v>
          </cell>
          <cell r="AN1183" t="str">
            <v>なし</v>
          </cell>
          <cell r="AO1183" t="str">
            <v>交替制（シフト制）</v>
          </cell>
          <cell r="AP1183" t="str">
            <v>8時00分〜19時00分の時間の間の2時間以上</v>
          </cell>
          <cell r="AQ1183" t="str">
            <v>週1日〜週5日</v>
          </cell>
          <cell r="AR1183" t="str">
            <v>介護職員初任者研修修了者, 必須, 介護福祉士, あれば尚可, 初任者研修、又はホームヘルパー２級 必須、普通自動車運転免許あれば尚可（ＡＴ限定可）</v>
          </cell>
          <cell r="AS1183" t="str">
            <v>労災保険</v>
          </cell>
          <cell r="AT1183" t="str">
            <v>5人</v>
          </cell>
          <cell r="AU1183" t="str">
            <v>訪問介護（ホームヘルプサービス）</v>
          </cell>
          <cell r="AZ1183" t="str">
            <v>0分</v>
          </cell>
          <cell r="BA1183" t="str">
            <v>週休二日制</v>
          </cell>
          <cell r="BB1183" t="str">
            <v>あり（屋内禁煙）</v>
          </cell>
          <cell r="BC1183" t="str">
            <v>あり（屋内禁煙）</v>
          </cell>
        </row>
        <row r="1184">
          <cell r="C1184" t="str">
            <v>13190-08333731</v>
          </cell>
          <cell r="D1184">
            <v>45184</v>
          </cell>
          <cell r="E1184" t="str">
            <v>内容・詳細等は最下部ハローワークインターネットサービスにて確認ください。</v>
          </cell>
          <cell r="F1184" t="str">
            <v>内容・詳細等は最下部ハローワークインターネットサービスにて確認ください。</v>
          </cell>
          <cell r="G1184">
            <v>0</v>
          </cell>
          <cell r="H1184">
            <v>0</v>
          </cell>
          <cell r="I1184">
            <v>0</v>
          </cell>
          <cell r="J1184">
            <v>0</v>
          </cell>
          <cell r="K1184">
            <v>0</v>
          </cell>
          <cell r="L1184">
            <v>0</v>
          </cell>
          <cell r="M1184">
            <v>0</v>
          </cell>
          <cell r="N1184" t="str">
            <v>内容・詳細等は最下部ハローワークインターネットサービスにて確認ください。</v>
          </cell>
          <cell r="O1184" t="str">
            <v>内容・詳細等は最下部ハローワークインターネットサービスにて確認ください。</v>
          </cell>
          <cell r="P1184" t="str">
            <v>コーディネーター／介護サービス提供責任者１０／１８面接会</v>
          </cell>
          <cell r="Q1184" t="str">
            <v>確認中</v>
          </cell>
          <cell r="R1184" t="str">
            <v>コーディネーター（介護サービス提供責任者）, ・ホームヘルプの調整及び代行, ・ホームヘルパーのサービス（介護・家事援助）指導, ・訪問介護計画書の作成, ・付随する事務業務, ・パソコンの入力作業</v>
          </cell>
          <cell r="S1184" t="str">
            <v>内容・詳細等は最下部ハローワークインターネットサービスにて確認ください。</v>
          </cell>
          <cell r="T1184" t="str">
            <v>確認中</v>
          </cell>
          <cell r="U1184" t="str">
            <v>正社員</v>
          </cell>
          <cell r="V1184" t="str">
            <v>内容・詳細等は最下部ハローワークインターネットサービスにて確認ください。</v>
          </cell>
          <cell r="W1184" t="str">
            <v>内容・詳細等は最下部ハローワークインターネットサービスにて確認ください。</v>
          </cell>
          <cell r="X1184" t="str">
            <v>207,000円〜295,000円</v>
          </cell>
          <cell r="Y1184" t="str">
            <v>特定処遇改善手当 5,000円〜20,000円, ベースアップ手当 2,000円〜5,000円</v>
          </cell>
          <cell r="Z1184" t="str">
            <v xml:space="preserve"> 介護福祉士：１００００円,  ホームヘルパー１級又は実務者研修：５０００円</v>
          </cell>
          <cell r="AA1184" t="str">
            <v>実費支給（上限あり）</v>
          </cell>
          <cell r="AB1184" t="str">
            <v>あり</v>
          </cell>
          <cell r="AC1184" t="str">
            <v>1月あたり0円〜10,000円（前年度実績）</v>
          </cell>
          <cell r="AD1184" t="str">
            <v>あり</v>
          </cell>
          <cell r="AE1184" t="str">
            <v>200,000円〜350,000円（前年度実績）</v>
          </cell>
          <cell r="AF1184" t="str">
            <v>月給（手当等確認ください）</v>
          </cell>
          <cell r="AG1184" t="str">
            <v>期間の定めなし</v>
          </cell>
          <cell r="AH1184" t="str">
            <v>雇用期間の定めなし</v>
          </cell>
          <cell r="AI1184" t="str">
            <v>確認中</v>
          </cell>
          <cell r="AJ1184" t="str">
            <v>不可</v>
          </cell>
          <cell r="AK1184" t="str">
            <v>あり</v>
          </cell>
          <cell r="AL1184" t="str">
            <v>６ヶ月</v>
          </cell>
          <cell r="AM1184" t="str">
            <v>あり</v>
          </cell>
          <cell r="AN1184" t="str">
            <v>10時間</v>
          </cell>
          <cell r="AO1184" t="str">
            <v>変形労働時間制</v>
          </cell>
          <cell r="AP1184" t="str">
            <v>内容・詳細等は最下部ハローワークインターネットサービスにて確認ください。</v>
          </cell>
          <cell r="AQ1184" t="str">
            <v>内容・詳細等は最下部ハローワークインターネットサービスにて確認ください。</v>
          </cell>
          <cell r="AR1184" t="str">
            <v>介護福祉士, あれば尚可, 介護職員実務者研修修了者, あれば尚可, 介護職員初任者研修修了者, 必須, ホームヘルパー２級 ＊普通乗用車の運転が出来る方</v>
          </cell>
          <cell r="AS1184" t="str">
            <v>雇用保険，労災保険，健康保険，厚生年金</v>
          </cell>
          <cell r="AT1184" t="str">
            <v>1人</v>
          </cell>
          <cell r="AU1184" t="str">
            <v>訪問介護（ホームヘルプサービス）</v>
          </cell>
          <cell r="AZ1184" t="str">
            <v>60分</v>
          </cell>
          <cell r="BA1184" t="str">
            <v>週休二日制</v>
          </cell>
          <cell r="BB1184" t="str">
            <v>あり（屋内禁煙）</v>
          </cell>
          <cell r="BC1184" t="str">
            <v>あり（屋内禁煙）</v>
          </cell>
        </row>
        <row r="1185">
          <cell r="C1185" t="str">
            <v>13190-08334331</v>
          </cell>
          <cell r="D1185">
            <v>45184</v>
          </cell>
          <cell r="E1185" t="str">
            <v>株式会社ライフサポートめぐみ</v>
          </cell>
          <cell r="F1185" t="str">
            <v>カブシキガイシャ ライフサポートメグミ</v>
          </cell>
          <cell r="G1185">
            <v>0</v>
          </cell>
          <cell r="H1185">
            <v>0</v>
          </cell>
          <cell r="I1185">
            <v>0</v>
          </cell>
          <cell r="J1185">
            <v>0</v>
          </cell>
          <cell r="K1185">
            <v>0</v>
          </cell>
          <cell r="L1185">
            <v>0</v>
          </cell>
          <cell r="M1185">
            <v>0</v>
          </cell>
          <cell r="N1185" t="str">
            <v>内容・詳細等は最下部ハローワークインターネットサービスにて確認ください。</v>
          </cell>
          <cell r="O1185" t="str">
            <v>地域との関わりを大切にしている事業所です。, 会社もチームワークを非常に大切にしています。, 在宅サービスは２８年の歴史があります。</v>
          </cell>
          <cell r="P1185" t="str">
            <v>家庭生活支援サービス／１０月１８日面接会</v>
          </cell>
          <cell r="Q1185" t="str">
            <v>確認中</v>
          </cell>
          <cell r="R1185" t="str">
            <v>高齢者や共働き、仕事が多忙で日常生活の快適な維持が, 難しい方など、生活の質を保つためにサポートを致します。, コーディネーターが訪問し、お仕事の内容を整理して働く方に, お伝えしますので安心して活動できます。</v>
          </cell>
          <cell r="S1185" t="str">
            <v>内容・詳細等は最下部ハローワークインターネットサービスにて確認ください。</v>
          </cell>
          <cell r="T1185" t="str">
            <v>確認中</v>
          </cell>
          <cell r="U1185" t="str">
            <v>非常勤パート</v>
          </cell>
          <cell r="V1185" t="str">
            <v>東京都町田市原町田５－８－９</v>
          </cell>
          <cell r="W1185" t="str">
            <v>小田急線・ＪＲ線 町田駅, 最寄り駅から就業場所までの交通手段, 徒歩, 所要時間, 8分</v>
          </cell>
          <cell r="X1185" t="str">
            <v>1,500円〜1,800円</v>
          </cell>
          <cell r="Y1185" t="str">
            <v>-</v>
          </cell>
          <cell r="Z1185" t="str">
            <v>内容・詳細等は最下部ハローワークインターネットサービスにて確認ください。</v>
          </cell>
          <cell r="AA1185" t="str">
            <v>実費支給（上限なし）</v>
          </cell>
          <cell r="AB1185" t="str">
            <v>あり</v>
          </cell>
          <cell r="AC1185" t="str">
            <v>1月あたり10円〜10円（前年度実績）</v>
          </cell>
          <cell r="AD1185" t="str">
            <v>なし</v>
          </cell>
          <cell r="AE1185" t="str">
            <v>なし</v>
          </cell>
          <cell r="AF1185" t="str">
            <v>時給</v>
          </cell>
          <cell r="AG1185" t="str">
            <v>期間の定めあり</v>
          </cell>
          <cell r="AH1185" t="str">
            <v>雇用期間の定めあり（4ヶ月以上）, 〜2024年3月31日, 契約更新の可能性, あり（条件付きで更新あり）, 契約更新の条件, 職員勤務態度、成績、健康状態</v>
          </cell>
          <cell r="AI1185" t="str">
            <v>確認中</v>
          </cell>
          <cell r="AJ1185" t="str">
            <v>不可</v>
          </cell>
          <cell r="AK1185" t="str">
            <v>あり</v>
          </cell>
          <cell r="AL1185" t="str">
            <v>３ヶ月</v>
          </cell>
          <cell r="AM1185" t="str">
            <v>なし</v>
          </cell>
          <cell r="AN1185" t="str">
            <v>なし</v>
          </cell>
          <cell r="AO1185" t="str">
            <v>8時00分〜18時00分の時間の間の1時間以上</v>
          </cell>
          <cell r="AP1185" t="str">
            <v>8時00分〜18時00分の時間の間の1時間以上</v>
          </cell>
          <cell r="AQ1185" t="str">
            <v>週1日〜週3日</v>
          </cell>
          <cell r="AR1185" t="str">
            <v>介護福祉士, あれば尚可, 介護職員初任者研修修了者, あれば尚可, 看護師, あれば尚可, 保健師あれば尚可、普通自動車運転免許あれば尚可（ＡＴ限定可）</v>
          </cell>
          <cell r="AS1185" t="str">
            <v>労災保険</v>
          </cell>
          <cell r="AT1185" t="str">
            <v>5人</v>
          </cell>
          <cell r="AU1185" t="str">
            <v>訪問介護（ホームヘルプサービス）</v>
          </cell>
          <cell r="AZ1185" t="str">
            <v>0分</v>
          </cell>
          <cell r="BA1185" t="str">
            <v>週休二日制</v>
          </cell>
          <cell r="BB1185" t="str">
            <v>あり（屋内禁煙）</v>
          </cell>
          <cell r="BC1185" t="str">
            <v>あり（屋内禁煙）</v>
          </cell>
        </row>
        <row r="1186">
          <cell r="C1186" t="str">
            <v>13190-08400131</v>
          </cell>
          <cell r="D1186">
            <v>45188</v>
          </cell>
          <cell r="E1186" t="str">
            <v>社会福祉法人友愛十字会</v>
          </cell>
          <cell r="F1186" t="str">
            <v>シャカイフクシホウジン ユウアイジュウジカイ ユウアイソウ</v>
          </cell>
          <cell r="G1186">
            <v>0</v>
          </cell>
          <cell r="H1186">
            <v>0</v>
          </cell>
          <cell r="I1186">
            <v>0</v>
          </cell>
          <cell r="J1186">
            <v>0</v>
          </cell>
          <cell r="K1186">
            <v>0</v>
          </cell>
          <cell r="L1186">
            <v>0</v>
          </cell>
          <cell r="M1186">
            <v>0</v>
          </cell>
          <cell r="N1186" t="str">
            <v xml:space="preserve">http://www.yuai.or.jp </v>
          </cell>
          <cell r="O1186" t="str">
            <v>共に生きるを理念とし、ご利用者、ご家族、地域の皆様にとって信, 頼される施設であり続けられるよう職員一同仕事に励んでいます。</v>
          </cell>
          <cell r="P1186" t="str">
            <v>盛り付け調理スタッフ／１０月１８日面接会</v>
          </cell>
          <cell r="Q1186" t="str">
            <v>確認中</v>
          </cell>
          <cell r="R1186" t="str">
            <v>◎令和３年６月に移転オープンした福祉施設で、調理補助をして, 頂きます。, ◎パックの料理を温めたり、食事の配膳・下膳と食器の, 洗浄作業をお願いします。, ◎経験・スキルは問いません！未経験者大歓迎。, ◎町田駅周辺で一番新しいピカピカの施設です, ◎短時間勤務, ◎子育て中の方や学生、高齢者大歓迎　ご応募おまちしております！</v>
          </cell>
          <cell r="S1186" t="str">
            <v>「特別養護老人ホーム友愛荘」</v>
          </cell>
          <cell r="T1186" t="str">
            <v>確認中</v>
          </cell>
          <cell r="U1186" t="str">
            <v>非常勤パート</v>
          </cell>
          <cell r="V1186" t="str">
            <v>東京都町田市南大谷１６５１－１</v>
          </cell>
          <cell r="W1186" t="str">
            <v>小田急線 町田駅, 最寄り駅から就業場所までの交通手段, 徒歩, 所要時間, 17分</v>
          </cell>
          <cell r="X1186" t="str">
            <v>1,113円〜1,113円</v>
          </cell>
          <cell r="Y1186" t="str">
            <v>-</v>
          </cell>
          <cell r="Z1186" t="str">
            <v>-</v>
          </cell>
          <cell r="AA1186" t="str">
            <v>なし</v>
          </cell>
          <cell r="AB1186" t="str">
            <v>なし</v>
          </cell>
          <cell r="AC1186" t="str">
            <v>なし</v>
          </cell>
          <cell r="AD1186" t="str">
            <v>なし</v>
          </cell>
          <cell r="AE1186" t="str">
            <v>なし</v>
          </cell>
          <cell r="AF1186" t="str">
            <v>時給</v>
          </cell>
          <cell r="AG1186" t="str">
            <v>期間の定めあり</v>
          </cell>
          <cell r="AH1186" t="str">
            <v>雇用期間の定めあり（4ヶ月以上）, 〜2024年3月31日, 契約更新の可能性, あり（原則更新）</v>
          </cell>
          <cell r="AI1186" t="str">
            <v>確認中</v>
          </cell>
          <cell r="AJ1186" t="str">
            <v>可</v>
          </cell>
          <cell r="AK1186" t="str">
            <v>なし</v>
          </cell>
          <cell r="AL1186" t="str">
            <v>なし</v>
          </cell>
          <cell r="AM1186" t="str">
            <v>なし</v>
          </cell>
          <cell r="AN1186" t="str">
            <v>なし</v>
          </cell>
          <cell r="AO1186" t="str">
            <v>内容・詳細等は最下部ハローワークインターネットサービスにて確認ください。</v>
          </cell>
          <cell r="AP1186" t="str">
            <v>就業時間１, 7時00分〜9時00分, 就業時間２, 17時00分〜19時00分</v>
          </cell>
          <cell r="AQ1186" t="str">
            <v>週1日〜週3日</v>
          </cell>
          <cell r="AR1186" t="str">
            <v>免許・資格不問</v>
          </cell>
          <cell r="AS1186" t="str">
            <v>労災保険</v>
          </cell>
          <cell r="AT1186" t="str">
            <v>1人</v>
          </cell>
          <cell r="AU1186" t="str">
            <v>特別養護老人ホーム（特養）</v>
          </cell>
          <cell r="AZ1186" t="str">
            <v>0分</v>
          </cell>
          <cell r="BA1186" t="str">
            <v>週休二日制</v>
          </cell>
          <cell r="BB1186" t="str">
            <v>あり（屋内禁煙）</v>
          </cell>
          <cell r="BC1186" t="str">
            <v>あり（屋内禁煙）</v>
          </cell>
        </row>
        <row r="1187">
          <cell r="C1187" t="str">
            <v>13190-08401031</v>
          </cell>
          <cell r="D1187">
            <v>45188</v>
          </cell>
          <cell r="E1187" t="str">
            <v>社会福祉法人友愛十字会</v>
          </cell>
          <cell r="F1187" t="str">
            <v>シャカイフクシホウジン ユウアイジュウジカイ ユウアイソウ</v>
          </cell>
          <cell r="G1187">
            <v>0</v>
          </cell>
          <cell r="H1187">
            <v>0</v>
          </cell>
          <cell r="I1187">
            <v>0</v>
          </cell>
          <cell r="J1187">
            <v>0</v>
          </cell>
          <cell r="K1187">
            <v>0</v>
          </cell>
          <cell r="L1187">
            <v>0</v>
          </cell>
          <cell r="M1187">
            <v>0</v>
          </cell>
          <cell r="N1187" t="str">
            <v xml:space="preserve">http://www.yuai.or.jp </v>
          </cell>
          <cell r="O1187" t="str">
            <v>共に生きるを理念とし、ご利用者、ご家族、地域の皆様にとって信, 頼される施設であり続けられるよう職員一同仕事に励んでいます。</v>
          </cell>
          <cell r="P1187" t="str">
            <v>介護職員／１０月１８日面接会</v>
          </cell>
          <cell r="Q1187" t="str">
            <v>確認中</v>
          </cell>
          <cell r="R1187" t="str">
            <v>◎賞与４．４ヵ月◎年間休日１２１以上◎令和３年６月に, 移転オープン（小田急線町田駅徒歩１７分）, ユニット型個室従来型の合計１１０床の併設型施設です。, 【仕事内容】, ◎介護が必要な方の日常生活のサポートのお仕事です。, ◎ご利用者の健康管理や身体機能の維持により、その人らしい生き, 方が実現できるよう、食事、排泄、入浴などの支援をします。, ★入職後は先輩職員が丁寧に、業務内容をお伝えします, 子育てや介護をする方、ライフステージが変化しても活躍できるよ, う、法人全体がサポートします。ご応募お待ちしてます, ★ＷＥＢ施設説明会随時実施中！！</v>
          </cell>
          <cell r="S1187" t="str">
            <v>内容・詳細等は最下部ハローワークインターネットサービスにて確認ください。</v>
          </cell>
          <cell r="T1187" t="str">
            <v>確認中</v>
          </cell>
          <cell r="U1187" t="str">
            <v>正社員</v>
          </cell>
          <cell r="V1187" t="str">
            <v>東京都町田市南大谷１６５１－１</v>
          </cell>
          <cell r="W1187" t="str">
            <v>小田急小田原線 町田駅, 最寄り駅から就業場所までの交通手段, 徒歩, 所要時間, 17分</v>
          </cell>
          <cell r="X1187" t="str">
            <v>198,900円〜254,900円</v>
          </cell>
          <cell r="Y1187" t="str">
            <v>処遇改善手当 12,000円〜12,000円, 役割手当 8,000円〜8,000円, 特定処遇改善手当 6,600円〜6,600円</v>
          </cell>
          <cell r="Z1187" t="str">
            <v>住宅手当：０円～２５，０００円, 扶養手当：配偶者１６，０００円,      子６，０００円, 夜勤手当：８，０００円／１回※処遇、特定、臨時は法人の規程により変動有</v>
          </cell>
          <cell r="AA1187" t="str">
            <v>実費支給（上限なし）</v>
          </cell>
          <cell r="AB1187" t="str">
            <v>あり</v>
          </cell>
          <cell r="AC1187" t="str">
            <v>1月あたり0円〜5,000円（前年度実績）</v>
          </cell>
          <cell r="AD1187" t="str">
            <v>あり</v>
          </cell>
          <cell r="AE1187" t="str">
            <v>計 4.40ヶ月分（前年度実績）</v>
          </cell>
          <cell r="AF1187" t="str">
            <v>月給（手当等確認ください）</v>
          </cell>
          <cell r="AG1187" t="str">
            <v>期間の定めなし</v>
          </cell>
          <cell r="AH1187" t="str">
            <v>雇用期間の定めなし</v>
          </cell>
          <cell r="AI1187" t="str">
            <v>確認中</v>
          </cell>
          <cell r="AJ1187" t="str">
            <v>可</v>
          </cell>
          <cell r="AK1187" t="str">
            <v>あり</v>
          </cell>
          <cell r="AL1187" t="str">
            <v>６０日間</v>
          </cell>
          <cell r="AM1187" t="str">
            <v>あり</v>
          </cell>
          <cell r="AN1187" t="str">
            <v>8時間</v>
          </cell>
          <cell r="AO1187" t="str">
            <v>変形労働時間制</v>
          </cell>
          <cell r="AP1187" t="str">
            <v>内容・詳細等は最下部ハローワークインターネットサービスにて確認ください。</v>
          </cell>
          <cell r="AQ1187" t="str">
            <v>内容・詳細等は最下部ハローワークインターネットサービスにて確認ください。</v>
          </cell>
          <cell r="AR1187" t="str">
            <v>介護職員初任者研修修了者, 必須, 介護福祉士, 必須, いずれかの資格を所持で可</v>
          </cell>
          <cell r="AS1187" t="str">
            <v>雇用保険，労災保険，健康保険，厚生年金</v>
          </cell>
          <cell r="AT1187" t="str">
            <v>1人</v>
          </cell>
          <cell r="AU1187" t="str">
            <v>特別養護老人ホーム（特養）</v>
          </cell>
          <cell r="AZ1187" t="str">
            <v>60分</v>
          </cell>
          <cell r="BA1187" t="str">
            <v>週休二日制</v>
          </cell>
          <cell r="BB1187" t="str">
            <v>あり（屋内禁煙）</v>
          </cell>
          <cell r="BC1187" t="str">
            <v>あり（屋内禁煙）</v>
          </cell>
        </row>
        <row r="1188">
          <cell r="C1188" t="str">
            <v>13190-08407331</v>
          </cell>
          <cell r="D1188">
            <v>45188</v>
          </cell>
          <cell r="E1188" t="str">
            <v>社会福祉法人友愛十字会</v>
          </cell>
          <cell r="F1188" t="str">
            <v>シャカイフクシホウジン ユウアイジュウジカイ ユウアイソウ</v>
          </cell>
          <cell r="G1188">
            <v>0</v>
          </cell>
          <cell r="H1188">
            <v>0</v>
          </cell>
          <cell r="I1188">
            <v>0</v>
          </cell>
          <cell r="J1188">
            <v>0</v>
          </cell>
          <cell r="K1188">
            <v>0</v>
          </cell>
          <cell r="L1188">
            <v>0</v>
          </cell>
          <cell r="M1188">
            <v>0</v>
          </cell>
          <cell r="N1188" t="str">
            <v xml:space="preserve">http://www.yuai.or.jp </v>
          </cell>
          <cell r="O1188" t="str">
            <v>共に生きるを理念とし、ご利用者、ご家族、地域の皆様にとって信, 頼される施設であり続けられるよう職員一同仕事に励んでいます。</v>
          </cell>
          <cell r="P1188" t="str">
            <v>看護師／１０月１８日面接会</v>
          </cell>
          <cell r="Q1188" t="str">
            <v>確認中</v>
          </cell>
          <cell r="R1188" t="str">
            <v>★週２日～勤務からＯＫ★ライフスタイルに合わせて働けます, ・ユニット型・従来型の併設施設です！, お仕事は施設内での看護業務全般, 健康観察、バイタルチェック（体温・血圧・脈拍・, 体内の酸素飽和度）、施設管理者との打ち合わせや, 薬の管理業務が中心です。, ★入職後は先輩職員が丁寧に、業務内容をお伝えします。, 長く安定したお仕事をお探しの方にピッタリです。</v>
          </cell>
          <cell r="S1188" t="str">
            <v>内容・詳細等は最下部ハローワークインターネットサービスにて確認ください。</v>
          </cell>
          <cell r="T1188" t="str">
            <v>確認中</v>
          </cell>
          <cell r="U1188" t="str">
            <v>非常勤パート</v>
          </cell>
          <cell r="V1188" t="str">
            <v>東京都町田市南大谷１６５１－１</v>
          </cell>
          <cell r="W1188" t="str">
            <v>小田急小田原線 町田駅, 最寄り駅から就業場所までの交通手段, 徒歩, 所要時間, 17分</v>
          </cell>
          <cell r="X1188" t="str">
            <v>1,800円〜1,800円</v>
          </cell>
          <cell r="Y1188" t="str">
            <v>-</v>
          </cell>
          <cell r="Z1188" t="str">
            <v>-</v>
          </cell>
          <cell r="AA1188" t="str">
            <v>実費支給（上限なし）</v>
          </cell>
          <cell r="AB1188" t="str">
            <v>あり</v>
          </cell>
          <cell r="AC1188" t="str">
            <v>1時間あたり0円〜100円（前年度実績）</v>
          </cell>
          <cell r="AD1188" t="str">
            <v>なし</v>
          </cell>
          <cell r="AE1188" t="str">
            <v>なし</v>
          </cell>
          <cell r="AF1188" t="str">
            <v>時給</v>
          </cell>
          <cell r="AG1188" t="str">
            <v>期間の定めあり</v>
          </cell>
          <cell r="AH1188" t="str">
            <v>雇用期間の定めあり（4ヶ月以上）, 〜2024年3月31日, 契約更新の可能性, あり（原則更新）</v>
          </cell>
          <cell r="AI1188" t="str">
            <v>確認中</v>
          </cell>
          <cell r="AJ1188" t="str">
            <v>可</v>
          </cell>
          <cell r="AK1188" t="str">
            <v>なし</v>
          </cell>
          <cell r="AL1188" t="str">
            <v>1,800円〜1,800円</v>
          </cell>
          <cell r="AM1188" t="str">
            <v>あり</v>
          </cell>
          <cell r="AN1188" t="str">
            <v>3時間</v>
          </cell>
          <cell r="AO1188" t="str">
            <v>内容・詳細等は最下部ハローワークインターネットサービスにて確認ください。</v>
          </cell>
          <cell r="AP1188" t="str">
            <v>就業時間１, 8時30分〜17時30分, 就業時間２, 10時00分〜19時00分, 又は, 〜の時間の間の4時間以上</v>
          </cell>
          <cell r="AQ1188" t="str">
            <v>週2日〜週5日</v>
          </cell>
          <cell r="AR1188" t="str">
            <v>看護師</v>
          </cell>
          <cell r="AS1188" t="str">
            <v>労災保険</v>
          </cell>
          <cell r="AT1188" t="str">
            <v>1人</v>
          </cell>
          <cell r="AU1188" t="str">
            <v>特別養護老人ホーム（特養）</v>
          </cell>
          <cell r="AZ1188" t="str">
            <v>60分</v>
          </cell>
          <cell r="BA1188" t="str">
            <v>週休二日制</v>
          </cell>
          <cell r="BB1188" t="str">
            <v>あり（屋内禁煙）</v>
          </cell>
          <cell r="BC1188" t="str">
            <v>あり（屋内禁煙）</v>
          </cell>
        </row>
        <row r="1189">
          <cell r="C1189" t="str">
            <v>13190-08409931</v>
          </cell>
          <cell r="D1189">
            <v>45188</v>
          </cell>
          <cell r="E1189" t="str">
            <v>社会福祉法人友愛十字会</v>
          </cell>
          <cell r="F1189" t="str">
            <v>シャカイフクシホウジン ユウアイジュウジカイ ユウアイソウ</v>
          </cell>
          <cell r="G1189">
            <v>0</v>
          </cell>
          <cell r="H1189">
            <v>0</v>
          </cell>
          <cell r="I1189">
            <v>0</v>
          </cell>
          <cell r="J1189">
            <v>0</v>
          </cell>
          <cell r="K1189">
            <v>0</v>
          </cell>
          <cell r="L1189">
            <v>0</v>
          </cell>
          <cell r="M1189">
            <v>0</v>
          </cell>
          <cell r="N1189" t="str">
            <v xml:space="preserve">http://www.yuai.or.jp </v>
          </cell>
          <cell r="O1189" t="str">
            <v>共に生きるを理念とし、ご利用者、ご家族、地域の皆様にとって信, 頼される施設であり続けられるよう職員一同仕事に励んでいます。</v>
          </cell>
          <cell r="P1189" t="str">
            <v>【急募】生活相談員兼施設ケアマネ／１０月１８日面接会</v>
          </cell>
          <cell r="Q1189" t="str">
            <v>確認中</v>
          </cell>
          <cell r="R1189" t="str">
            <v>〇年間休日１２０日以上〇賞与昇給あり, 〇令和３年にオープンしたピカピカの施設です, 【仕事内容】◎特養での生活相談とケアマネのお仕事です。, ◎入所希望者の相談受付施設の入所・退所手続き, ◎ケアプランの作成◎地域との連携・調整, ◎地域のボランティア活動参加 など, ★入職後は先輩職員が丁寧に業務内容をお伝えします, 子育てや介護をする方、ライフステージが変化しても活躍できるよ, う、法人全体がサポートします。, ＊休日交替勤務 約１～２回／月（土又は日、又は祝）</v>
          </cell>
          <cell r="S1189" t="str">
            <v>内容・詳細等は最下部ハローワークインターネットサービスにて確認ください。</v>
          </cell>
          <cell r="T1189" t="str">
            <v>確認中</v>
          </cell>
          <cell r="U1189" t="str">
            <v>正社員</v>
          </cell>
          <cell r="V1189" t="str">
            <v>東京都町田市南大谷１６５１－１</v>
          </cell>
          <cell r="W1189" t="str">
            <v>小田急線町田駅北口より徒歩１７分, ※バイク・車通勤可能（職員用無料駐車場有）</v>
          </cell>
          <cell r="X1189" t="str">
            <v>188,600円〜261,300円</v>
          </cell>
          <cell r="Y1189" t="str">
            <v>役割手当 13,000円〜13,000円, ベースアップ手当 3,300円〜3,300円</v>
          </cell>
          <cell r="Z1189" t="str">
            <v>扶養手当 配偶者１６，０００円,       子供 ６，０００円,      （但し、１６歳～２２歳 １１，０００円）, 住宅手当 ０円～２５，０００円＊賃金は経験年数・資格等を考慮する</v>
          </cell>
          <cell r="AA1189" t="str">
            <v>住宅手当 ０円～２５，０００円＊賃金は経験年数・資格等を考慮する</v>
          </cell>
          <cell r="AB1189" t="str">
            <v>あり</v>
          </cell>
          <cell r="AC1189" t="str">
            <v>1月あたり900円〜5,000円（前年度実績）</v>
          </cell>
          <cell r="AD1189" t="str">
            <v>あり</v>
          </cell>
          <cell r="AE1189" t="str">
            <v>計 4.40ヶ月分（前年度実績）</v>
          </cell>
          <cell r="AF1189" t="str">
            <v>月給（手当等確認ください）</v>
          </cell>
          <cell r="AG1189" t="str">
            <v>期間の定めなし</v>
          </cell>
          <cell r="AH1189" t="str">
            <v>期間の定めなし</v>
          </cell>
          <cell r="AI1189" t="str">
            <v>確認中</v>
          </cell>
          <cell r="AJ1189" t="str">
            <v>可</v>
          </cell>
          <cell r="AK1189" t="str">
            <v>あり</v>
          </cell>
          <cell r="AL1189" t="str">
            <v>６０日以内</v>
          </cell>
          <cell r="AM1189" t="str">
            <v>あり</v>
          </cell>
          <cell r="AN1189" t="str">
            <v>10時間</v>
          </cell>
          <cell r="AO1189" t="str">
            <v>内容・詳細等は最下部ハローワークインターネットサービスにて確認ください。</v>
          </cell>
          <cell r="AP1189" t="str">
            <v>8時30分〜17時30分</v>
          </cell>
          <cell r="AQ1189" t="str">
            <v>内容・詳細等は最下部ハローワークインターネットサービスにて確認ください。</v>
          </cell>
          <cell r="AR1189" t="str">
            <v>介護支援専門員（ケアマネージャー）, 必須, 社会福祉士, あれば尚可, 求人条件特記事項欄参照、普通自動車運転免許必須（ＡＴ限定可）</v>
          </cell>
          <cell r="AS1189" t="str">
            <v>雇用保険，労災保険，健康保険，厚生年金</v>
          </cell>
          <cell r="AT1189" t="str">
            <v>1人</v>
          </cell>
          <cell r="AU1189" t="str">
            <v>特別養護老人ホーム（特養）</v>
          </cell>
          <cell r="AZ1189" t="str">
            <v>60分</v>
          </cell>
          <cell r="BA1189" t="str">
            <v>週休二日制</v>
          </cell>
          <cell r="BB1189" t="str">
            <v>あり（屋内禁煙）</v>
          </cell>
          <cell r="BC1189" t="str">
            <v>あり（屋内禁煙）</v>
          </cell>
        </row>
        <row r="1190">
          <cell r="C1190" t="str">
            <v>13190-08454431</v>
          </cell>
          <cell r="D1190">
            <v>45189</v>
          </cell>
          <cell r="E1190" t="str">
            <v>社会福祉法人 福音会</v>
          </cell>
          <cell r="F1190" t="str">
            <v>シャカイフクシホウジン フクインカイ</v>
          </cell>
          <cell r="G1190">
            <v>0</v>
          </cell>
          <cell r="H1190">
            <v>0</v>
          </cell>
          <cell r="I1190">
            <v>0</v>
          </cell>
          <cell r="J1190">
            <v>0</v>
          </cell>
          <cell r="K1190">
            <v>0</v>
          </cell>
          <cell r="L1190">
            <v>0</v>
          </cell>
          <cell r="M1190">
            <v>0</v>
          </cell>
          <cell r="N1190" t="str">
            <v xml:space="preserve">https://www.fukuinkai.or.jp/ </v>
          </cell>
          <cell r="O1190" t="str">
            <v>高齢者福祉事業として、町田・文京・練馬地区で特養ホーム２ケ所, 、デイサービス７ヶ所、ヘルパー事業１ヶ所、居宅支援事業所４ヶ, 所、包括支援３ヶ所などの事業を展開しております。, 高齢者の豊かで幸福な生活を願って支援しています。施設部門と, 在宅部門を有する総合福祉法人です。</v>
          </cell>
          <cell r="P1190" t="str">
            <v>介護職員（まちだケアセンター）／１０月１８日面接会</v>
          </cell>
          <cell r="Q1190" t="str">
            <v>確認中</v>
          </cell>
          <cell r="R1190" t="str">
            <v>まちだケアセンター（デイサービス）, デイサービス利用者の対応（送迎、入浴、排せつ、食事介助など）, ※ケアセンター木曽山崎も募集中</v>
          </cell>
          <cell r="S1190" t="str">
            <v>まちだケアセンター（デイサービス）</v>
          </cell>
          <cell r="T1190" t="str">
            <v>確認中</v>
          </cell>
          <cell r="U1190" t="str">
            <v>正社員</v>
          </cell>
          <cell r="V1190" t="str">
            <v>東京都町田市野津田町 １９３２番地</v>
          </cell>
          <cell r="W1190" t="str">
            <v>町田駅より神奈中バス「並木」バス停下車 徒歩１０分</v>
          </cell>
          <cell r="X1190" t="str">
            <v>193,000円〜232,000円</v>
          </cell>
          <cell r="Y1190" t="str">
            <v>介護職手当 12,000円〜12,000円</v>
          </cell>
          <cell r="Z1190" t="str">
            <v>資格手当 ～１０，０００円</v>
          </cell>
          <cell r="AA1190" t="str">
            <v>実費支給（上限なし）</v>
          </cell>
          <cell r="AB1190" t="str">
            <v>あり</v>
          </cell>
          <cell r="AC1190" t="str">
            <v>1月あたり500円〜9,590円（前年度実績）</v>
          </cell>
          <cell r="AD1190" t="str">
            <v>あり</v>
          </cell>
          <cell r="AE1190" t="str">
            <v>計 3.50ヶ月分（前年度実績）</v>
          </cell>
          <cell r="AF1190" t="str">
            <v>月給（手当等確認ください）</v>
          </cell>
          <cell r="AG1190" t="str">
            <v>期間の定めなし</v>
          </cell>
          <cell r="AH1190" t="str">
            <v>雇用期間の定めなし</v>
          </cell>
          <cell r="AI1190" t="str">
            <v>確認中</v>
          </cell>
          <cell r="AJ1190" t="str">
            <v>可</v>
          </cell>
          <cell r="AK1190" t="str">
            <v>あり</v>
          </cell>
          <cell r="AL1190" t="str">
            <v>４ヶ月</v>
          </cell>
          <cell r="AM1190" t="str">
            <v>あり</v>
          </cell>
          <cell r="AN1190" t="str">
            <v>4時間</v>
          </cell>
          <cell r="AO1190" t="str">
            <v>変形労働時間制</v>
          </cell>
          <cell r="AP1190" t="str">
            <v>内容・詳細等は最下部ハローワークインターネットサービスにて確認ください。</v>
          </cell>
          <cell r="AQ1190" t="str">
            <v>内容・詳細等は最下部ハローワークインターネットサービスにて確認ください。</v>
          </cell>
          <cell r="AR1190" t="str">
            <v>介護福祉士, あれば尚可, 介護職員初任者研修修了者, あれば尚可, 介護職員実務者研修修了者, あれば尚可, 普通自動車運転免許, あれば尚可（ＡＴ限定可）</v>
          </cell>
          <cell r="AS1190" t="str">
            <v>雇用保険，労災保険，健康保険，厚生年金</v>
          </cell>
          <cell r="AT1190" t="str">
            <v>2人</v>
          </cell>
          <cell r="AU1190" t="str">
            <v>認知症対応型デイサービス</v>
          </cell>
          <cell r="AZ1190" t="str">
            <v>60分</v>
          </cell>
          <cell r="BA1190" t="str">
            <v>週休二日制</v>
          </cell>
          <cell r="BB1190" t="str">
            <v>あり（屋内禁煙）</v>
          </cell>
          <cell r="BC1190" t="str">
            <v>あり（屋内禁煙）</v>
          </cell>
        </row>
        <row r="1191">
          <cell r="C1191" t="str">
            <v>13190-08455731</v>
          </cell>
          <cell r="D1191">
            <v>45189</v>
          </cell>
          <cell r="E1191" t="str">
            <v>社会福祉法人 福音会</v>
          </cell>
          <cell r="F1191" t="str">
            <v>シャカイフクシホウジン フクインカイ</v>
          </cell>
          <cell r="G1191">
            <v>0</v>
          </cell>
          <cell r="H1191">
            <v>0</v>
          </cell>
          <cell r="I1191">
            <v>0</v>
          </cell>
          <cell r="J1191">
            <v>0</v>
          </cell>
          <cell r="K1191">
            <v>0</v>
          </cell>
          <cell r="L1191">
            <v>0</v>
          </cell>
          <cell r="M1191">
            <v>0</v>
          </cell>
          <cell r="N1191" t="str">
            <v xml:space="preserve">https://www.fukuinkai.or.jp/ </v>
          </cell>
          <cell r="O1191" t="str">
            <v>高齢者福祉事業として、町田・文京・練馬地区で特養ホーム２ケ所, 、デイサービス７ヶ所、ヘルパー事業１ヶ所、居宅支援事業所４ヶ, 所、包括支援３ヶ所などの事業を展開しております。, 高齢者の豊かで幸福な生活を願って支援しています。施設部門と, 在宅部門を有する総合福祉法人です。</v>
          </cell>
          <cell r="P1191" t="str">
            <v>調理員／１０月１８日面接会</v>
          </cell>
          <cell r="Q1191" t="str">
            <v>確認中</v>
          </cell>
          <cell r="R1191" t="str">
            <v>特別養護老人ホーム及び軽費老人ホームのご入居者の食事全般を支, えていただくお仕事です。, 厨房にて調理補助、厨房職員のコーディネーター業務を担っていた, だきます。, 管理栄養士の補助。, 食を通してチームケアをしています。明るく楽しい職場です。</v>
          </cell>
          <cell r="S1191" t="str">
            <v>特別養護老人ホーム及び軽費老人ホーム</v>
          </cell>
          <cell r="T1191" t="str">
            <v>確認中</v>
          </cell>
          <cell r="U1191" t="str">
            <v>正社員</v>
          </cell>
          <cell r="V1191" t="str">
            <v>東京都町田市野津田町 １９３２番地</v>
          </cell>
          <cell r="W1191" t="str">
            <v>町田駅より神奈中バス「並木」バス停下車 徒歩１０分</v>
          </cell>
          <cell r="X1191" t="str">
            <v>187,000円〜187,000円</v>
          </cell>
          <cell r="Y1191" t="str">
            <v>-</v>
          </cell>
          <cell r="Z1191" t="str">
            <v>-</v>
          </cell>
          <cell r="AA1191" t="str">
            <v>実費支給（上限あり）</v>
          </cell>
          <cell r="AB1191" t="str">
            <v>あり</v>
          </cell>
          <cell r="AC1191" t="str">
            <v>1月あたり0.00％〜5.00％（前年度実績）</v>
          </cell>
          <cell r="AD1191" t="str">
            <v>あり</v>
          </cell>
          <cell r="AE1191" t="str">
            <v>計 3.50ヶ月分（前年度実績）</v>
          </cell>
          <cell r="AF1191" t="str">
            <v>月給（手当等確認ください）</v>
          </cell>
          <cell r="AG1191" t="str">
            <v>期間の定めなし</v>
          </cell>
          <cell r="AH1191" t="str">
            <v>雇用期間の定めなし</v>
          </cell>
          <cell r="AI1191" t="str">
            <v>確認中</v>
          </cell>
          <cell r="AJ1191" t="str">
            <v>可</v>
          </cell>
          <cell r="AK1191" t="str">
            <v>あり</v>
          </cell>
          <cell r="AL1191" t="str">
            <v>４ヶ月</v>
          </cell>
          <cell r="AM1191" t="str">
            <v>あり</v>
          </cell>
          <cell r="AN1191" t="str">
            <v>4時間</v>
          </cell>
          <cell r="AO1191" t="str">
            <v>変形労働時間制</v>
          </cell>
          <cell r="AP1191" t="str">
            <v>内容・詳細等は最下部ハローワークインターネットサービスにて確認ください。</v>
          </cell>
          <cell r="AQ1191" t="str">
            <v>内容・詳細等は最下部ハローワークインターネットサービスにて確認ください。</v>
          </cell>
          <cell r="AR1191" t="str">
            <v>免許・資格不問</v>
          </cell>
          <cell r="AS1191" t="str">
            <v>雇用保険，労災保険，健康保険，厚生年金</v>
          </cell>
          <cell r="AT1191" t="str">
            <v>1人</v>
          </cell>
          <cell r="AU1191" t="str">
            <v>特別養護老人ホーム（特養）</v>
          </cell>
          <cell r="AZ1191" t="str">
            <v>60分</v>
          </cell>
          <cell r="BA1191" t="str">
            <v>週休二日制</v>
          </cell>
          <cell r="BB1191" t="str">
            <v>あり（屋内禁煙）</v>
          </cell>
          <cell r="BC1191" t="str">
            <v>あり（屋内禁煙）</v>
          </cell>
        </row>
        <row r="1192">
          <cell r="C1192" t="str">
            <v>13190-08463431</v>
          </cell>
          <cell r="D1192">
            <v>45189</v>
          </cell>
          <cell r="E1192" t="str">
            <v>社会福祉法人 福音会</v>
          </cell>
          <cell r="F1192" t="str">
            <v>シャカイフクシホウジン フクインカイ</v>
          </cell>
          <cell r="G1192">
            <v>0</v>
          </cell>
          <cell r="H1192">
            <v>0</v>
          </cell>
          <cell r="I1192">
            <v>0</v>
          </cell>
          <cell r="J1192">
            <v>0</v>
          </cell>
          <cell r="K1192">
            <v>0</v>
          </cell>
          <cell r="L1192">
            <v>0</v>
          </cell>
          <cell r="M1192">
            <v>0</v>
          </cell>
          <cell r="N1192" t="str">
            <v xml:space="preserve">https://www.fukuinkai.or.jp/ </v>
          </cell>
          <cell r="O1192" t="str">
            <v>高齢者福祉事業として、町田・文京・練馬地区で特養ホーム２ケ所, 、デイサービス７ヶ所、ヘルパー事業１ヶ所、居宅支援事業所４ヶ, 所、包括支援３ヶ所などの事業を展開しております。, 高齢者の豊かで幸福な生活を願って支援しています。施設部門と, 在宅部門を有する総合福祉法人です。</v>
          </cell>
          <cell r="P1192" t="str">
            <v>看護職員／１０月１８日面接会</v>
          </cell>
          <cell r="Q1192" t="str">
            <v>確認中</v>
          </cell>
          <cell r="R1192" t="str">
            <v>・特別養護老人ホームの入居者の健康管理及び医療的処置の,  実施・オンコール対応, ・チームケアとして、サービス担当者会議や感染症委員会等への,  出席, ・明るく楽しい職場です。</v>
          </cell>
          <cell r="S1192" t="str">
            <v>特別養護老人ホーム 福音の家</v>
          </cell>
          <cell r="T1192" t="str">
            <v>確認中</v>
          </cell>
          <cell r="U1192" t="str">
            <v>正社員</v>
          </cell>
          <cell r="V1192" t="str">
            <v>東京都町田市野津田町 １９３２番地</v>
          </cell>
          <cell r="W1192" t="str">
            <v>町田駅より神奈中バス「並木」バス停下車 徒歩１０分</v>
          </cell>
          <cell r="X1192" t="str">
            <v>208,000円〜275,000円</v>
          </cell>
          <cell r="Y1192" t="str">
            <v>資格手当 0円〜5,000円</v>
          </cell>
          <cell r="Z1192" t="str">
            <v>オンコール手当 月５～６回, １回 １，０００円, 資格手当 ～５，０００円</v>
          </cell>
          <cell r="AA1192" t="str">
            <v>実費支給（上限なし）</v>
          </cell>
          <cell r="AB1192" t="str">
            <v>あり</v>
          </cell>
          <cell r="AC1192" t="str">
            <v>1月あたり1,000円〜10,000円（前年度実績）</v>
          </cell>
          <cell r="AD1192" t="str">
            <v>あり</v>
          </cell>
          <cell r="AE1192" t="str">
            <v>計 3.50ヶ月分（前年度実績）</v>
          </cell>
          <cell r="AF1192" t="str">
            <v>月給（手当等確認ください）</v>
          </cell>
          <cell r="AG1192" t="str">
            <v>期間の定めなし</v>
          </cell>
          <cell r="AH1192" t="str">
            <v>雇用期間の定めなし</v>
          </cell>
          <cell r="AI1192" t="str">
            <v>確認中</v>
          </cell>
          <cell r="AJ1192" t="str">
            <v>可</v>
          </cell>
          <cell r="AK1192" t="str">
            <v>あり</v>
          </cell>
          <cell r="AL1192" t="str">
            <v>４ヶ月</v>
          </cell>
          <cell r="AM1192" t="str">
            <v>あり</v>
          </cell>
          <cell r="AN1192" t="str">
            <v>5時間</v>
          </cell>
          <cell r="AO1192" t="str">
            <v>変形労働時間制</v>
          </cell>
          <cell r="AP1192" t="str">
            <v>内容・詳細等は最下部ハローワークインターネットサービスにて確認ください。</v>
          </cell>
          <cell r="AQ1192" t="str">
            <v>内容・詳細等は最下部ハローワークインターネットサービスにて確認ください。</v>
          </cell>
          <cell r="AR1192" t="str">
            <v>看護師, 必須, 准看護師, 必須, いずれかの資格を所持で可</v>
          </cell>
          <cell r="AS1192" t="str">
            <v>雇用保険，労災保険，健康保険，厚生年金</v>
          </cell>
          <cell r="AT1192" t="str">
            <v>あり</v>
          </cell>
          <cell r="AU1192" t="str">
            <v>特別養護老人ホーム（特養）</v>
          </cell>
          <cell r="AZ1192" t="str">
            <v>60分</v>
          </cell>
          <cell r="BA1192" t="str">
            <v>週休二日制</v>
          </cell>
          <cell r="BB1192" t="str">
            <v>あり（屋内禁煙）</v>
          </cell>
          <cell r="BC1192" t="str">
            <v>あり（屋内禁煙）</v>
          </cell>
        </row>
        <row r="1193">
          <cell r="C1193" t="str">
            <v>70-0285</v>
          </cell>
          <cell r="D1193">
            <v>45190</v>
          </cell>
          <cell r="E1193" t="str">
            <v>社会福祉法人合掌苑</v>
          </cell>
          <cell r="F1193" t="str">
            <v>しゃかいふくしほうじん　がっしょうえん</v>
          </cell>
          <cell r="G1193" t="str">
            <v>総務課就労支援課</v>
          </cell>
          <cell r="H1193" t="str">
            <v>植田史郎</v>
          </cell>
          <cell r="J1193" t="str">
            <v>042-799-1130</v>
          </cell>
          <cell r="K1193" t="str">
            <v>042-788-0456</v>
          </cell>
          <cell r="M1193" t="str">
            <v>sueda@gsen.or.jp</v>
          </cell>
          <cell r="N1193" t="str">
            <v>https://www.gsen.or.jp/</v>
          </cell>
          <cell r="O1193" t="str">
            <v>車通勤可、各種手当は６５歳に達した年度末まで支給あり（通勤手当は支給）７０歳に達した翌年度以降の給与－３０％（年齢・経験により基本給を決定している為、－３０％でも最低賃金は下回りません）＊リフレッシュ休暇８日間＊入社時に有給休暇１０日付与。ただし１０月以降の入社は８日から少しずつ減っていきます。＊利用可能託児施設あり　平日１６時～２０時、日祝８時～２０時　金森事業部内</v>
          </cell>
          <cell r="P1193" t="str">
            <v>ホームヘルパー（訪問介護事業所合掌苑）</v>
          </cell>
          <cell r="Q1193" t="str">
            <v>確認中</v>
          </cell>
          <cell r="R1193" t="str">
            <v>お客様の個別アセスメントを行い、希望される生活の実現のため、サービス計画を立案し実施いたします。在宅生活における生活援助（排泄・入浴・食事介助）を提供し、自立支援に向けた支援を行っております。</v>
          </cell>
          <cell r="S1193" t="str">
            <v>訪問介護事業所　合掌苑</v>
          </cell>
          <cell r="T1193" t="str">
            <v>確認中</v>
          </cell>
          <cell r="U1193" t="str">
            <v>正社員</v>
          </cell>
          <cell r="V1193" t="str">
            <v>東京都町田市金森東3-18-16</v>
          </cell>
          <cell r="W1193" t="str">
            <v>成瀬駅下車 徒歩13分</v>
          </cell>
          <cell r="X1193" t="str">
            <v>217,000～280,630円</v>
          </cell>
          <cell r="Y1193" t="str">
            <v>-</v>
          </cell>
          <cell r="Z1193" t="str">
            <v>当苑規定による・家族手当　５千円～３万円＊家族手当、扶養内配偶者５千円　１８歳未満の子を扶養している場合１５０００円／人、ひとり親家庭の場合３００００円／人・住宅手当　１万円～３万円</v>
          </cell>
          <cell r="AA1193" t="str">
            <v>実費（上限あり毎月30,000円まで）</v>
          </cell>
          <cell r="AB1193" t="str">
            <v>有り</v>
          </cell>
          <cell r="AC1193" t="str">
            <v>あり</v>
          </cell>
          <cell r="AD1193" t="str">
            <v>無し</v>
          </cell>
          <cell r="AE1193" t="str">
            <v>なし</v>
          </cell>
          <cell r="AF1193" t="str">
            <v>月給（手当等確認ください）</v>
          </cell>
          <cell r="AG1193" t="str">
            <v>無期</v>
          </cell>
          <cell r="AH1193" t="str">
            <v>無期</v>
          </cell>
          <cell r="AI1193" t="str">
            <v>確認中</v>
          </cell>
          <cell r="AJ1193" t="str">
            <v>否</v>
          </cell>
          <cell r="AK1193" t="str">
            <v>有</v>
          </cell>
          <cell r="AL1193" t="str">
            <v>3か月</v>
          </cell>
          <cell r="AM1193" t="str">
            <v>有</v>
          </cell>
          <cell r="AN1193" t="str">
            <v>3時間</v>
          </cell>
          <cell r="AO1193" t="str">
            <v>シフト制</v>
          </cell>
          <cell r="AP1193" t="str">
            <v>8:30～17:30
9:00～18:00</v>
          </cell>
          <cell r="AQ1193" t="str">
            <v>週32時間から</v>
          </cell>
          <cell r="AR1193" t="str">
            <v>経験必須
学歴不問
介護福祉士　必須</v>
          </cell>
          <cell r="AS1193" t="str">
            <v>雇用保険・健康保険・厚生年金・労災保険</v>
          </cell>
          <cell r="AT1193">
            <v>1</v>
          </cell>
          <cell r="AU1193" t="str">
            <v>訪問介護（ホームヘルプサービス）</v>
          </cell>
          <cell r="AZ1193" t="str">
            <v>60分</v>
          </cell>
          <cell r="BA1193" t="str">
            <v>107日</v>
          </cell>
          <cell r="BB1193" t="str">
            <v>あり（屋内禁煙）屋外に喫煙所設置</v>
          </cell>
          <cell r="BC1193" t="str">
            <v>あり（屋内禁煙）屋外に喫煙所設置</v>
          </cell>
        </row>
        <row r="1194">
          <cell r="C1194" t="str">
            <v>70-0300</v>
          </cell>
          <cell r="D1194">
            <v>45190</v>
          </cell>
          <cell r="E1194" t="str">
            <v>社会福祉法人合掌苑</v>
          </cell>
          <cell r="F1194" t="str">
            <v>しゃかいふくしほうじん　がっしょうえん</v>
          </cell>
          <cell r="G1194" t="str">
            <v>総務就労支援課</v>
          </cell>
          <cell r="H1194" t="str">
            <v>植田史郎</v>
          </cell>
          <cell r="J1194" t="str">
            <v>042-799-1130</v>
          </cell>
          <cell r="K1194" t="str">
            <v>042-788-0456</v>
          </cell>
          <cell r="M1194" t="str">
            <v>sueda@gsen.or.jp</v>
          </cell>
          <cell r="N1194" t="str">
            <v>https://www.gsen.or.jp/</v>
          </cell>
          <cell r="O1194" t="str">
            <v>車通勤可、各種手当は６５歳に達した年度末まで支給あり（通勤手当は支給）７０歳に達した翌年度以降の給与－３０％（年齢・経験により基本給を決定している為、－３０％でも最低賃金は下回りません）＊リフレッシュ休暇８日間＊入社時に有給休暇１０日付与。ただし１０月以降の入社は８日から少しずつ減っていきます。＊利用可能託児施設あり　平日１６時～２０時、日祝８時～２０時　金森事業部内</v>
          </cell>
          <cell r="P1194" t="str">
            <v>介護職</v>
          </cell>
          <cell r="Q1194" t="str">
            <v>確認中</v>
          </cell>
          <cell r="R1194" t="str">
            <v>食事、入浴介助等、排泄介助、行事やレクリエーション時の補助等です。宿直はありません。お客様の８８名を約２３名のスタッフで介護します。</v>
          </cell>
          <cell r="S1194" t="str">
            <v>特別養護老人ホーム合掌苑 桂寮</v>
          </cell>
          <cell r="T1194" t="str">
            <v>確認中</v>
          </cell>
          <cell r="U1194" t="str">
            <v>正社員</v>
          </cell>
          <cell r="V1194" t="str">
            <v>東京都町田市金森東3-18-16</v>
          </cell>
          <cell r="W1194" t="str">
            <v>成瀬駅下車 徒歩13分</v>
          </cell>
          <cell r="X1194" t="str">
            <v>224,000～287,490円</v>
          </cell>
          <cell r="Y1194" t="str">
            <v>-</v>
          </cell>
          <cell r="Z1194" t="str">
            <v>当苑規定による・介護福祉士手当　１０，０００円・処遇改善手当　　　５，０００円・家族手当　配偶者　５，０００円　　子　　１５，０００円／人・ひとり親家庭　子３０，０００円／人・住宅手当　１０，０００円～３０，０００円</v>
          </cell>
          <cell r="AA1194" t="str">
            <v>実費（上限あり毎月30,000円まで）</v>
          </cell>
          <cell r="AB1194" t="str">
            <v>有り</v>
          </cell>
          <cell r="AC1194" t="str">
            <v>あり</v>
          </cell>
          <cell r="AD1194" t="str">
            <v>無し</v>
          </cell>
          <cell r="AE1194" t="str">
            <v>なし</v>
          </cell>
          <cell r="AF1194" t="str">
            <v>月給（手当等確認ください）</v>
          </cell>
          <cell r="AG1194" t="str">
            <v>無期</v>
          </cell>
          <cell r="AH1194" t="str">
            <v>無期</v>
          </cell>
          <cell r="AI1194" t="str">
            <v>確認中</v>
          </cell>
          <cell r="AJ1194" t="str">
            <v>可</v>
          </cell>
          <cell r="AK1194" t="str">
            <v>有</v>
          </cell>
          <cell r="AL1194" t="str">
            <v>3か月</v>
          </cell>
          <cell r="AM1194" t="str">
            <v>有</v>
          </cell>
          <cell r="AN1194" t="str">
            <v>8時間</v>
          </cell>
          <cell r="AO1194" t="str">
            <v>４週間単位の変形労働時間制　シフト制です</v>
          </cell>
          <cell r="AP1194" t="str">
            <v>①7:00～16:00
②8:30～17:30 
③11:00～20:00
④12:30～21:30</v>
          </cell>
          <cell r="AQ1194" t="str">
            <v>週所定労働日数５日
月平均労働日数 21.5日</v>
          </cell>
          <cell r="AR1194" t="str">
            <v>経験不問
学歴不問
介護初任者研修以上</v>
          </cell>
          <cell r="AS1194" t="str">
            <v>雇用保険・健康保険・厚生年金・労災保険</v>
          </cell>
          <cell r="AT1194">
            <v>1</v>
          </cell>
          <cell r="AU1194" t="str">
            <v>特別養護老人ホーム（特養）</v>
          </cell>
          <cell r="AZ1194" t="str">
            <v>60分</v>
          </cell>
          <cell r="BA1194" t="str">
            <v>107日</v>
          </cell>
          <cell r="BB1194" t="str">
            <v>あり（屋内禁煙）屋外に喫煙所設置</v>
          </cell>
          <cell r="BC1194" t="str">
            <v>あり（屋内禁煙）屋外に喫煙所設置</v>
          </cell>
        </row>
        <row r="1195">
          <cell r="C1195" t="str">
            <v>70-0417</v>
          </cell>
          <cell r="D1195">
            <v>45190</v>
          </cell>
          <cell r="E1195" t="str">
            <v>社会福祉法人合掌苑</v>
          </cell>
          <cell r="F1195" t="str">
            <v>しゃかいふくしほうじん　がっしょうえん</v>
          </cell>
          <cell r="G1195" t="str">
            <v>戦略推進本部　総務就労支援課</v>
          </cell>
          <cell r="H1195" t="str">
            <v>植田　史郎</v>
          </cell>
          <cell r="J1195" t="str">
            <v>042-799-1130</v>
          </cell>
          <cell r="K1195" t="str">
            <v>042-788-0456</v>
          </cell>
          <cell r="M1195" t="str">
            <v>saiyou@gsen.or.jp</v>
          </cell>
          <cell r="N1195" t="str">
            <v>https://www.gsen.or.jp/</v>
          </cell>
          <cell r="O1195" t="str">
            <v>町田の地で60年、現在34サービスを展開する社会福祉法人です。当法人は日本でいちばん大切にしたい会社大賞(2017)受賞、日本経営品質賞経営革新推進賞（2018)受賞企業です。</v>
          </cell>
          <cell r="P1195" t="str">
            <v>GTC(グッドタイム)職員</v>
          </cell>
          <cell r="Q1195" t="str">
            <v>確認中</v>
          </cell>
          <cell r="R1195" t="str">
            <v>・GTCとは、施設の入居者様向けに季節ごとのイベントやサークル活動、外部講師によるクラブ活動などを行うレクリーションクラブです。_x000D_・イベント企画運営全般、外出ツアー企画、参加・笑いヨガ実施_x000D_・アメーバ経営会議への参加・その他付随する業務</v>
          </cell>
          <cell r="S1195" t="str">
            <v>アシステッドナーシング鶴の苑</v>
          </cell>
          <cell r="T1195" t="str">
            <v>確認中</v>
          </cell>
          <cell r="U1195" t="str">
            <v>正社員</v>
          </cell>
          <cell r="V1195" t="str">
            <v>東京都町田市南町田5-3-28</v>
          </cell>
          <cell r="W1195" t="str">
            <v>南町田グランベリーパーク駅から徒歩6分</v>
          </cell>
          <cell r="X1195" t="str">
            <v>基本給224,000円～287,490円</v>
          </cell>
          <cell r="Y1195" t="str">
            <v>-</v>
          </cell>
          <cell r="Z1195" t="str">
            <v xml:space="preserve">・処遇改善手当　5,000円　　・介護福祉士手当　10,000円　　・住宅手当　10,000円～30,000円_x000D_・家族手当　配偶者　5,000円　子　15,000円／人　　・ひとり親家庭　子　30,000円／人_x000D_
</v>
          </cell>
          <cell r="AA1195" t="str">
            <v>上限3万円支給／月</v>
          </cell>
          <cell r="AB1195" t="str">
            <v>有り</v>
          </cell>
          <cell r="AC1195" t="str">
            <v>有り</v>
          </cell>
          <cell r="AD1195" t="str">
            <v>無し</v>
          </cell>
          <cell r="AE1195" t="str">
            <v>無し</v>
          </cell>
          <cell r="AF1195" t="str">
            <v>月給（手当等確認ください）</v>
          </cell>
          <cell r="AG1195" t="str">
            <v>無期</v>
          </cell>
          <cell r="AH1195" t="str">
            <v>無期</v>
          </cell>
          <cell r="AI1195" t="str">
            <v>確認中</v>
          </cell>
          <cell r="AJ1195" t="str">
            <v>可</v>
          </cell>
          <cell r="AK1195" t="str">
            <v>有り</v>
          </cell>
          <cell r="AL1195" t="str">
            <v>入社3か月</v>
          </cell>
          <cell r="AM1195" t="str">
            <v>無し</v>
          </cell>
          <cell r="AN1195" t="str">
            <v>無</v>
          </cell>
          <cell r="AO1195" t="str">
            <v>無</v>
          </cell>
          <cell r="AP1195" t="str">
            <v>8:30～17:30</v>
          </cell>
          <cell r="AQ1195" t="str">
            <v>月平均労働日数21.5日</v>
          </cell>
          <cell r="AR1195" t="str">
            <v>介護職員初任者研修修了者　　必須　　　介護福祉士　　あれば尚可</v>
          </cell>
          <cell r="AS1195" t="str">
            <v>雇用保険・健康保険・厚生年金・労災保険</v>
          </cell>
          <cell r="AT1195">
            <v>1</v>
          </cell>
          <cell r="AU1195" t="str">
            <v>住宅型有料老人ホーム</v>
          </cell>
          <cell r="AZ1195" t="str">
            <v>法定通り</v>
          </cell>
          <cell r="BA1195" t="str">
            <v>週休二日制</v>
          </cell>
          <cell r="BB1195" t="str">
            <v>あり（屋内禁煙）屋外に喫煙所設置</v>
          </cell>
          <cell r="BC1195" t="str">
            <v>あり（屋内禁煙）屋外に喫煙所設置</v>
          </cell>
        </row>
        <row r="1196">
          <cell r="C1196" t="str">
            <v>70-0447</v>
          </cell>
          <cell r="D1196">
            <v>45190</v>
          </cell>
          <cell r="E1196" t="str">
            <v>社会福祉法人合掌苑</v>
          </cell>
          <cell r="F1196" t="str">
            <v>しゃかいふくしほうじん　がっしょうえん</v>
          </cell>
          <cell r="G1196" t="str">
            <v>総務就労支援課</v>
          </cell>
          <cell r="H1196" t="str">
            <v>植田史郎</v>
          </cell>
          <cell r="J1196" t="str">
            <v>042-799-1130</v>
          </cell>
          <cell r="K1196" t="str">
            <v>042-788-0456</v>
          </cell>
          <cell r="L1196" t="str">
            <v>090-6472-8279</v>
          </cell>
          <cell r="M1196" t="str">
            <v>sueda@gsen.or.jp</v>
          </cell>
          <cell r="N1196" t="str">
            <v>https://www.gsen.or.jp/</v>
          </cell>
          <cell r="O1196" t="str">
            <v>風通しの良い働きやすい職場です。</v>
          </cell>
          <cell r="P1196" t="str">
            <v>介護職</v>
          </cell>
          <cell r="Q1196" t="str">
            <v>確認中</v>
          </cell>
          <cell r="R1196" t="str">
            <v xml:space="preserve"> 食事、入浴、排泄等の介助 ・室内清掃、リネン交換 ・行事やレクリエーション時の補助 ・送迎の添乗 ・その他介護業務に付随する業務 _x000D_
_x000D_
</v>
          </cell>
          <cell r="S1196" t="str">
            <v>特養ホーム桂寮</v>
          </cell>
          <cell r="T1196" t="str">
            <v>確認中</v>
          </cell>
          <cell r="U1196" t="str">
            <v>非常勤パート</v>
          </cell>
          <cell r="V1196" t="str">
            <v>東京都町田市金森東3-18-16</v>
          </cell>
          <cell r="W1196" t="str">
            <v>成瀬駅下車 徒歩13分</v>
          </cell>
          <cell r="X1196" t="str">
            <v>1,113円</v>
          </cell>
          <cell r="Y1196" t="str">
            <v>-</v>
          </cell>
          <cell r="Z1196" t="str">
            <v>なし</v>
          </cell>
          <cell r="AA1196" t="str">
            <v>上限３万</v>
          </cell>
          <cell r="AB1196" t="str">
            <v>無し</v>
          </cell>
          <cell r="AC1196" t="str">
            <v>無し</v>
          </cell>
          <cell r="AD1196" t="str">
            <v>無し</v>
          </cell>
          <cell r="AE1196" t="str">
            <v>無し</v>
          </cell>
          <cell r="AF1196" t="str">
            <v>時給</v>
          </cell>
          <cell r="AG1196" t="str">
            <v>無期</v>
          </cell>
          <cell r="AH1196" t="str">
            <v>無期</v>
          </cell>
          <cell r="AI1196" t="str">
            <v>確認中</v>
          </cell>
          <cell r="AJ1196" t="str">
            <v>可</v>
          </cell>
          <cell r="AK1196" t="str">
            <v>有</v>
          </cell>
          <cell r="AL1196" t="str">
            <v>3か月</v>
          </cell>
          <cell r="AM1196" t="str">
            <v>有り</v>
          </cell>
          <cell r="AN1196" t="str">
            <v>8時間</v>
          </cell>
          <cell r="AO1196" t="str">
            <v>8時30分〜17時30分</v>
          </cell>
          <cell r="AP1196" t="str">
            <v>９時から19時の間の４時間以上</v>
          </cell>
          <cell r="AQ1196" t="str">
            <v>週3から4日</v>
          </cell>
          <cell r="AR1196" t="str">
            <v>資格不問、経験あれば尚可</v>
          </cell>
          <cell r="AS1196" t="str">
            <v>雇用保険・労災保険</v>
          </cell>
          <cell r="AT1196">
            <v>1</v>
          </cell>
          <cell r="AU1196" t="str">
            <v>特別養護老人ホーム（特養）</v>
          </cell>
          <cell r="AZ1196" t="str">
            <v>法定通り</v>
          </cell>
          <cell r="BA1196" t="str">
            <v>シフト以外</v>
          </cell>
          <cell r="BB1196" t="str">
            <v>あり（屋内禁煙）屋外に喫煙所設置</v>
          </cell>
          <cell r="BC1196" t="str">
            <v>あり（屋内禁煙）屋外に喫煙所設置</v>
          </cell>
        </row>
        <row r="1197">
          <cell r="C1197" t="str">
            <v>70-0449</v>
          </cell>
          <cell r="D1197">
            <v>45190</v>
          </cell>
          <cell r="E1197" t="str">
            <v>社会福祉法人合掌苑</v>
          </cell>
          <cell r="F1197" t="str">
            <v>しゃかいふくしほうじん　がっしょうえん</v>
          </cell>
          <cell r="G1197" t="str">
            <v>総務就労支援課</v>
          </cell>
          <cell r="H1197" t="str">
            <v>植田史郎</v>
          </cell>
          <cell r="J1197" t="str">
            <v>042-799-1130</v>
          </cell>
          <cell r="K1197" t="str">
            <v>042-788-0456</v>
          </cell>
          <cell r="L1197" t="str">
            <v>090-6472-8279</v>
          </cell>
          <cell r="M1197" t="str">
            <v>sueda@gsen.or.jp</v>
          </cell>
          <cell r="N1197" t="str">
            <v>https://www.gsen.or.jp/</v>
          </cell>
          <cell r="O1197" t="str">
            <v>風通しの良い働きやすい職場です。</v>
          </cell>
          <cell r="P1197" t="str">
            <v>介護職</v>
          </cell>
          <cell r="Q1197" t="str">
            <v>確認中</v>
          </cell>
          <cell r="R1197" t="str">
            <v xml:space="preserve"> 食事、入浴、排泄等の介助 ・室内清掃、リネン交換 ・行事やレクリエーション時の補助 ・送迎の添乗 ・その他介護業務に付随する業務 
</v>
          </cell>
          <cell r="S1197" t="str">
            <v>デイサービス翠の杜</v>
          </cell>
          <cell r="T1197" t="str">
            <v>確認中</v>
          </cell>
          <cell r="U1197" t="str">
            <v>非常勤パート</v>
          </cell>
          <cell r="V1197" t="str">
            <v>東京都町田市金森東3-18-16</v>
          </cell>
          <cell r="W1197" t="str">
            <v>横浜線成瀬駅より徒歩約20分</v>
          </cell>
          <cell r="X1197" t="str">
            <v>1,113円</v>
          </cell>
          <cell r="Y1197" t="str">
            <v>-</v>
          </cell>
          <cell r="Z1197" t="str">
            <v>なし</v>
          </cell>
          <cell r="AA1197" t="str">
            <v>上限３万</v>
          </cell>
          <cell r="AB1197" t="str">
            <v>有</v>
          </cell>
          <cell r="AC1197" t="str">
            <v>有</v>
          </cell>
          <cell r="AD1197" t="str">
            <v>無</v>
          </cell>
          <cell r="AE1197" t="str">
            <v>無</v>
          </cell>
          <cell r="AF1197" t="str">
            <v>時給</v>
          </cell>
          <cell r="AG1197" t="str">
            <v>期間の定めなし</v>
          </cell>
          <cell r="AH1197" t="str">
            <v>無期</v>
          </cell>
          <cell r="AI1197" t="str">
            <v>確認中</v>
          </cell>
          <cell r="AJ1197" t="str">
            <v>条件等による</v>
          </cell>
          <cell r="AK1197" t="str">
            <v>有り</v>
          </cell>
          <cell r="AL1197" t="str">
            <v>３か月</v>
          </cell>
          <cell r="AM1197" t="str">
            <v>無し</v>
          </cell>
          <cell r="AN1197" t="str">
            <v>無</v>
          </cell>
          <cell r="AO1197" t="str">
            <v>シフト制</v>
          </cell>
          <cell r="AP1197" t="str">
            <v>8:30～17:30</v>
          </cell>
          <cell r="AQ1197" t="str">
            <v>週２日以上</v>
          </cell>
          <cell r="AR1197" t="str">
            <v>資格不問、経験不問</v>
          </cell>
          <cell r="AS1197" t="str">
            <v>労災保険</v>
          </cell>
          <cell r="AT1197">
            <v>1</v>
          </cell>
          <cell r="AU1197" t="str">
            <v>通所介護（デイサービス）</v>
          </cell>
          <cell r="AZ1197" t="str">
            <v>法定通り</v>
          </cell>
          <cell r="BA1197" t="str">
            <v>シフト以外</v>
          </cell>
          <cell r="BB1197" t="str">
            <v>あり（屋内禁煙）屋外に喫煙所設置</v>
          </cell>
          <cell r="BC1197" t="str">
            <v>あり（屋内禁煙）屋外に喫煙所設置</v>
          </cell>
        </row>
        <row r="1198">
          <cell r="C1198" t="str">
            <v>70-0450</v>
          </cell>
          <cell r="D1198">
            <v>45190</v>
          </cell>
          <cell r="E1198" t="str">
            <v>社会福祉法人合掌苑</v>
          </cell>
          <cell r="F1198" t="str">
            <v>しゃかいふくしほうじん　がっしょうえん</v>
          </cell>
          <cell r="G1198" t="str">
            <v>総務就労支援課</v>
          </cell>
          <cell r="H1198" t="str">
            <v>植田史郎</v>
          </cell>
          <cell r="J1198" t="str">
            <v>042-799-1130</v>
          </cell>
          <cell r="K1198" t="str">
            <v>042-788-0456</v>
          </cell>
          <cell r="L1198" t="str">
            <v>090-6472-8279</v>
          </cell>
          <cell r="M1198" t="str">
            <v>sueda@gsen.or.jp</v>
          </cell>
          <cell r="N1198" t="str">
            <v>https://www.gsen.or.jp/</v>
          </cell>
          <cell r="O1198" t="str">
            <v>風通しの良い職場です。</v>
          </cell>
          <cell r="P1198" t="str">
            <v>介護職</v>
          </cell>
          <cell r="Q1198" t="str">
            <v>確認中</v>
          </cell>
          <cell r="R1198" t="str">
            <v>住宅型有料老人ホーム「アシステッドナーシング鶴の苑」で入居者 様の生活援助全般を行っていただきます。 _x000D_・入居者様の居室の環境整備 _x000D_(換気、ごみ回収、床やトイレの清掃、シーツ交換) ・衣類の洗濯及び返却、入浴衣類の事前準備 ・食前食後の配膳下膳作業 ・フロアー内清掃(主に下膳後の床掃除) ・入居者様の見守り ※内容は勤務の時間によって変わります。 ※入居者様への身体介護についてもお願いすることがあります。</v>
          </cell>
          <cell r="S1198" t="str">
            <v>アシステッドナーシング鶴の苑</v>
          </cell>
          <cell r="T1198" t="str">
            <v>確認中</v>
          </cell>
          <cell r="U1198" t="str">
            <v>非常勤パート</v>
          </cell>
          <cell r="V1198" t="str">
            <v>東京都町田市南町田5-3-28</v>
          </cell>
          <cell r="W1198" t="str">
            <v>南町田グランベリーパーク駅から徒歩6分</v>
          </cell>
          <cell r="X1198" t="str">
            <v>1,113円</v>
          </cell>
          <cell r="Y1198" t="str">
            <v>-</v>
          </cell>
          <cell r="Z1198" t="str">
            <v>介護福祉士あれば時給1,100円</v>
          </cell>
          <cell r="AA1198" t="str">
            <v>上限３万</v>
          </cell>
          <cell r="AB1198" t="str">
            <v>有り</v>
          </cell>
          <cell r="AC1198" t="str">
            <v>有り</v>
          </cell>
          <cell r="AD1198" t="str">
            <v>無し</v>
          </cell>
          <cell r="AE1198" t="str">
            <v>無し</v>
          </cell>
          <cell r="AF1198" t="str">
            <v>時給</v>
          </cell>
          <cell r="AG1198" t="str">
            <v>無期</v>
          </cell>
          <cell r="AH1198" t="str">
            <v>無期</v>
          </cell>
          <cell r="AI1198" t="str">
            <v>確認中</v>
          </cell>
          <cell r="AJ1198" t="str">
            <v>可</v>
          </cell>
          <cell r="AK1198" t="str">
            <v>有</v>
          </cell>
          <cell r="AL1198" t="str">
            <v>3か月</v>
          </cell>
          <cell r="AM1198" t="str">
            <v>無し</v>
          </cell>
          <cell r="AN1198" t="str">
            <v>無</v>
          </cell>
          <cell r="AO1198" t="str">
            <v>変形労働時間制</v>
          </cell>
          <cell r="AP1198" t="str">
            <v>７時から21時30分の２時間以上</v>
          </cell>
          <cell r="AQ1198" t="str">
            <v>週２日以上</v>
          </cell>
          <cell r="AR1198" t="str">
            <v>資格不問、経験あれば尚可</v>
          </cell>
          <cell r="AS1198" t="str">
            <v>雇用保険・労災保険</v>
          </cell>
          <cell r="AT1198">
            <v>1</v>
          </cell>
          <cell r="AU1198" t="str">
            <v>特定施設入居者生活介護（有料老人ホーム）</v>
          </cell>
          <cell r="AZ1198" t="str">
            <v>法定通り</v>
          </cell>
          <cell r="BA1198" t="str">
            <v>シフト以外</v>
          </cell>
          <cell r="BB1198" t="str">
            <v>あり（屋内禁煙）屋外に喫煙所設置</v>
          </cell>
          <cell r="BC1198" t="str">
            <v>あり（屋内禁煙）屋外に喫煙所設置</v>
          </cell>
        </row>
        <row r="1199">
          <cell r="C1199" t="str">
            <v>70-0538</v>
          </cell>
          <cell r="D1199">
            <v>45190</v>
          </cell>
          <cell r="E1199" t="str">
            <v>社会福祉法人　福音会</v>
          </cell>
          <cell r="F1199" t="str">
            <v>しゃかいふくしほうじんふくいんかい</v>
          </cell>
          <cell r="G1199" t="str">
            <v>法人本部経営戦略室</v>
          </cell>
          <cell r="H1199" t="str">
            <v>小野ゆかり</v>
          </cell>
          <cell r="I1199" t="str">
            <v>おのゆかり</v>
          </cell>
          <cell r="J1199" t="str">
            <v>042-734-0631</v>
          </cell>
          <cell r="K1199" t="str">
            <v>042-734-0638</v>
          </cell>
          <cell r="L1199" t="str">
            <v>042-734-0631</v>
          </cell>
          <cell r="M1199" t="str">
            <v xml:space="preserve"> ono@fukuinkai.or.jp</v>
          </cell>
          <cell r="N1199" t="str">
            <v>https://www.fukuinkai.or.jp/index.html</v>
          </cell>
          <cell r="O1199" t="str">
            <v>高齢者福祉事業として、町田・文京・練馬地区で特養ホーム２ケ所、デイサービス７ヶ所、ヘルパー事業１ヶ所、居宅支援事業所４ヶ所、包括支援３ヶ所などの事業を展開しております。</v>
          </cell>
          <cell r="P1199" t="str">
            <v>調理員</v>
          </cell>
          <cell r="Q1199" t="str">
            <v>確認中</v>
          </cell>
          <cell r="R1199" t="str">
            <v xml:space="preserve">特別養護老人ホーム及び軽費老人ホームのご入居者の食事全般を支えていただくお仕事です。_x000D_
厨房にて調理補助、厨房職員のコーディネーター業務を担っていただきます。_x000D_
管理栄養士の補助。_x000D_
食を通してチームケアをしています。明るく楽しい職場です。_x000D_
</v>
          </cell>
          <cell r="S1199" t="str">
            <v>特別養護老人ホーム　福音の家</v>
          </cell>
          <cell r="T1199" t="str">
            <v>確認中</v>
          </cell>
          <cell r="U1199" t="str">
            <v>非常勤パート（パートタイム）</v>
          </cell>
          <cell r="V1199" t="str">
            <v>東京都町田市野津田町1932番地</v>
          </cell>
          <cell r="W1199" t="str">
            <v>町田駅より神奈中バス「並木」バス停下車　徒歩10分</v>
          </cell>
          <cell r="X1199" t="str">
            <v>1,113円</v>
          </cell>
          <cell r="Y1199" t="str">
            <v>なし</v>
          </cell>
          <cell r="Z1199" t="str">
            <v>なし</v>
          </cell>
          <cell r="AA1199" t="str">
            <v>規程による。</v>
          </cell>
          <cell r="AB1199" t="str">
            <v>有</v>
          </cell>
          <cell r="AC1199" t="str">
            <v>-</v>
          </cell>
          <cell r="AD1199" t="str">
            <v>無</v>
          </cell>
          <cell r="AE1199" t="str">
            <v>なし</v>
          </cell>
          <cell r="AF1199" t="str">
            <v>時給</v>
          </cell>
          <cell r="AG1199" t="str">
            <v>期間の定めあり（有期雇用）</v>
          </cell>
          <cell r="AH1199" t="str">
            <v>2024年３月３１日まで　※更新有</v>
          </cell>
          <cell r="AI1199" t="str">
            <v>確認中</v>
          </cell>
          <cell r="AJ1199" t="str">
            <v>可</v>
          </cell>
          <cell r="AK1199" t="str">
            <v>有り</v>
          </cell>
          <cell r="AL1199" t="str">
            <v>入社4ヶ月</v>
          </cell>
          <cell r="AM1199" t="str">
            <v>有り</v>
          </cell>
          <cell r="AN1199" t="str">
            <v>月平均10時間以内</v>
          </cell>
          <cell r="AO1199" t="str">
            <v>シフト制</v>
          </cell>
          <cell r="AP1199" t="str">
            <v>①5：30～14：30　②9：00～18：00　③11：30～20：30　シフト制</v>
          </cell>
          <cell r="AQ1199" t="str">
            <v>希望による</v>
          </cell>
          <cell r="AR1199" t="str">
            <v>学歴・資格・経験等：不問</v>
          </cell>
          <cell r="AS1199" t="str">
            <v>①労働保険②雇用保険③社会保険④厚生年金⑤法廷通り</v>
          </cell>
          <cell r="AT1199" t="str">
            <v>5名</v>
          </cell>
          <cell r="AU1199" t="str">
            <v>特別養護老人ホーム（特養）</v>
          </cell>
          <cell r="AV1199" t="str">
            <v>利用する</v>
          </cell>
          <cell r="AW1199" t="str">
            <v>①②③④⑦⑧</v>
          </cell>
          <cell r="AX1199" t="str">
            <v>利用しない</v>
          </cell>
          <cell r="AZ1199" t="str">
            <v>0～60分</v>
          </cell>
          <cell r="BA1199" t="str">
            <v>シフト制</v>
          </cell>
          <cell r="BB1199" t="str">
            <v>あり「屋内禁煙」</v>
          </cell>
          <cell r="BC1199" t="str">
            <v>あり「屋内禁煙」</v>
          </cell>
        </row>
        <row r="1200">
          <cell r="C1200" t="str">
            <v>70-0539</v>
          </cell>
          <cell r="D1200">
            <v>45190</v>
          </cell>
          <cell r="E1200" t="str">
            <v>社会福祉法人　福音会</v>
          </cell>
          <cell r="F1200" t="str">
            <v>しゃかいふくしほうじんふくいんかい</v>
          </cell>
          <cell r="G1200" t="str">
            <v>法人本部経営戦略室</v>
          </cell>
          <cell r="H1200" t="str">
            <v>小野ゆかり</v>
          </cell>
          <cell r="I1200" t="str">
            <v>おのゆかり</v>
          </cell>
          <cell r="J1200" t="str">
            <v>042-734-0631</v>
          </cell>
          <cell r="K1200" t="str">
            <v>042-734-0638</v>
          </cell>
          <cell r="L1200" t="str">
            <v>042-734-0631</v>
          </cell>
          <cell r="M1200" t="str">
            <v xml:space="preserve"> ono@fukuinkai.or.jp</v>
          </cell>
          <cell r="N1200" t="str">
            <v>https://www.fukuinkai.or.jp/index.html</v>
          </cell>
          <cell r="O1200" t="str">
            <v>高齢者福祉事業として、町田・文京・練馬地区で特養ホーム２ケ所、デイサービス７ヶ所、ヘルパー事業１ヶ所、居宅支援事業所４ヶ所、包括支援３ヶ所などの事業を展開しております。</v>
          </cell>
          <cell r="P1200" t="str">
            <v>調理員</v>
          </cell>
          <cell r="Q1200" t="str">
            <v>確認中</v>
          </cell>
          <cell r="R1200" t="str">
            <v xml:space="preserve">特別養護老人ホーム及び軽費老人ホームのご入居者の食事全般を支えていただくお仕事です。_x000D_
厨房にて調理補助、厨房職員のコーディネーター業務を担っていただきます。_x000D_
管理栄養士の補助。_x000D_
食を通してチームケアをしています。明るく楽しい職場です。_x000D_
</v>
          </cell>
          <cell r="S1200" t="str">
            <v>特別養護老人ホーム　福音の家</v>
          </cell>
          <cell r="T1200" t="str">
            <v>確認中</v>
          </cell>
          <cell r="U1200" t="str">
            <v>正社員</v>
          </cell>
          <cell r="V1200" t="str">
            <v>東京都町田市野津田町1932番地</v>
          </cell>
          <cell r="W1200" t="str">
            <v>町田駅より神奈中バス「並木」バス停下車　徒歩10分</v>
          </cell>
          <cell r="X1200" t="str">
            <v>187,000円</v>
          </cell>
          <cell r="Y1200" t="str">
            <v>なし</v>
          </cell>
          <cell r="Z1200" t="str">
            <v>なし</v>
          </cell>
          <cell r="AA1200" t="str">
            <v>規程による。</v>
          </cell>
          <cell r="AB1200" t="str">
            <v>有</v>
          </cell>
          <cell r="AC1200" t="str">
            <v>400円～8,400円</v>
          </cell>
          <cell r="AD1200" t="str">
            <v>有</v>
          </cell>
          <cell r="AE1200" t="str">
            <v>年2回、3.5ヶ月分(令和4年実績)</v>
          </cell>
          <cell r="AF1200" t="str">
            <v>月給</v>
          </cell>
          <cell r="AG1200" t="str">
            <v>期間の定めなし（無期雇用）</v>
          </cell>
          <cell r="AH1200" t="str">
            <v>無期</v>
          </cell>
          <cell r="AI1200" t="str">
            <v>確認中</v>
          </cell>
          <cell r="AJ1200" t="str">
            <v>可</v>
          </cell>
          <cell r="AK1200" t="str">
            <v>有り</v>
          </cell>
          <cell r="AL1200" t="str">
            <v>入社4ヶ月</v>
          </cell>
          <cell r="AM1200" t="str">
            <v>有り</v>
          </cell>
          <cell r="AN1200" t="str">
            <v>月平均10時間</v>
          </cell>
          <cell r="AO1200" t="str">
            <v>シフト制</v>
          </cell>
          <cell r="AP1200" t="str">
            <v>①5：30～14：30　②9：00～18：00　③11：30～20：30</v>
          </cell>
          <cell r="AQ1200" t="str">
            <v>4週8休</v>
          </cell>
          <cell r="AR1200" t="str">
            <v>学歴・資格・経験等：不問</v>
          </cell>
          <cell r="AS1200" t="str">
            <v>①労働保険②雇用保険③社会保険④厚生年金⑤法廷通り</v>
          </cell>
          <cell r="AT1200" t="str">
            <v>1名</v>
          </cell>
          <cell r="AU1200" t="str">
            <v>特別養護老人ホーム（特養）</v>
          </cell>
          <cell r="AV1200" t="str">
            <v>利用する</v>
          </cell>
          <cell r="AW1200" t="str">
            <v>①②③④⑦⑧</v>
          </cell>
          <cell r="AX1200" t="str">
            <v>利用しない</v>
          </cell>
          <cell r="AZ1200" t="str">
            <v>60分</v>
          </cell>
          <cell r="BA1200" t="str">
            <v>年間休日数：114日　夏休、冬休あり</v>
          </cell>
          <cell r="BB1200" t="str">
            <v>あり「屋内禁煙」</v>
          </cell>
          <cell r="BC1200" t="str">
            <v>あり「屋内禁煙」</v>
          </cell>
        </row>
        <row r="1201">
          <cell r="C1201" t="str">
            <v>70-0540</v>
          </cell>
          <cell r="D1201">
            <v>45190</v>
          </cell>
          <cell r="E1201" t="str">
            <v>社会福祉法人　福音会</v>
          </cell>
          <cell r="F1201" t="str">
            <v>しゃかいふくしほうじんふくいんかい</v>
          </cell>
          <cell r="G1201" t="str">
            <v>法人本部経営戦略室</v>
          </cell>
          <cell r="H1201" t="str">
            <v>小野ゆかり</v>
          </cell>
          <cell r="I1201" t="str">
            <v>おのゆかり</v>
          </cell>
          <cell r="J1201" t="str">
            <v>042-734-0631</v>
          </cell>
          <cell r="K1201" t="str">
            <v>042-734-0638</v>
          </cell>
          <cell r="L1201" t="str">
            <v>042-734-0631</v>
          </cell>
          <cell r="M1201" t="str">
            <v xml:space="preserve"> ono@fukuinkai.or.jp</v>
          </cell>
          <cell r="N1201" t="str">
            <v>https://www.fukuinkai.or.jp/index.html</v>
          </cell>
          <cell r="O1201" t="str">
            <v>高齢者福祉事業として、町田・文京・練馬地区で特別養護老人ホーム2ヶ所、軽費老人ホーム1ヶ所、デイサービス7ヶ所、ヘルパー事業1ヶ所、居宅介護支援事業所4ヶ所、包括支援センター3ヶ所などの事業を展開しております。</v>
          </cell>
          <cell r="P1201" t="str">
            <v>介護職員</v>
          </cell>
          <cell r="Q1201" t="str">
            <v>確認中</v>
          </cell>
          <cell r="R1201" t="str">
            <v>ご入居者の尊厳を守り健康で幸せな日々を送っていただくための支援をお願いします。_x000D_
特別養護老人ホーム（入居者130名）における施設利用者の生活支援、身体介助等です。</v>
          </cell>
          <cell r="S1201" t="str">
            <v>特別養護老人ホーム　福音の家</v>
          </cell>
          <cell r="T1201" t="str">
            <v>確認中</v>
          </cell>
          <cell r="U1201" t="str">
            <v>正社員</v>
          </cell>
          <cell r="V1201" t="str">
            <v>東京都町田市野津田町1932番地</v>
          </cell>
          <cell r="W1201" t="str">
            <v>町田駅より神奈中バス「並木」バス停下車　徒歩10分</v>
          </cell>
          <cell r="X1201" t="str">
            <v>181,000～220,000円</v>
          </cell>
          <cell r="Y1201" t="str">
            <v>試用期間4ヶ月は181,000円～200,000円ですが、試用期間終了後に人事審査委員会にて初任賃金を確定します。_x000D_
初任賃金確定後、試用期間中の賃金との差額がある場合、採用時に遡ってその差額を支給いたします。</v>
          </cell>
          <cell r="Z1201" t="str">
            <v>介護職手当：12,000円_x000D_
資格手当：5,500円～10,000円(処遇改善手当3,500～5,000円含む)_x000D_
夜勤手当：1回につき10,000円(処遇改善手当5,000円含む)_x000D_
他手当あり</v>
          </cell>
          <cell r="AA1201" t="str">
            <v>規程による。</v>
          </cell>
          <cell r="AB1201" t="str">
            <v>有</v>
          </cell>
          <cell r="AC1201" t="str">
            <v>500円～9,590円</v>
          </cell>
          <cell r="AD1201" t="str">
            <v>有</v>
          </cell>
          <cell r="AE1201" t="str">
            <v>年2回、3.5ヶ月分(令和4年実績)</v>
          </cell>
          <cell r="AF1201" t="str">
            <v>月給</v>
          </cell>
          <cell r="AG1201" t="str">
            <v>期間の定めなし（無期雇用）</v>
          </cell>
          <cell r="AH1201" t="str">
            <v>無期</v>
          </cell>
          <cell r="AI1201" t="str">
            <v>確認中</v>
          </cell>
          <cell r="AJ1201" t="str">
            <v>可</v>
          </cell>
          <cell r="AK1201" t="str">
            <v>有り</v>
          </cell>
          <cell r="AL1201" t="str">
            <v>入社4ヶ月</v>
          </cell>
          <cell r="AM1201" t="str">
            <v>有り</v>
          </cell>
          <cell r="AN1201" t="str">
            <v>月平均10時間以内</v>
          </cell>
          <cell r="AO1201" t="str">
            <v>シフト制</v>
          </cell>
          <cell r="AP1201" t="str">
            <v>①7:00～16:00　②7:30～16:30　③9:00～18:00　④10:30～19:30　⑤11:00～20:00　⑥17:30～10:30（夜勤）</v>
          </cell>
          <cell r="AQ1201" t="str">
            <v>4週8休</v>
          </cell>
          <cell r="AR1201" t="str">
            <v>学歴：不問_x000D_
資格：介護福祉士・ヘルパー１級・実務者研修修了・介護職員初任者研修修了・ヘルパー２級　いづれかがあればなお可能。資格なしの方も歓迎。_x000D_
経験：未経験者可。経験者優遇。</v>
          </cell>
          <cell r="AS1201" t="str">
            <v>①労働保険②雇用保険③社会保険④厚生年金</v>
          </cell>
          <cell r="AT1201" t="str">
            <v>3名</v>
          </cell>
          <cell r="AU1201" t="str">
            <v>特別養護老人ホーム（特養）</v>
          </cell>
          <cell r="AV1201" t="str">
            <v>利用する</v>
          </cell>
          <cell r="AW1201" t="str">
            <v>①③④⑦⑧</v>
          </cell>
          <cell r="AX1201" t="str">
            <v>利用しない</v>
          </cell>
          <cell r="AZ1201" t="str">
            <v>60分</v>
          </cell>
          <cell r="BA1201" t="str">
            <v>年間休日数：114日　夏休、冬休あり</v>
          </cell>
          <cell r="BB1201" t="str">
            <v>あり「屋内禁煙」</v>
          </cell>
          <cell r="BC1201" t="str">
            <v>あり「屋内禁煙」</v>
          </cell>
        </row>
        <row r="1202">
          <cell r="C1202" t="str">
            <v>70-0542</v>
          </cell>
          <cell r="D1202">
            <v>45190</v>
          </cell>
          <cell r="E1202" t="str">
            <v>社会福祉法人　福音会</v>
          </cell>
          <cell r="F1202" t="str">
            <v>しゃかいふくしほうじんふくいんかい</v>
          </cell>
          <cell r="G1202" t="str">
            <v>法人本部経営戦略室</v>
          </cell>
          <cell r="H1202" t="str">
            <v>小野ゆかり</v>
          </cell>
          <cell r="I1202" t="str">
            <v>おのゆかり</v>
          </cell>
          <cell r="J1202" t="str">
            <v>042-734-0631</v>
          </cell>
          <cell r="K1202" t="str">
            <v>042-734-0638</v>
          </cell>
          <cell r="L1202" t="str">
            <v>042-734-0631</v>
          </cell>
          <cell r="M1202" t="str">
            <v xml:space="preserve"> ono@fukuinkai.or.jp</v>
          </cell>
          <cell r="N1202" t="str">
            <v>https://www.fukuinkai.or.jp/index.html</v>
          </cell>
          <cell r="O1202" t="str">
            <v>高齢者福祉事業として、町田・文京・練馬地区で特養ホーム２ケ所、デイサービス７ヶ所、ヘルパー事業１ヶ所、居宅支援事業所４ヶ_x000D_
所、包括支援３ヶ所などの事業を展開しております。</v>
          </cell>
          <cell r="P1202" t="str">
            <v>介護職員（送迎ドライバー）</v>
          </cell>
          <cell r="Q1202" t="str">
            <v>確認中</v>
          </cell>
          <cell r="R1202" t="str">
            <v>デイサービス利用者送迎車両（日産キャラバン）の運転_x000D_
車両乗降に付随する介助業務、介護職員の補助業務等を担っていただきます。</v>
          </cell>
          <cell r="S1202" t="str">
            <v>まちだケアセンター</v>
          </cell>
          <cell r="T1202" t="str">
            <v>確認中</v>
          </cell>
          <cell r="U1202" t="str">
            <v>非常勤パート（パートタイム）</v>
          </cell>
          <cell r="V1202" t="str">
            <v>東京都町田市野津田町1932番地</v>
          </cell>
          <cell r="W1202" t="str">
            <v>町田駅より神奈中バス「並木」バス停下車　徒歩10分</v>
          </cell>
          <cell r="X1202" t="str">
            <v>1,113円</v>
          </cell>
          <cell r="Y1202" t="str">
            <v>就業時間、資格によって変動があります。</v>
          </cell>
          <cell r="Z1202" t="str">
            <v>なし</v>
          </cell>
          <cell r="AA1202" t="str">
            <v>規程による。</v>
          </cell>
          <cell r="AB1202" t="str">
            <v>有</v>
          </cell>
          <cell r="AC1202" t="str">
            <v>-</v>
          </cell>
          <cell r="AD1202" t="str">
            <v>無</v>
          </cell>
          <cell r="AE1202" t="str">
            <v>なし</v>
          </cell>
          <cell r="AF1202" t="str">
            <v>時給</v>
          </cell>
          <cell r="AG1202" t="str">
            <v>期間の定めあり（有期雇用）</v>
          </cell>
          <cell r="AH1202" t="str">
            <v>2024年3月31日まで　※更新有</v>
          </cell>
          <cell r="AI1202" t="str">
            <v>確認中</v>
          </cell>
          <cell r="AJ1202" t="str">
            <v>可</v>
          </cell>
          <cell r="AK1202" t="str">
            <v>有り</v>
          </cell>
          <cell r="AL1202" t="str">
            <v>入社4ヶ月</v>
          </cell>
          <cell r="AM1202" t="str">
            <v>有り</v>
          </cell>
          <cell r="AN1202" t="str">
            <v>月平均5時間以内</v>
          </cell>
          <cell r="AO1202" t="str">
            <v>シフト制</v>
          </cell>
          <cell r="AP1202" t="str">
            <v>①8:15～18:15（休憩2時間）　または_x000D_
②8:15～11:15、15:15～18:15（休憩4時間）</v>
          </cell>
          <cell r="AQ1202" t="str">
            <v>週3日～</v>
          </cell>
          <cell r="AR1202" t="str">
            <v>無資格・未経験の方大歓迎です。</v>
          </cell>
          <cell r="AS1202" t="str">
            <v>労災保険・労働条件による</v>
          </cell>
          <cell r="AT1202" t="str">
            <v>1～3名</v>
          </cell>
          <cell r="AU1202" t="str">
            <v>通所介護（デイサービス）</v>
          </cell>
          <cell r="AV1202" t="str">
            <v>利用する</v>
          </cell>
          <cell r="AW1202" t="str">
            <v>②③④⑦⑧</v>
          </cell>
          <cell r="AX1202" t="str">
            <v>利用しない</v>
          </cell>
          <cell r="AZ1202" t="str">
            <v>就業時間による。</v>
          </cell>
          <cell r="BA1202" t="str">
            <v>日曜定休</v>
          </cell>
          <cell r="BB1202" t="str">
            <v>あり「屋内禁煙」</v>
          </cell>
          <cell r="BC1202" t="str">
            <v>あり「屋内禁煙」</v>
          </cell>
        </row>
        <row r="1203">
          <cell r="C1203" t="str">
            <v>70-0543</v>
          </cell>
          <cell r="D1203">
            <v>45190</v>
          </cell>
          <cell r="E1203" t="str">
            <v>社会福祉法人福音会</v>
          </cell>
          <cell r="F1203" t="str">
            <v>しゃかいふくしほうじんふくいんかい</v>
          </cell>
          <cell r="G1203" t="str">
            <v>法人本部経営戦略室</v>
          </cell>
          <cell r="H1203" t="str">
            <v>小野ゆかり</v>
          </cell>
          <cell r="I1203" t="str">
            <v>おのゆかり</v>
          </cell>
          <cell r="J1203" t="str">
            <v>042-734-0631</v>
          </cell>
          <cell r="K1203" t="str">
            <v>042-734-0638</v>
          </cell>
          <cell r="L1203" t="str">
            <v>042-734-0631</v>
          </cell>
          <cell r="M1203" t="str">
            <v xml:space="preserve"> ono@fukuinkai.or.jp</v>
          </cell>
          <cell r="N1203" t="str">
            <v>https://www.fukuinkai.or.jp/index.html</v>
          </cell>
          <cell r="O1203" t="str">
            <v xml:space="preserve">高齢者福祉事業として、町田・文京・練馬地区で特養ホーム２ケ所、デイサービス７ヶ所、ヘルパー事業１ヶ所、居宅支援事業所４ヶ_x000D_
所、包括支援３ヶ所などの事業を展開しております。_x000D_
</v>
          </cell>
          <cell r="P1203" t="str">
            <v>介護職員（訪問）</v>
          </cell>
          <cell r="Q1203" t="str">
            <v>確認中</v>
          </cell>
          <cell r="R1203" t="str">
            <v>ヘルパー業務_x000D_
専用ソフトへの入力業務</v>
          </cell>
          <cell r="S1203" t="str">
            <v>ふくいんヘルパーステーション</v>
          </cell>
          <cell r="T1203" t="str">
            <v>確認中</v>
          </cell>
          <cell r="U1203" t="str">
            <v>正社員</v>
          </cell>
          <cell r="V1203" t="str">
            <v>東京都町田市野津田町1932番地</v>
          </cell>
          <cell r="W1203" t="str">
            <v>町田駅より神奈中バス「並木」バス停下車　徒歩10分</v>
          </cell>
          <cell r="X1203" t="str">
            <v>181,000～220,000円</v>
          </cell>
          <cell r="Y1203" t="str">
            <v xml:space="preserve">試用期間4ヶ月は181,000円～200,000円ですが、試用期間終了後に人事審査委員会にて初任賃金を確定します。_x000D_
初任賃金確定後、試用期間中の賃金との差額ある場合、採用時に遡ってその差額を支給いたします。_x000D_
</v>
          </cell>
          <cell r="Z1203" t="str">
            <v>資格手当:0円～10,000円</v>
          </cell>
          <cell r="AA1203" t="str">
            <v>規程による。</v>
          </cell>
          <cell r="AB1203" t="str">
            <v>有</v>
          </cell>
          <cell r="AC1203" t="str">
            <v>500円～9,590円</v>
          </cell>
          <cell r="AD1203" t="str">
            <v>有</v>
          </cell>
          <cell r="AE1203" t="str">
            <v>年2回、3.5ヶ月分(令和4年実績)</v>
          </cell>
          <cell r="AF1203" t="str">
            <v>月給</v>
          </cell>
          <cell r="AG1203" t="str">
            <v>期間の定めなし（無期雇用）</v>
          </cell>
          <cell r="AH1203" t="str">
            <v>無期</v>
          </cell>
          <cell r="AI1203" t="str">
            <v>確認中</v>
          </cell>
          <cell r="AJ1203" t="str">
            <v>可</v>
          </cell>
          <cell r="AK1203" t="str">
            <v>有り</v>
          </cell>
          <cell r="AL1203" t="str">
            <v>入社4ヶ月</v>
          </cell>
          <cell r="AM1203" t="str">
            <v>有り</v>
          </cell>
          <cell r="AN1203" t="str">
            <v>月平均10時間</v>
          </cell>
          <cell r="AO1203" t="str">
            <v>シフト制</v>
          </cell>
          <cell r="AP1203" t="str">
            <v>8：30～17：30</v>
          </cell>
          <cell r="AQ1203" t="str">
            <v>4週8休</v>
          </cell>
          <cell r="AR1203" t="str">
            <v>学歴：不問_x000D_
資格：介護福祉士、介護職員初任者研修修了者、介護職員実務者研修修了者いずれかがあればなお可。_x000D_
資格なしの方も歓迎。_x000D_
経験：未経験者可。経験者優遇。</v>
          </cell>
          <cell r="AS1203" t="str">
            <v>①労働保険②雇用保険③社会保険④厚生年金</v>
          </cell>
          <cell r="AT1203">
            <v>2</v>
          </cell>
          <cell r="AU1203" t="str">
            <v>訪問介護（ホームヘルプサービス）</v>
          </cell>
          <cell r="AV1203" t="str">
            <v>利用する</v>
          </cell>
          <cell r="AW1203" t="str">
            <v>①②③④⑧</v>
          </cell>
          <cell r="AX1203" t="str">
            <v>利用しない</v>
          </cell>
          <cell r="AZ1203" t="str">
            <v>60分</v>
          </cell>
          <cell r="BA1203" t="str">
            <v>年間休日数：114日　夏休、冬休あり</v>
          </cell>
          <cell r="BB1203" t="str">
            <v>あり「屋内禁煙」</v>
          </cell>
          <cell r="BC1203" t="str">
            <v>あり「屋内禁煙」</v>
          </cell>
        </row>
        <row r="1204">
          <cell r="C1204" t="str">
            <v>70-0544</v>
          </cell>
          <cell r="D1204">
            <v>45190</v>
          </cell>
          <cell r="E1204" t="str">
            <v>社会福祉法人　福音会</v>
          </cell>
          <cell r="F1204" t="str">
            <v>しゃかいふくしほうじんふくいんかい</v>
          </cell>
          <cell r="G1204" t="str">
            <v>法人本部経営戦略室</v>
          </cell>
          <cell r="H1204" t="str">
            <v>小野ゆかり</v>
          </cell>
          <cell r="I1204" t="str">
            <v>おのゆかり</v>
          </cell>
          <cell r="J1204" t="str">
            <v>042-734-0631</v>
          </cell>
          <cell r="K1204" t="str">
            <v>042-734-0638</v>
          </cell>
          <cell r="L1204" t="str">
            <v>042-734-0631</v>
          </cell>
          <cell r="M1204" t="str">
            <v xml:space="preserve"> ono@fukuinkai.or.jp</v>
          </cell>
          <cell r="N1204" t="str">
            <v>https://www.fukuinkai.or.jp/index.html</v>
          </cell>
          <cell r="O1204" t="str">
            <v>高齢者福祉事業として、町田・文京・練馬地区で特養ホーム２ケ所、デイサービス７ヶ所、ヘルパー事業１ヶ所、居宅支援事業所４ヶ_x000D_
所、包括支援３ヶ所などの事業を展開しております。</v>
          </cell>
          <cell r="P1204" t="str">
            <v>介護職員</v>
          </cell>
          <cell r="Q1204" t="str">
            <v>確認中</v>
          </cell>
          <cell r="R1204" t="str">
            <v>デイサービス利用者の対応（送迎、入浴、排せつ、食事介助など）</v>
          </cell>
          <cell r="S1204" t="str">
            <v>まちだケアセンター</v>
          </cell>
          <cell r="T1204" t="str">
            <v>確認中</v>
          </cell>
          <cell r="U1204" t="str">
            <v>正社員</v>
          </cell>
          <cell r="V1204" t="str">
            <v>東京都町田市野津田町1932番地</v>
          </cell>
          <cell r="W1204" t="str">
            <v>町田駅より神奈中バス「並木」バス停下車　徒歩10分</v>
          </cell>
          <cell r="X1204" t="str">
            <v>181,000～220,000円</v>
          </cell>
          <cell r="Y1204" t="str">
            <v>試用期間4ヶ月は181,000円～200,000円ですが、試用期間終了後に人事審査委員会にて初任賃金を確定します。_x000D_
初任賃金確定後、試用期間中の賃金との差額ある場合、採用時に遡ってその差額を支給いたします。</v>
          </cell>
          <cell r="Z1204" t="str">
            <v>介護職手当：12,000円_x000D_
資格手当：0～10,000円（処遇改善手当含む）_x000D_
他手当あり</v>
          </cell>
          <cell r="AA1204" t="str">
            <v>規程による。</v>
          </cell>
          <cell r="AB1204" t="str">
            <v>有</v>
          </cell>
          <cell r="AC1204" t="str">
            <v>500円～9,590円</v>
          </cell>
          <cell r="AD1204" t="str">
            <v>有</v>
          </cell>
          <cell r="AE1204" t="str">
            <v>年2回、3.5ヶ月分(令和4年実績)</v>
          </cell>
          <cell r="AF1204" t="str">
            <v>月給</v>
          </cell>
          <cell r="AG1204" t="str">
            <v>期間の定めなし（無期雇用）</v>
          </cell>
          <cell r="AH1204" t="str">
            <v>無期</v>
          </cell>
          <cell r="AI1204" t="str">
            <v>確認中</v>
          </cell>
          <cell r="AJ1204" t="str">
            <v>可</v>
          </cell>
          <cell r="AK1204" t="str">
            <v>有り</v>
          </cell>
          <cell r="AL1204" t="str">
            <v>入社4ヶ月</v>
          </cell>
          <cell r="AM1204" t="str">
            <v>有り</v>
          </cell>
          <cell r="AN1204" t="str">
            <v>月平均10時間以内</v>
          </cell>
          <cell r="AO1204" t="str">
            <v>シフト制</v>
          </cell>
          <cell r="AP1204" t="str">
            <v>①8：15～17：15　②9：15～18：15</v>
          </cell>
          <cell r="AQ1204" t="str">
            <v>4週8休</v>
          </cell>
          <cell r="AR1204" t="str">
            <v>学歴：不問_x000D_
資格：介護福祉士、介護職員初任者研修修了者、介護職員実務者研修修了者いずれかがあればなお可。_x000D_
資格なしの方も歓迎。_x000D_
経験：未経験者可。経験者優遇。</v>
          </cell>
          <cell r="AS1204" t="str">
            <v>①労働保険②雇用保険③社会保険④厚生年金</v>
          </cell>
          <cell r="AT1204">
            <v>2</v>
          </cell>
          <cell r="AU1204" t="str">
            <v>通所介護（デイサービス）</v>
          </cell>
          <cell r="AV1204" t="str">
            <v>利用する</v>
          </cell>
          <cell r="AW1204" t="str">
            <v>①②③④⑦⑧</v>
          </cell>
          <cell r="AX1204" t="str">
            <v>利用しない</v>
          </cell>
          <cell r="AZ1204" t="str">
            <v>60分</v>
          </cell>
          <cell r="BA1204" t="str">
            <v>年間休日数：114日　夏休、冬休あり</v>
          </cell>
          <cell r="BB1204" t="str">
            <v>あり「屋内禁煙」</v>
          </cell>
          <cell r="BC1204" t="str">
            <v>あり「屋内禁煙」</v>
          </cell>
        </row>
        <row r="1205">
          <cell r="C1205" t="str">
            <v>70-0545</v>
          </cell>
          <cell r="D1205">
            <v>45190</v>
          </cell>
          <cell r="E1205" t="str">
            <v>社会福祉法人　福音会</v>
          </cell>
          <cell r="F1205" t="str">
            <v>しゃかいふくしほうじんふくいんかい</v>
          </cell>
          <cell r="G1205" t="str">
            <v>法人本部経営戦略室</v>
          </cell>
          <cell r="H1205" t="str">
            <v>小野ゆかり</v>
          </cell>
          <cell r="I1205" t="str">
            <v>おのゆかり</v>
          </cell>
          <cell r="J1205" t="str">
            <v>042-734-0631</v>
          </cell>
          <cell r="K1205" t="str">
            <v>042-734-0638</v>
          </cell>
          <cell r="L1205" t="str">
            <v>042-734-0631</v>
          </cell>
          <cell r="M1205" t="str">
            <v xml:space="preserve"> ono@fukuinkai.or.jp</v>
          </cell>
          <cell r="N1205" t="str">
            <v>https://www.fukuinkai.or.jp/index.html</v>
          </cell>
          <cell r="O1205" t="str">
            <v xml:space="preserve">高齢者福祉事業として、町田・文京・練馬地区で特養ホーム２ケ所、デイサービス７ヶ所、ヘルパー事業１ヶ所、居宅支援事業所４ヶ所、包括支援３ヶ所などの事業を展開しております。_x000D_
</v>
          </cell>
          <cell r="P1205" t="str">
            <v>相談員(保健師・看護師)</v>
          </cell>
          <cell r="Q1205" t="str">
            <v>確認中</v>
          </cell>
          <cell r="R1205" t="str">
            <v>高齢者やそのご家族が、住み慣れた地域で安心して生活を送ることができるよう、総合的な相談や支援、必要なサービスの調整を行っていく業務です。_x000D_
また、元気高齢者が増えるよう、地域で健康づくりや介護予防に関する普及啓発を行ったり、自主的な活動の支援等も行っています。_x000D_
地域を元気にする取り組みを一緒に行いましょう。</v>
          </cell>
          <cell r="S1205" t="str">
            <v>町田市忠生第2高齢者支援センター</v>
          </cell>
          <cell r="T1205" t="str">
            <v>確認中</v>
          </cell>
          <cell r="U1205" t="str">
            <v>正社員</v>
          </cell>
          <cell r="V1205" t="str">
            <v>東京都町田市山崎町2200山崎団地3-18棟101号</v>
          </cell>
          <cell r="W1205" t="str">
            <v xml:space="preserve">町田駅より神奈中バス「山崎団地センター」バス停下車　徒歩2分_x000D_
</v>
          </cell>
          <cell r="X1205" t="str">
            <v>208,000～270,000円</v>
          </cell>
          <cell r="Y1205" t="str">
            <v>試用期間4ヶ月は208,000円～216,000円ですが、試用期間終了後に人事審査委員会にて初任賃金を確定します。_x000D_
初任賃金確定後、試用期間中の賃金との差額ある場合、採用時に遡ってその差額を支給いたします。</v>
          </cell>
          <cell r="Z1205" t="str">
            <v>資格手当：5,000円_x000D_
夜間拘束手当：1回につき1,000円_x000D_
休日拘束手当：1回につき2,000円</v>
          </cell>
          <cell r="AA1205" t="str">
            <v>規程による。</v>
          </cell>
          <cell r="AB1205" t="str">
            <v>有</v>
          </cell>
          <cell r="AC1205" t="str">
            <v>600円～10,440円</v>
          </cell>
          <cell r="AD1205" t="str">
            <v>有</v>
          </cell>
          <cell r="AE1205" t="str">
            <v>年2回、3.5ヶ月分(令和4年実績)</v>
          </cell>
          <cell r="AF1205" t="str">
            <v>月給</v>
          </cell>
          <cell r="AG1205" t="str">
            <v>期間の定めなし（無期雇用）</v>
          </cell>
          <cell r="AH1205" t="str">
            <v>無期</v>
          </cell>
          <cell r="AI1205" t="str">
            <v>確認中</v>
          </cell>
          <cell r="AJ1205" t="str">
            <v>可</v>
          </cell>
          <cell r="AK1205" t="str">
            <v>有り</v>
          </cell>
          <cell r="AL1205" t="str">
            <v>入社4ヶ月</v>
          </cell>
          <cell r="AM1205" t="str">
            <v>有り</v>
          </cell>
          <cell r="AN1205" t="str">
            <v>月平均10時間</v>
          </cell>
          <cell r="AO1205" t="str">
            <v>シフト制</v>
          </cell>
          <cell r="AP1205" t="str">
            <v>8：30～17：30</v>
          </cell>
          <cell r="AQ1205" t="str">
            <v>4週8休</v>
          </cell>
          <cell r="AR1205" t="str">
            <v>資格：保健師、看護師　いずれかの資格お持ちの方_x000D_
経験：あればなお可</v>
          </cell>
          <cell r="AS1205" t="str">
            <v>①労働保険②雇用保険③社会保険④厚生年金</v>
          </cell>
          <cell r="AT1205">
            <v>1</v>
          </cell>
          <cell r="AU1205" t="str">
            <v>地域包括支援センター</v>
          </cell>
          <cell r="AV1205" t="str">
            <v>利用する</v>
          </cell>
          <cell r="AW1205" t="str">
            <v>①②③④⑧</v>
          </cell>
          <cell r="AX1205" t="str">
            <v>利用しない</v>
          </cell>
          <cell r="AZ1205" t="str">
            <v>60分</v>
          </cell>
          <cell r="BA1205" t="str">
            <v>年間休日数：114日　夏休、冬休あり</v>
          </cell>
          <cell r="BB1205" t="str">
            <v>あり「屋内禁煙」</v>
          </cell>
          <cell r="BC1205" t="str">
            <v>あり「屋内禁煙」</v>
          </cell>
        </row>
        <row r="1206">
          <cell r="C1206" t="str">
            <v>70-0550</v>
          </cell>
          <cell r="D1206">
            <v>45190</v>
          </cell>
          <cell r="E1206" t="str">
            <v>社会福祉法人合掌苑</v>
          </cell>
          <cell r="F1206" t="str">
            <v>社会福祉法人合掌苑(しゃかいふくしほうじん　がっしょうえん)</v>
          </cell>
          <cell r="G1206" t="str">
            <v>総務就労支援課</v>
          </cell>
          <cell r="H1206" t="str">
            <v>植田史郎</v>
          </cell>
          <cell r="I1206" t="str">
            <v>植田史郎(うえだしろう)</v>
          </cell>
          <cell r="J1206" t="str">
            <v>042-799-1130</v>
          </cell>
          <cell r="K1206" t="str">
            <v>042-788-0456</v>
          </cell>
          <cell r="L1206" t="str">
            <v>090-6472-8279</v>
          </cell>
          <cell r="M1206" t="str">
            <v>sueda@gsen.or.jp</v>
          </cell>
          <cell r="N1206" t="str">
            <v>https://www.gsen.or.jp/</v>
          </cell>
          <cell r="O1206" t="str">
            <v>風通しの良い働きやすい職場です。</v>
          </cell>
          <cell r="P1206" t="str">
            <v>調理員</v>
          </cell>
          <cell r="Q1206" t="str">
            <v>確認中</v>
          </cell>
          <cell r="R1206" t="str">
            <v xml:space="preserve">高齢者介護施設にて入居者様にお食事を提供するお仕事です。朝食、昼食、夕食、クックチル、アラカルト食、行事食、特別食の調理
</v>
          </cell>
          <cell r="S1206" t="str">
            <v>鶴の苑栄養給食課</v>
          </cell>
          <cell r="T1206" t="str">
            <v>確認中</v>
          </cell>
          <cell r="U1206" t="str">
            <v>非常勤パート</v>
          </cell>
          <cell r="V1206" t="str">
            <v>東京都町田市南町田5-3-28</v>
          </cell>
          <cell r="W1206" t="str">
            <v>東急田園都市線南町田より徒歩約10分</v>
          </cell>
          <cell r="X1206" t="str">
            <v>1,113円</v>
          </cell>
          <cell r="Y1206" t="str">
            <v>確認中</v>
          </cell>
          <cell r="Z1206" t="str">
            <v>なし</v>
          </cell>
          <cell r="AA1206" t="str">
            <v>上限３万</v>
          </cell>
          <cell r="AB1206" t="str">
            <v>有</v>
          </cell>
          <cell r="AC1206" t="str">
            <v>確認中</v>
          </cell>
          <cell r="AD1206" t="str">
            <v>無</v>
          </cell>
          <cell r="AE1206" t="str">
            <v>無</v>
          </cell>
          <cell r="AF1206" t="str">
            <v>時給</v>
          </cell>
          <cell r="AG1206" t="str">
            <v>期間の定めなし</v>
          </cell>
          <cell r="AH1206" t="str">
            <v>無期</v>
          </cell>
          <cell r="AI1206" t="str">
            <v>確認中</v>
          </cell>
          <cell r="AJ1206" t="str">
            <v>条件等による</v>
          </cell>
          <cell r="AK1206" t="str">
            <v>有り</v>
          </cell>
          <cell r="AL1206" t="str">
            <v>３か月</v>
          </cell>
          <cell r="AM1206" t="str">
            <v>無し</v>
          </cell>
          <cell r="AN1206" t="str">
            <v>無</v>
          </cell>
          <cell r="AO1206" t="str">
            <v>シフト制</v>
          </cell>
          <cell r="AP1206" t="str">
            <v>5:30～11:00、15:00～20:00</v>
          </cell>
          <cell r="AQ1206" t="str">
            <v>週3日以上</v>
          </cell>
          <cell r="AR1206" t="str">
            <v>資格不問、経験不問</v>
          </cell>
          <cell r="AS1206" t="str">
            <v>労災保険</v>
          </cell>
          <cell r="AT1206">
            <v>1</v>
          </cell>
          <cell r="AU1206" t="str">
            <v>通所介護（デイサービス）</v>
          </cell>
          <cell r="AV1206" t="str">
            <v>利用しない</v>
          </cell>
          <cell r="AX1206" t="str">
            <v>利用しない</v>
          </cell>
          <cell r="AZ1206" t="str">
            <v>法定通り</v>
          </cell>
          <cell r="BA1206" t="str">
            <v>シフト以外</v>
          </cell>
          <cell r="BB1206" t="str">
            <v>あり（屋内禁煙）屋外に喫煙所設置</v>
          </cell>
          <cell r="BC1206" t="str">
            <v>あり（屋内禁煙）屋外に喫煙所設置</v>
          </cell>
        </row>
        <row r="1207">
          <cell r="C1207" t="str">
            <v>70-0412</v>
          </cell>
          <cell r="D1207">
            <v>45190</v>
          </cell>
          <cell r="E1207" t="str">
            <v>社会福祉法人合掌苑</v>
          </cell>
          <cell r="F1207" t="str">
            <v>しゃかいふくしほうじん　がっしょうえん</v>
          </cell>
          <cell r="G1207" t="str">
            <v>総務課就労支援課</v>
          </cell>
          <cell r="H1207" t="str">
            <v>植田史郎</v>
          </cell>
          <cell r="J1207" t="str">
            <v>042-799-1130</v>
          </cell>
          <cell r="K1207" t="str">
            <v>042-788-0456</v>
          </cell>
          <cell r="M1207" t="str">
            <v>saiyou@gsen.or.jp</v>
          </cell>
          <cell r="N1207" t="str">
            <v>https://www.gsen.or.jp/</v>
          </cell>
          <cell r="O1207" t="str">
            <v>車通勤あり、町田の地で60年。現在34サービスを展開する社会福祉法人です。職員の多くが地元住民であり地域密着型介護を提供しており、困りごとがあれば合掌苑に相談すれば何とかなると言われています。</v>
          </cell>
          <cell r="P1207" t="str">
            <v>まちいきヘルパー</v>
          </cell>
          <cell r="Q1207" t="str">
            <v>確認中</v>
          </cell>
          <cell r="R1207" t="str">
            <v>高齢者の自宅に訪問し、掃除・洗濯等の家事援助を行います。移乗・介助等のお体に触れる介護は行いません。</v>
          </cell>
          <cell r="S1207" t="str">
            <v>訪問介護事業所　合掌苑</v>
          </cell>
          <cell r="T1207" t="str">
            <v>確認中</v>
          </cell>
          <cell r="U1207" t="str">
            <v>まちいきヘルパー</v>
          </cell>
          <cell r="V1207" t="str">
            <v>東京都町田市金森東3-18-16</v>
          </cell>
          <cell r="W1207" t="str">
            <v>成瀬駅下車 徒歩13分</v>
          </cell>
          <cell r="X1207" t="str">
            <v>1,200円</v>
          </cell>
          <cell r="Y1207" t="str">
            <v>-</v>
          </cell>
          <cell r="Z1207" t="str">
            <v>１ケア 車移動 150円
自転車・徒歩 100円</v>
          </cell>
          <cell r="AA1207" t="str">
            <v>実費（上限あり毎月30,000円まで）</v>
          </cell>
          <cell r="AB1207" t="str">
            <v>条件により</v>
          </cell>
          <cell r="AC1207" t="str">
            <v>あり</v>
          </cell>
          <cell r="AD1207" t="str">
            <v>条件により</v>
          </cell>
          <cell r="AE1207" t="str">
            <v>年2回（業績による）</v>
          </cell>
          <cell r="AF1207" t="str">
            <v>時給</v>
          </cell>
          <cell r="AG1207" t="str">
            <v>無期</v>
          </cell>
          <cell r="AH1207" t="str">
            <v>無期</v>
          </cell>
          <cell r="AI1207" t="str">
            <v>確認中</v>
          </cell>
          <cell r="AJ1207" t="str">
            <v>可</v>
          </cell>
          <cell r="AK1207" t="str">
            <v>有</v>
          </cell>
          <cell r="AL1207" t="str">
            <v>3か月</v>
          </cell>
          <cell r="AM1207" t="str">
            <v>有</v>
          </cell>
          <cell r="AN1207" t="str">
            <v>10時間</v>
          </cell>
          <cell r="AO1207" t="str">
            <v>固定勤務</v>
          </cell>
          <cell r="AP1207" t="str">
            <v>8:30～17:30</v>
          </cell>
          <cell r="AQ1207" t="str">
            <v>週2日以上</v>
          </cell>
          <cell r="AR1207" t="str">
            <v>経験不問
学歴不問</v>
          </cell>
          <cell r="AS1207" t="str">
            <v>雇用保険・健康保険・厚生年金・労災保険</v>
          </cell>
          <cell r="AT1207">
            <v>1</v>
          </cell>
          <cell r="AU1207" t="str">
            <v>訪問介護（ホームヘルプサービス）</v>
          </cell>
          <cell r="AZ1207" t="str">
            <v>法定通り</v>
          </cell>
          <cell r="BA1207" t="str">
            <v>当苑規定による</v>
          </cell>
          <cell r="BB1207" t="str">
            <v>あり（屋内禁煙）屋外に喫煙所設置</v>
          </cell>
          <cell r="BC1207" t="str">
            <v>あり（屋内禁煙）屋外に喫煙所設置</v>
          </cell>
        </row>
        <row r="1208">
          <cell r="C1208" t="str">
            <v>13190-08482631</v>
          </cell>
          <cell r="D1208">
            <v>45190</v>
          </cell>
          <cell r="E1208" t="str">
            <v>社会福祉法人 福音会</v>
          </cell>
          <cell r="F1208" t="str">
            <v>シャカイフクシホウジン フクインカイ</v>
          </cell>
          <cell r="G1208">
            <v>0</v>
          </cell>
          <cell r="H1208">
            <v>0</v>
          </cell>
          <cell r="I1208">
            <v>0</v>
          </cell>
          <cell r="J1208">
            <v>0</v>
          </cell>
          <cell r="K1208">
            <v>0</v>
          </cell>
          <cell r="L1208">
            <v>0</v>
          </cell>
          <cell r="M1208">
            <v>0</v>
          </cell>
          <cell r="N1208" t="str">
            <v xml:space="preserve">https://www.fukuinkai.or.jp/ </v>
          </cell>
          <cell r="O1208" t="str">
            <v>高齢者福祉事業として、町田・文京・練馬地区で特養ホーム２ケ所, 、デイサービス７ヶ所、ヘルパー事業１ヶ所、居宅支援事業所４ヶ, 所、包括支援３ヶ所などの事業を展開しております。, 高齢者の豊かで幸福な生活を願って支援しています。施設部門と, 在宅部門を有する総合福祉法人です。</v>
          </cell>
          <cell r="P1208" t="str">
            <v>介護職員／特別養護老人ホーム福音の家／１０月１８日面接会</v>
          </cell>
          <cell r="Q1208" t="str">
            <v>確認中</v>
          </cell>
          <cell r="R1208" t="str">
            <v>特別養護老人ホーム 福音の家, ご入居者の尊厳を守り健康で幸せな日々を送って頂くための支援を, お願いします。, 特別養護老人ホーム（利用者１３０名）における施設利用者の生活, 支援、身体介助等です。</v>
          </cell>
          <cell r="S1208" t="str">
            <v>特別養護老人ホーム 福音の家</v>
          </cell>
          <cell r="T1208" t="str">
            <v>確認中</v>
          </cell>
          <cell r="U1208" t="str">
            <v>正社員</v>
          </cell>
          <cell r="V1208" t="str">
            <v>東京都町田市野津田町 １９３２番地</v>
          </cell>
          <cell r="W1208" t="str">
            <v>町田駅より神奈中バス「並木」バス停下車 徒歩１０分</v>
          </cell>
          <cell r="X1208" t="str">
            <v>193,000円〜232,000円</v>
          </cell>
          <cell r="Y1208" t="str">
            <v>介護職手当 12,000円〜12,000円</v>
          </cell>
          <cell r="Z1208" t="str">
            <v>夜勤手当 ～５０，０００円,    （１回１０，０００円）, 資格手当 ～１０，０００円, ＊昨年度賞与実績 年２回合計 ,  基本給３．５か月</v>
          </cell>
          <cell r="AA1208" t="str">
            <v>実費支給（上限なし）</v>
          </cell>
          <cell r="AB1208" t="str">
            <v>あり</v>
          </cell>
          <cell r="AC1208" t="str">
            <v>1月あたり500円〜9,250円（前年度実績）</v>
          </cell>
          <cell r="AD1208" t="str">
            <v>あり</v>
          </cell>
          <cell r="AE1208" t="str">
            <v>計 3.50ヶ月分（前年度実績）</v>
          </cell>
          <cell r="AF1208" t="str">
            <v>月給（手当等確認ください）</v>
          </cell>
          <cell r="AG1208" t="str">
            <v>期間の定めなし</v>
          </cell>
          <cell r="AH1208" t="str">
            <v>雇用期間の定めなし</v>
          </cell>
          <cell r="AI1208" t="str">
            <v>確認中</v>
          </cell>
          <cell r="AJ1208" t="str">
            <v>可</v>
          </cell>
          <cell r="AK1208" t="str">
            <v>あり</v>
          </cell>
          <cell r="AL1208" t="str">
            <v>４ヶ月</v>
          </cell>
          <cell r="AM1208" t="str">
            <v>あり</v>
          </cell>
          <cell r="AN1208" t="str">
            <v>5時間</v>
          </cell>
          <cell r="AO1208" t="str">
            <v>変形労働時間制</v>
          </cell>
          <cell r="AP1208" t="str">
            <v>内容・詳細等は最下部ハローワークインターネットサービスにて確認ください。</v>
          </cell>
          <cell r="AQ1208" t="str">
            <v>内容・詳細等は最下部ハローワークインターネットサービスにて確認ください。</v>
          </cell>
          <cell r="AR1208" t="str">
            <v>介護福祉士, あれば尚可, 介護職員初任者研修修了者, あれば尚可, 介護職員実務者研修修了者, あれば尚可, 求人条件特記事項欄参照, いずれかの資格を所持で可</v>
          </cell>
          <cell r="AS1208" t="str">
            <v>雇用保険，労災保険，健康保険，厚生年金</v>
          </cell>
          <cell r="AT1208" t="str">
            <v>3人</v>
          </cell>
          <cell r="AU1208" t="str">
            <v>特別養護老人ホーム（特養）</v>
          </cell>
          <cell r="AZ1208" t="str">
            <v>60分</v>
          </cell>
          <cell r="BA1208" t="str">
            <v>週休二日制</v>
          </cell>
          <cell r="BB1208" t="str">
            <v>あり（屋内禁煙）</v>
          </cell>
          <cell r="BC1208" t="str">
            <v>あり（屋内禁煙）</v>
          </cell>
        </row>
        <row r="1209">
          <cell r="C1209" t="str">
            <v>70-0422</v>
          </cell>
          <cell r="D1209">
            <v>45197</v>
          </cell>
          <cell r="E1209" t="str">
            <v>ＳＯＭＰＯケア株式会社</v>
          </cell>
          <cell r="F1209" t="str">
            <v>ＳＯＭＰＯケアかぶしきがいしゃ</v>
          </cell>
          <cell r="G1209" t="str">
            <v>東京人事採用課</v>
          </cell>
          <cell r="H1209" t="str">
            <v>本田　美香</v>
          </cell>
          <cell r="J1209" t="str">
            <v>03-6455-8560</v>
          </cell>
          <cell r="K1209" t="str">
            <v>03-5783-4170</v>
          </cell>
          <cell r="L1209" t="str">
            <v>03-6433-2494</v>
          </cell>
          <cell r="M1209" t="str">
            <v>natsumi.abe@sompocare.com</v>
          </cell>
          <cell r="N1209" t="str">
            <v>https://www.sompocare.com/</v>
          </cell>
          <cell r="O1209" t="str">
            <v>最高品質の介護サービスの実現を目指し、カスタムメイドケア、人材育成、認知症ケア、食事、医療連携、余暇時間の充実、ＩＣＴ・デジタルの活用、産学連携に注力しています。</v>
          </cell>
          <cell r="P1209" t="str">
            <v>看護師（パート）</v>
          </cell>
          <cell r="Q1209" t="str">
            <v>確認中</v>
          </cell>
          <cell r="R1209" t="str">
            <v xml:space="preserve">～主なお仕事～_x000D_・入居者の健康管理_x000D_・急変時の対応_x000D_・往診医や薬剤師との連携_x000D_・服薬管理_x000D_・医療行為_x000D_　インスリン注射、血糖測定、経管栄養、ＣＶポート、気管内吸引、在宅酸素の管理、ストマ管理、導尿・バルーンカテーテル管理(※カテーテル交換は女性のみ)_x000D_ドレーン管理(PTCD、腎瘻、膀胱瘻等)、麻薬の管理　など_x000D_・食事介助や排泄介助、入浴介助などの療養上の対応_x000D_・サービス記録_x000D_、治療が目的ではなく、ご入居者さまが望む生活を送れることを目指し、暮らしに寄り添う看護を提供します。_x000D_入居者情報（生活歴・家族歴・疾病・ADL・生活習慣など）をアセスメントやケアに生かし、介護スタッフと協働することで健康に生活できるようサポートしていただくお仕事です。_x000D_ホームでのお仕事は、「夜勤なし」「オンコールなし」など、_x000D_実は働く皆さんにとってメリットがたくさんあります！_x000D_
</v>
          </cell>
          <cell r="S1209" t="str">
            <v>ＳＯＭＰＯケア　ラヴィーレ南町田</v>
          </cell>
          <cell r="T1209" t="str">
            <v>確認中</v>
          </cell>
          <cell r="U1209" t="str">
            <v>非常勤パート</v>
          </cell>
          <cell r="V1209" t="str">
            <v>東京都町田市金森4-7-30</v>
          </cell>
          <cell r="W1209" t="str">
            <v>JR横浜線・小田急小田原線 「町田」駅よりバス約15分</v>
          </cell>
          <cell r="X1209" t="str">
            <v>【正看護師】1,615～1,735円
【准看護師】1,315〜1,435円　</v>
          </cell>
          <cell r="Y1209" t="str">
            <v>※各種手当込み、時給は経験により異なる</v>
          </cell>
          <cell r="Z1209" t="str">
            <v>※資格手当 _x000D_
　時給＋300</v>
          </cell>
          <cell r="AA1209" t="str">
            <v>交通費支給(社内規定あり)：上限5万円</v>
          </cell>
          <cell r="AB1209" t="str">
            <v>有り</v>
          </cell>
          <cell r="AC1209" t="str">
            <v>-</v>
          </cell>
          <cell r="AD1209" t="str">
            <v>無し</v>
          </cell>
          <cell r="AE1209" t="str">
            <v>無し</v>
          </cell>
          <cell r="AF1209" t="str">
            <v>時給</v>
          </cell>
          <cell r="AG1209" t="str">
            <v>有期</v>
          </cell>
          <cell r="AH1209" t="str">
            <v>4ヵ月以上</v>
          </cell>
          <cell r="AI1209" t="str">
            <v>確認中</v>
          </cell>
          <cell r="AJ1209" t="str">
            <v>不可</v>
          </cell>
          <cell r="AK1209" t="str">
            <v>無し</v>
          </cell>
          <cell r="AL1209" t="str">
            <v>無し</v>
          </cell>
          <cell r="AM1209" t="str">
            <v>無し</v>
          </cell>
          <cell r="AN1209" t="str">
            <v>無</v>
          </cell>
          <cell r="AO1209" t="str">
            <v>シフト制</v>
          </cell>
          <cell r="AP1209" t="str">
            <v xml:space="preserve">8:30～17:30  </v>
          </cell>
          <cell r="AQ1209" t="str">
            <v>週2～3日</v>
          </cell>
          <cell r="AR1209" t="str">
            <v>正看護師または准看護師の資格をお持ちの方</v>
          </cell>
          <cell r="AS1209" t="str">
            <v>雇用保険・健康保険・厚生年金・労災保険</v>
          </cell>
          <cell r="AT1209" t="str">
            <v>1名</v>
          </cell>
          <cell r="AU1209" t="str">
            <v>特定施設入居者生活介護（有料老人ホーム）</v>
          </cell>
          <cell r="AV1209" t="str">
            <v>利用しない</v>
          </cell>
          <cell r="AX1209" t="str">
            <v>利用しない</v>
          </cell>
          <cell r="AZ1209" t="str">
            <v>法定通り</v>
          </cell>
          <cell r="BA1209" t="str">
            <v>シフト以外</v>
          </cell>
          <cell r="BB1209" t="str">
            <v>あり（屋内禁煙）</v>
          </cell>
          <cell r="BC1209" t="str">
            <v>あり（屋内禁煙）</v>
          </cell>
        </row>
        <row r="1210">
          <cell r="C1210" t="str">
            <v>70-0517</v>
          </cell>
          <cell r="D1210">
            <v>45197</v>
          </cell>
          <cell r="E1210" t="str">
            <v>ＳＯＭＰＯケア株式会社</v>
          </cell>
          <cell r="F1210" t="str">
            <v>ＳＯＭＰＯケアかぶしきがいしゃ</v>
          </cell>
          <cell r="G1210" t="str">
            <v>東京人事採用課</v>
          </cell>
          <cell r="H1210" t="str">
            <v>本田　美香</v>
          </cell>
          <cell r="J1210" t="str">
            <v>03-6455-8560</v>
          </cell>
          <cell r="K1210" t="str">
            <v>03-5783-4170</v>
          </cell>
          <cell r="L1210" t="str">
            <v>03-6433-2494</v>
          </cell>
          <cell r="M1210" t="str">
            <v>mika.honda@sompocare.com</v>
          </cell>
          <cell r="N1210" t="str">
            <v>https://www.sompocare.com/</v>
          </cell>
          <cell r="O1210" t="str">
            <v>最高品質の介護サービスの実現を目指し、カスタムメイドケア、人材育成、認知症ケア、食事、医療連携、余暇時間の充実、ＩＣＴ・デジタルの活用、産学連携に注力しています。</v>
          </cell>
          <cell r="P1210" t="str">
            <v>ケアスタッフ（介護）</v>
          </cell>
          <cell r="Q1210" t="str">
            <v>確認中</v>
          </cell>
          <cell r="R1210" t="str">
            <v>ご入居者さまの入浴・食事・排泄の介助・夜間巡回、巡視などの、介護業務をお願いしております。
さらに、毎日ご入居者さまが楽しみにされている食事の際の、レストラン誘導・配膳等がございます。
また、旅行・外食・買い物・レクリエーション・趣味活動などのサポート、誕生会の実施、季節イベント実施など、スタッフが一体となり明るいホームを作っています。
あたたかな雰囲気の中で多くの方と交流を深め、ご入居者さまの皆様に一日を楽しく過ごしていただけるよう援助していくお仕事です。</v>
          </cell>
          <cell r="S1210" t="str">
            <v>ＳＯＭＰＯケア　ラヴィーレ町田小野路</v>
          </cell>
          <cell r="T1210" t="str">
            <v>確認中</v>
          </cell>
          <cell r="U1210" t="str">
            <v>正社員</v>
          </cell>
          <cell r="V1210" t="str">
            <v>東京都町田市小野路町1612</v>
          </cell>
          <cell r="W1210" t="str">
            <v>小田急線「鶴川」駅よりバス「湯船」下車（乗車時間11分）、徒歩1分</v>
          </cell>
          <cell r="X1210" t="str">
            <v>225,300円 / 年収例：307万円～（無資格・初任者研修）　241,000円 / 年収例：328万円～（実務者研修） 266,800円 /年収例：361万円～（介護福祉士）　</v>
          </cell>
          <cell r="Y1210" t="str">
            <v>＊各種手当を含む</v>
          </cell>
          <cell r="Z1210" t="str">
            <v>手当：精皆勤手当：6,000円／月  夜勤手当：5,000円／月_x000D_
日祝手当：2,000円／月      特別介福手当：15,000円／月（介護福祉士のみ）</v>
          </cell>
          <cell r="AA1210" t="str">
            <v>上限5万円まで支給</v>
          </cell>
          <cell r="AB1210" t="str">
            <v>有り</v>
          </cell>
          <cell r="AC1210" t="str">
            <v>昇給率　1カ月あたり0.00％～30.00％</v>
          </cell>
          <cell r="AD1210" t="str">
            <v>有り</v>
          </cell>
          <cell r="AE1210" t="str">
            <v>前年実績（年2回）</v>
          </cell>
          <cell r="AF1210" t="str">
            <v>月給</v>
          </cell>
          <cell r="AG1210" t="str">
            <v>期間の定めなし</v>
          </cell>
          <cell r="AH1210" t="str">
            <v>期間の定めなし</v>
          </cell>
          <cell r="AI1210" t="str">
            <v>確認中</v>
          </cell>
          <cell r="AJ1210" t="str">
            <v>可</v>
          </cell>
          <cell r="AK1210" t="str">
            <v>有り</v>
          </cell>
          <cell r="AL1210" t="str">
            <v>6カ月</v>
          </cell>
          <cell r="AM1210" t="str">
            <v>有り</v>
          </cell>
          <cell r="AN1210" t="str">
            <v>5時間</v>
          </cell>
          <cell r="AO1210" t="str">
            <v>夜勤含むシフト制</v>
          </cell>
          <cell r="AP1210" t="str">
            <v>7:00～16:00 ・11:00～20:00 ・17:00～翌10:00</v>
          </cell>
          <cell r="AQ1210" t="str">
            <v>シフト制</v>
          </cell>
          <cell r="AR1210" t="str">
            <v>18～64歳_x000D_、年齢制限の理由（省令1号）※深夜業務がある為（労基法61条）_x000D_※定年制が65歳の為</v>
          </cell>
          <cell r="AS1210" t="str">
            <v>雇用保険・健康保険・厚生年金・労災保険</v>
          </cell>
          <cell r="AT1210">
            <v>1</v>
          </cell>
          <cell r="AU1210" t="str">
            <v>特定施設入居者生活介護（有料老人ホーム）</v>
          </cell>
          <cell r="AV1210" t="str">
            <v>利用しない</v>
          </cell>
          <cell r="AX1210" t="str">
            <v>利用しない</v>
          </cell>
          <cell r="AZ1210" t="str">
            <v>法定通り</v>
          </cell>
          <cell r="BA1210" t="str">
            <v>年間公休110日</v>
          </cell>
          <cell r="BB1210" t="str">
            <v>あり（屋内禁煙）</v>
          </cell>
          <cell r="BC1210" t="str">
            <v>あり（屋内禁煙）</v>
          </cell>
        </row>
        <row r="1211">
          <cell r="C1211" t="str">
            <v>70-0551</v>
          </cell>
          <cell r="D1211">
            <v>45197</v>
          </cell>
          <cell r="E1211" t="str">
            <v xml:space="preserve">ＳＯＭＰＯケア株式会社 </v>
          </cell>
          <cell r="F1211" t="str">
            <v>ＳＯＭＰＯケアかぶしきがいしゃ</v>
          </cell>
          <cell r="G1211" t="str">
            <v>東京人事採用課</v>
          </cell>
          <cell r="H1211" t="str">
            <v>本田　美香</v>
          </cell>
          <cell r="J1211" t="str">
            <v>03-6455-8560</v>
          </cell>
          <cell r="K1211" t="str">
            <v>03-5783-4170</v>
          </cell>
          <cell r="L1211" t="str">
            <v>03-6433-2494</v>
          </cell>
          <cell r="M1211" t="str">
            <v>mika.honda@sompocare.com</v>
          </cell>
          <cell r="N1211" t="str">
            <v>https://www.sompocare.com/</v>
          </cell>
          <cell r="O1211" t="str">
            <v>最高品質の介護サービスの実現を目指し、カスタムメイドケア、人材育成、認知症ケア、食事、医療連携、余暇時間の充実、ＩＣＴ・デジタルの活用、産学連携に注力しています。</v>
          </cell>
          <cell r="P1211" t="str">
            <v>ケアスタッフ（介護）</v>
          </cell>
          <cell r="Q1211" t="str">
            <v>確認中</v>
          </cell>
          <cell r="R1211" t="str">
            <v>ご入居者さまの入浴・食事・排泄の介助・夜間巡回、巡視などの、介護業務をお願いしております。_x000D_さらに、毎日ご入居者さまが楽しみにされている食事の際の、レストラン誘導・配膳等がございます。_x000D_また、旅行・外食・買い物・レクリエーション・趣味活動などのサポート、誕生会の実施、季節イベント実施など、スタッフが一体となり明るいホームを作っています。_x000D_あたたかな雰囲気の中で多くの方と交流を深め、ご入居者さまの皆様に一日を楽しく過ごしていただけるよう援助していくお仕事です。</v>
          </cell>
          <cell r="S1211" t="str">
            <v>ＳＯＭＰＯケア　ラヴィーレ南町田</v>
          </cell>
          <cell r="T1211" t="str">
            <v>確認中</v>
          </cell>
          <cell r="U1211" t="str">
            <v>正社員</v>
          </cell>
          <cell r="V1211" t="str">
            <v>東京都町田市金森4-7-30</v>
          </cell>
          <cell r="W1211" t="str">
            <v>JR横浜線・小田急小田原線 「町田」駅よりバス約15分</v>
          </cell>
          <cell r="X1211" t="str">
            <v>225,300円 / 年収例：307万円～（無資格・初任者研修）　241,000円 / 年収例：328万円～（実務者研修） 266,800円 /年収例：361万円～（介護福祉士）　</v>
          </cell>
          <cell r="Y1211" t="str">
            <v>＊各種手当を含む</v>
          </cell>
          <cell r="Z1211" t="str">
            <v>手当：精皆勤手当：6,000円／月  夜勤手当：5,000円／月_x000D_
日祝手当：2,000円／月      特別介福手当：15,000円／月（介護福祉士のみ）</v>
          </cell>
          <cell r="AA1211" t="str">
            <v>上限5万円まで支給</v>
          </cell>
          <cell r="AB1211" t="str">
            <v>有り</v>
          </cell>
          <cell r="AC1211" t="str">
            <v>1月あたり0.00％〜30.00％（前年度実績）</v>
          </cell>
          <cell r="AD1211" t="str">
            <v>有り</v>
          </cell>
          <cell r="AE1211" t="str">
            <v>前年実績（年2回）</v>
          </cell>
          <cell r="AF1211" t="str">
            <v>月給</v>
          </cell>
          <cell r="AG1211" t="str">
            <v>期間の定めなし</v>
          </cell>
          <cell r="AH1211" t="str">
            <v>期間の定めなし</v>
          </cell>
          <cell r="AI1211" t="str">
            <v>確認中</v>
          </cell>
          <cell r="AJ1211" t="str">
            <v>可</v>
          </cell>
          <cell r="AK1211" t="str">
            <v>有り</v>
          </cell>
          <cell r="AL1211" t="str">
            <v>6カ月</v>
          </cell>
          <cell r="AM1211" t="str">
            <v>有り</v>
          </cell>
          <cell r="AN1211" t="str">
            <v>5時間</v>
          </cell>
          <cell r="AO1211" t="str">
            <v>夜勤含むシフト制</v>
          </cell>
          <cell r="AP1211" t="str">
            <v>7:00～16:00 ・9：00～18：00・10:00～19:00 ・17:00～翌10:00</v>
          </cell>
          <cell r="AQ1211" t="str">
            <v>週休二日制</v>
          </cell>
          <cell r="AR1211" t="str">
            <v>18～64歳_x000D_、年齢制限の理由（省令1号）※深夜業務がある為（労基法61条）_x000D_※定年制が65歳の為</v>
          </cell>
          <cell r="AS1211" t="str">
            <v>雇用保険・健康保険・厚生年金・労災保険</v>
          </cell>
          <cell r="AT1211">
            <v>1</v>
          </cell>
          <cell r="AU1211" t="str">
            <v>特定施設入居者生活介護（有料老人ホーム）</v>
          </cell>
          <cell r="AV1211" t="str">
            <v>利用しない</v>
          </cell>
          <cell r="AX1211" t="str">
            <v>利用しない</v>
          </cell>
          <cell r="AZ1211" t="str">
            <v>法定通り</v>
          </cell>
          <cell r="BA1211" t="str">
            <v>年間公休110日</v>
          </cell>
          <cell r="BB1211" t="str">
            <v>あり（屋内禁煙）</v>
          </cell>
          <cell r="BC1211" t="str">
            <v>あり（屋内禁煙）</v>
          </cell>
        </row>
        <row r="1212">
          <cell r="C1212" t="str">
            <v>70-0552</v>
          </cell>
          <cell r="D1212">
            <v>45197</v>
          </cell>
          <cell r="E1212" t="str">
            <v xml:space="preserve">ＳＯＭＰＯケア株式会社 </v>
          </cell>
          <cell r="F1212" t="str">
            <v>ＳＯＭＰＯケアかぶしきがいしゃ</v>
          </cell>
          <cell r="G1212" t="str">
            <v>東京人事採用課</v>
          </cell>
          <cell r="H1212" t="str">
            <v>本田　美香</v>
          </cell>
          <cell r="J1212" t="str">
            <v>03-6455-8560</v>
          </cell>
          <cell r="K1212" t="str">
            <v>03-5783-4170</v>
          </cell>
          <cell r="L1212" t="str">
            <v>03-6433-2494</v>
          </cell>
          <cell r="M1212" t="str">
            <v>mika.honda@sompocare.com</v>
          </cell>
          <cell r="N1212" t="str">
            <v>https://www.sompocare.com/</v>
          </cell>
          <cell r="O1212" t="str">
            <v>2023年10月に【新規開設】
最高品質の介護サービスの実現を目指し、カスタムメイドケア、人材育成、認知症ケア、食事、医療連携、余暇時間の充実、ＩＣＴ・デジタルの活用、産学連携に注力しています。</v>
          </cell>
          <cell r="P1212" t="str">
            <v>ケアマネジャー（介護）</v>
          </cell>
          <cell r="Q1212" t="str">
            <v>確認中</v>
          </cell>
          <cell r="R1212" t="str">
            <v>★２０２３年１０月新規開設予定★★将来的なテレワーク導入を検討し、トライアル実施中！★◎町田駅から徒歩５分！駅チカ！～主なお仕事～・居宅サービス計画（ケアプラン）の作成・作成されたサービス計画が実施できるよう、各関係機関との連絡調整・プランが計画通りに実施されているかの観察や評価・要介護認定申請及び介護保険関連の手続きの代行・在宅介護に関する相談窓口</v>
          </cell>
          <cell r="S1212" t="str">
            <v>ＳＯＭＰＯケア　町田</v>
          </cell>
          <cell r="T1212" t="str">
            <v>確認中</v>
          </cell>
          <cell r="U1212" t="str">
            <v>正社員</v>
          </cell>
          <cell r="V1212" t="str">
            <v>東京都町田市原町田2-2-1 Ｍ＆Ｔビル２階</v>
          </cell>
          <cell r="W1212" t="str">
            <v>JR線「町田」駅より、徒歩約5分</v>
          </cell>
          <cell r="X1212" t="str">
            <v xml:space="preserve">2023年10月に【新規開設】【処遇改善】いたします！
【月給】268,100円～
【年収例】366万円～（年2回の賞与含む）
</v>
          </cell>
          <cell r="Y1212" t="str">
            <v>職務手当、精皆勤手当等、毎月支払われる手当を含みます</v>
          </cell>
          <cell r="Z1212" t="str">
            <v>精皆勤手当、職務手当、日祝手当（月平均2回分）等
主任介護支援専門員　15,000円/月</v>
          </cell>
          <cell r="AA1212" t="str">
            <v>上限5万円まで支給</v>
          </cell>
          <cell r="AB1212" t="str">
            <v>有り</v>
          </cell>
          <cell r="AC1212" t="str">
            <v>1月あたり0.00％〜30.00％（前年度実績）</v>
          </cell>
          <cell r="AD1212" t="str">
            <v>有り</v>
          </cell>
          <cell r="AE1212" t="str">
            <v>前年実績（年2回）</v>
          </cell>
          <cell r="AF1212" t="str">
            <v>月給</v>
          </cell>
          <cell r="AG1212" t="str">
            <v>期間の定めなし</v>
          </cell>
          <cell r="AH1212" t="str">
            <v>期間の定めなし</v>
          </cell>
          <cell r="AI1212" t="str">
            <v>確認中</v>
          </cell>
          <cell r="AJ1212" t="str">
            <v>不可</v>
          </cell>
          <cell r="AK1212" t="str">
            <v>有り</v>
          </cell>
          <cell r="AL1212" t="str">
            <v>6カ月</v>
          </cell>
          <cell r="AM1212" t="str">
            <v>有り</v>
          </cell>
          <cell r="AN1212" t="str">
            <v>5時間</v>
          </cell>
          <cell r="AO1212" t="str">
            <v>変形労働時間制</v>
          </cell>
          <cell r="AP1212" t="str">
            <v>9:00～18:00</v>
          </cell>
          <cell r="AQ1212" t="str">
            <v>週休二日制</v>
          </cell>
          <cell r="AR1212" t="str">
            <v>介護支援専門員（ケアマネージャー）必須、主任介護支援専門員 必須、普通自動車運転免許必須（ＡＴ限定可）</v>
          </cell>
          <cell r="AS1212" t="str">
            <v>雇用保険・健康保険・厚生年金・労災保険</v>
          </cell>
          <cell r="AT1212">
            <v>1</v>
          </cell>
          <cell r="AU1212" t="str">
            <v>居宅介護支援</v>
          </cell>
          <cell r="AV1212" t="str">
            <v>利用しない</v>
          </cell>
          <cell r="AX1212" t="str">
            <v>利用しない</v>
          </cell>
          <cell r="AZ1212" t="str">
            <v>法定通り</v>
          </cell>
          <cell r="BA1212" t="str">
            <v>年間公休110日</v>
          </cell>
          <cell r="BB1212" t="str">
            <v>あり（屋内禁煙）</v>
          </cell>
          <cell r="BC1212" t="str">
            <v>あり（屋内禁煙）</v>
          </cell>
        </row>
        <row r="1213">
          <cell r="C1213" t="str">
            <v>70-0553</v>
          </cell>
          <cell r="D1213">
            <v>45197</v>
          </cell>
          <cell r="E1213" t="str">
            <v xml:space="preserve">ＳＯＭＰＯケア株式会社 </v>
          </cell>
          <cell r="F1213" t="str">
            <v>ＳＯＭＰＯケアかぶしきがいしゃ</v>
          </cell>
          <cell r="G1213" t="str">
            <v>東京人事採用課</v>
          </cell>
          <cell r="H1213" t="str">
            <v>本田　美香</v>
          </cell>
          <cell r="J1213" t="str">
            <v>03-6455-8560</v>
          </cell>
          <cell r="K1213" t="str">
            <v>03-5783-4170</v>
          </cell>
          <cell r="L1213" t="str">
            <v>03-6433-2494</v>
          </cell>
          <cell r="M1213" t="str">
            <v>mika.honda@sompocare.com</v>
          </cell>
          <cell r="N1213" t="str">
            <v>https://www.sompocare.com/</v>
          </cell>
          <cell r="O1213" t="str">
            <v>最高品質の介護サービスの実現を目指し、カスタムメイドケア、人材育成、認知症ケア、食事、医療連携、余暇時間の充実、ＩＣＴ・デジタルの活用、産学連携に注力しています。</v>
          </cell>
          <cell r="P1213" t="str">
            <v>正看護師</v>
          </cell>
          <cell r="Q1213" t="str">
            <v>確認中</v>
          </cell>
          <cell r="R1213" t="str">
            <v>・既往歴に応じた心身の健康管理
・服薬管理
・機能訓練
・医療的処置
・入浴等保清の援助
・家族への介護指導
・利用者様に関わる多職種との情報交換、連携
・記録、報告書の作成</v>
          </cell>
          <cell r="S1213" t="str">
            <v>ＳＯＭＰＯケア　町田</v>
          </cell>
          <cell r="T1213" t="str">
            <v>確認中</v>
          </cell>
          <cell r="U1213" t="str">
            <v>正社員</v>
          </cell>
          <cell r="V1213" t="str">
            <v>東京都町田市原町田2-2-1 Ｍ＆Ｔビル２階</v>
          </cell>
          <cell r="W1213" t="str">
            <v>JR線「町田」駅より、徒歩約5分</v>
          </cell>
          <cell r="X1213" t="str">
            <v>月給】
300,000円～335,300円
【年収例】
413万円～462万円（年2回の賞与含む）</v>
          </cell>
          <cell r="Y1213" t="str">
            <v>＊各種手当を含む
＊経験により異なる</v>
          </cell>
          <cell r="Z1213" t="str">
            <v>精皆勤手当、職務手当、日祝手当（月平均2回分）等</v>
          </cell>
          <cell r="AA1213" t="str">
            <v>上限5万円まで支給</v>
          </cell>
          <cell r="AB1213" t="str">
            <v>有り</v>
          </cell>
          <cell r="AC1213" t="str">
            <v>1月あたり0.00％〜30.00％（前年度実績）</v>
          </cell>
          <cell r="AD1213" t="str">
            <v>有り</v>
          </cell>
          <cell r="AE1213" t="str">
            <v>前年実績（年2回）</v>
          </cell>
          <cell r="AF1213" t="str">
            <v>月給</v>
          </cell>
          <cell r="AG1213" t="str">
            <v>期間の定めなし</v>
          </cell>
          <cell r="AH1213" t="str">
            <v>期間の定めなし</v>
          </cell>
          <cell r="AI1213" t="str">
            <v>確認中</v>
          </cell>
          <cell r="AJ1213" t="str">
            <v>不可</v>
          </cell>
          <cell r="AK1213" t="str">
            <v>有り</v>
          </cell>
          <cell r="AL1213" t="str">
            <v>6カ月</v>
          </cell>
          <cell r="AM1213" t="str">
            <v>有り</v>
          </cell>
          <cell r="AN1213" t="str">
            <v>5時間</v>
          </cell>
          <cell r="AO1213" t="str">
            <v>日勤</v>
          </cell>
          <cell r="AP1213" t="str">
            <v>9:00～18:00</v>
          </cell>
          <cell r="AQ1213" t="str">
            <v>週休二日制</v>
          </cell>
          <cell r="AR1213" t="str">
            <v>■正看護師の資格をお持ちの方
■普通運転免許必須（AT限定可）
◎ブランクありOK！</v>
          </cell>
          <cell r="AS1213" t="str">
            <v>雇用保険・健康保険・厚生年金・労災保険</v>
          </cell>
          <cell r="AT1213">
            <v>1</v>
          </cell>
          <cell r="AU1213" t="str">
            <v>訪問看護</v>
          </cell>
          <cell r="AV1213" t="str">
            <v>利用しない</v>
          </cell>
          <cell r="AX1213" t="str">
            <v>利用しない</v>
          </cell>
          <cell r="AZ1213" t="str">
            <v>法定通り</v>
          </cell>
          <cell r="BA1213" t="str">
            <v>年間公休110日</v>
          </cell>
          <cell r="BB1213" t="str">
            <v>あり（屋内禁煙）</v>
          </cell>
          <cell r="BC1213" t="str">
            <v>あり（屋内禁煙）</v>
          </cell>
        </row>
        <row r="1214">
          <cell r="C1214" t="str">
            <v>70-0471</v>
          </cell>
          <cell r="D1214">
            <v>45197</v>
          </cell>
          <cell r="E1214" t="str">
            <v>ＳＯＭＰＯケア株式会社</v>
          </cell>
          <cell r="F1214" t="str">
            <v>ＳＯＭＰＯケアかぶしきがいしゃ</v>
          </cell>
          <cell r="G1214" t="str">
            <v>東京人事採用課</v>
          </cell>
          <cell r="H1214" t="str">
            <v>本田　美香</v>
          </cell>
          <cell r="J1214" t="str">
            <v>03-6455-8560</v>
          </cell>
          <cell r="K1214" t="str">
            <v>03-5783-4170</v>
          </cell>
          <cell r="L1214" t="str">
            <v>03-6433-2494</v>
          </cell>
          <cell r="M1214" t="str">
            <v>mika.honda@sompocare.com</v>
          </cell>
          <cell r="N1214" t="str">
            <v>https://www.sompocare.com/</v>
          </cell>
          <cell r="O1214" t="str">
            <v>◆給与例◆ ＊毎月平均的に支払われる日祝手当2回分・夜勤手当5回分・特別介福手当（介護福祉士のみ）を含む、月給225,300円（無資格・初任者研修）　月給236,000円（実務者研修）月給261,800円（介護福祉士）</v>
          </cell>
          <cell r="P1214" t="str">
            <v>ケアスタッフ（介護）</v>
          </cell>
          <cell r="Q1214" t="str">
            <v>確認中</v>
          </cell>
          <cell r="R1214" t="str">
            <v>ご入居者さまの入浴・食事・排泄の介助・夜間巡回、巡視などの、介護業務をお願いしております。_x000D_さらに、毎日ご入居者さまが楽しみにされている食事の際の、レストラン誘導・配膳等がございます。_x000D_また、旅行・外食・買い物・レクリエーション・趣味活動などのサポート、誕生会の実施、季節イベント実施など、スタッフが一体となり明るいホームを作っています。_x000D_あたたかな雰囲気の中で多くの方と交流を深め、ご入居者さまの皆様に一日を楽しく過ごしていただけるよう援助していくお仕事です。</v>
          </cell>
          <cell r="S1214" t="str">
            <v>ＳＯＭＰＯケア　ラヴィーレ町田小山</v>
          </cell>
          <cell r="T1214" t="str">
            <v>確認中</v>
          </cell>
          <cell r="U1214" t="str">
            <v>正社員</v>
          </cell>
          <cell r="V1214" t="str">
            <v>東京都町田市小山町652</v>
          </cell>
          <cell r="W1214" t="str">
            <v>京王相模原線・JR横浜線・相模線「橋本」駅よりバス「中村不動入口」下車（乗車時間23分）、徒歩2分　車通勤可</v>
          </cell>
          <cell r="X1214" t="str">
            <v>給与：190,300円（無資格・初任者研修）　201,000円（実務者研修） 211,800円（介護福祉士）　＊職務手当6,000円を含む</v>
          </cell>
          <cell r="Y1214" t="str">
            <v>確認中</v>
          </cell>
          <cell r="Z1214" t="str">
            <v>手当：精皆勤手当：6,000円／月  夜勤手当：5,000円／月
日祝手当：2,000円／月      特別介福手当：15,000円／月（介護福祉士のみ）</v>
          </cell>
          <cell r="AA1214" t="str">
            <v>上限5万円</v>
          </cell>
          <cell r="AB1214" t="str">
            <v>確認中</v>
          </cell>
          <cell r="AC1214" t="str">
            <v>確認中</v>
          </cell>
          <cell r="AD1214" t="str">
            <v>有り</v>
          </cell>
          <cell r="AE1214" t="str">
            <v>前年2か月</v>
          </cell>
          <cell r="AF1214" t="str">
            <v>月給（手当等確認ください）</v>
          </cell>
          <cell r="AG1214" t="str">
            <v>無期</v>
          </cell>
          <cell r="AH1214" t="str">
            <v>無期</v>
          </cell>
          <cell r="AI1214" t="str">
            <v>確認中</v>
          </cell>
          <cell r="AJ1214" t="str">
            <v>確認中</v>
          </cell>
          <cell r="AK1214" t="str">
            <v>有り</v>
          </cell>
          <cell r="AL1214" t="str">
            <v>入社6ヶ月間</v>
          </cell>
          <cell r="AM1214" t="str">
            <v>無し</v>
          </cell>
          <cell r="AN1214" t="str">
            <v>無</v>
          </cell>
          <cell r="AO1214" t="str">
            <v>シフト制</v>
          </cell>
          <cell r="AP1214" t="str">
            <v>・7:00～16:00 ・9:00～18:00 ・11:00～20:00 ・17:00～翌10:00</v>
          </cell>
          <cell r="AQ1214" t="str">
            <v>シフト制</v>
          </cell>
          <cell r="AR1214" t="str">
            <v>18～64歳_x000D_、年齢制限の理由（省令1号）_x000D_※深夜業務がある為（労基法61条）※定年制が65歳の為</v>
          </cell>
          <cell r="AS1214" t="str">
            <v>雇用保険・健康保険・厚生年金・労災保険</v>
          </cell>
          <cell r="AT1214">
            <v>1</v>
          </cell>
          <cell r="AU1214" t="str">
            <v>特定施設入居者生活介護（有料老人ホーム）</v>
          </cell>
          <cell r="AZ1214" t="str">
            <v>法定通り</v>
          </cell>
          <cell r="BA1214" t="str">
            <v>月間9～10日休み（2月のみ8日） 年間休日110日</v>
          </cell>
          <cell r="BB1214" t="str">
            <v>確認中</v>
          </cell>
          <cell r="BC1214" t="str">
            <v>確認中</v>
          </cell>
        </row>
        <row r="1215">
          <cell r="C1215" t="str">
            <v>70-0554</v>
          </cell>
          <cell r="D1215">
            <v>45198</v>
          </cell>
          <cell r="E1215" t="str">
            <v>株式会社ウェルオフ西部</v>
          </cell>
          <cell r="F1215" t="str">
            <v>かぶしきがいしゃ　うぇるおふせいぶ</v>
          </cell>
          <cell r="H1215" t="str">
            <v>大髙知也</v>
          </cell>
          <cell r="I1215" t="str">
            <v>大髙知也</v>
          </cell>
          <cell r="J1215" t="str">
            <v>050-6861-3942</v>
          </cell>
          <cell r="K1215" t="str">
            <v>042-860-3765</v>
          </cell>
          <cell r="M1215" t="str">
            <v>e-machida@welloff.co.jp</v>
          </cell>
          <cell r="N1215" t="str">
            <v>www.welloff.co.jp</v>
          </cell>
          <cell r="O1215" t="str">
            <v xml:space="preserve">私たちウェルオフは、皆様が住み慣れた地域と住み慣れたご自宅で、ご家族と共に安_x000D_
心した日々をお過ごしになれます様、介護サービスを通じてこれを実現することを使_x000D_
命としております。_x000D_
</v>
          </cell>
          <cell r="P1215" t="str">
            <v>介護</v>
          </cell>
          <cell r="Q1215" t="str">
            <v>確認中</v>
          </cell>
          <cell r="R1215" t="str">
            <v>一般的なデイサービスの場合、送迎業務がありますが、デイサービスセンターエクラシアはデイサービスから各居室への移動のみとなり、一日を通じて屋内で完結します。５年以内に新設された建物が多いため、綺麗な施設で働くことが出来ます。入浴サービス、排泄介助、季節の行事やレクリエーション等を提供します。</v>
          </cell>
          <cell r="S1215" t="str">
            <v>エクラシア町田</v>
          </cell>
          <cell r="T1215" t="str">
            <v>確認中</v>
          </cell>
          <cell r="U1215" t="str">
            <v>正社員</v>
          </cell>
          <cell r="V1215" t="str">
            <v>東京都町田市広袴町521-2</v>
          </cell>
          <cell r="W1215" t="str">
            <v>小田急線　鶴川駅　徒歩15分</v>
          </cell>
          <cell r="X1215" t="str">
            <v>220,000～280,000円</v>
          </cell>
          <cell r="Y1215" t="str">
            <v>-</v>
          </cell>
          <cell r="Z1215" t="str">
            <v>-</v>
          </cell>
          <cell r="AA1215" t="str">
            <v>上限月20,000円迄支給</v>
          </cell>
          <cell r="AB1215" t="str">
            <v>無</v>
          </cell>
          <cell r="AC1215" t="str">
            <v>なし</v>
          </cell>
          <cell r="AD1215" t="str">
            <v>有</v>
          </cell>
          <cell r="AE1215" t="str">
            <v>計 1.00ヶ月分（前年度実績）</v>
          </cell>
          <cell r="AF1215" t="str">
            <v>月給</v>
          </cell>
          <cell r="AG1215" t="str">
            <v>期間の定めなし（無期雇用）</v>
          </cell>
          <cell r="AH1215" t="str">
            <v>雇用期間の定めなし</v>
          </cell>
          <cell r="AI1215" t="str">
            <v>確認中</v>
          </cell>
          <cell r="AJ1215" t="str">
            <v>可</v>
          </cell>
          <cell r="AK1215" t="str">
            <v>有り</v>
          </cell>
          <cell r="AL1215" t="str">
            <v>入社3ヶ月</v>
          </cell>
          <cell r="AM1215" t="str">
            <v>有り</v>
          </cell>
          <cell r="AN1215" t="str">
            <v>6時間</v>
          </cell>
          <cell r="AO1215" t="str">
            <v>日勤</v>
          </cell>
          <cell r="AP1215" t="str">
            <v>9:00～18:00</v>
          </cell>
          <cell r="AQ1215" t="str">
            <v>月22日　シフト制</v>
          </cell>
          <cell r="AR1215" t="str">
            <v>免許・資格不問</v>
          </cell>
          <cell r="AS1215" t="str">
            <v>雇用保険、労災保険、健康保険、厚生年金保険</v>
          </cell>
          <cell r="AT1215">
            <v>3</v>
          </cell>
          <cell r="AU1215" t="str">
            <v>サービス付き高齢者住宅（サ高住）</v>
          </cell>
          <cell r="AV1215" t="str">
            <v>利用しない</v>
          </cell>
          <cell r="AX1215" t="str">
            <v>利用しない</v>
          </cell>
          <cell r="AZ1215" t="str">
            <v>60分</v>
          </cell>
          <cell r="BA1215" t="str">
            <v>週休二日制</v>
          </cell>
          <cell r="BB1215" t="str">
            <v>あり「屋内禁煙」</v>
          </cell>
          <cell r="BC1215" t="str">
            <v>あり「屋内禁煙」</v>
          </cell>
        </row>
        <row r="1216">
          <cell r="C1216" t="str">
            <v>70-0555</v>
          </cell>
          <cell r="D1216">
            <v>45198</v>
          </cell>
          <cell r="E1216" t="str">
            <v>株式会社ウェルオフ西部</v>
          </cell>
          <cell r="F1216" t="str">
            <v>かぶしきがいしゃ　うぇるおふせいぶ</v>
          </cell>
          <cell r="H1216" t="str">
            <v>大髙知也</v>
          </cell>
          <cell r="I1216" t="str">
            <v>大髙知也</v>
          </cell>
          <cell r="J1216" t="str">
            <v>050-6861-3942</v>
          </cell>
          <cell r="K1216" t="str">
            <v>042-860-3765</v>
          </cell>
          <cell r="M1216" t="str">
            <v>e-machida@welloff.co.jp</v>
          </cell>
          <cell r="N1216" t="str">
            <v>www.welloff.co.jp</v>
          </cell>
          <cell r="O1216" t="str">
            <v xml:space="preserve">私たちウェルオフは、皆様が住み慣れた地域と住み慣れたご自宅で、ご家族と共に安_x000D_
心した日々をお過ごしになれます様、介護サービスを通じてこれを実現することを使_x000D_
命としております。_x000D_
</v>
          </cell>
          <cell r="P1216" t="str">
            <v>介護職員（夜間スタッフ）</v>
          </cell>
          <cell r="Q1216" t="str">
            <v>確認中</v>
          </cell>
          <cell r="R1216" t="str">
            <v>＊利用者様の介護業務全般（夜間見守り・オムツ交換・食事準備等）利用者５３名に対して３名の夜勤体制ですので安心して働いていただけます ＊未経験者、無資格者の方も歓迎しております。</v>
          </cell>
          <cell r="S1216" t="str">
            <v>エクラシア町田</v>
          </cell>
          <cell r="T1216" t="str">
            <v>確認中</v>
          </cell>
          <cell r="U1216" t="str">
            <v>正社員</v>
          </cell>
          <cell r="V1216" t="str">
            <v>東京都町田市広袴町521-2</v>
          </cell>
          <cell r="W1216" t="str">
            <v>小田急線　鶴川駅　徒歩15分</v>
          </cell>
          <cell r="X1216" t="str">
            <v>310,000円〜310,000円</v>
          </cell>
          <cell r="Y1216" t="str">
            <v>-</v>
          </cell>
          <cell r="Z1216" t="str">
            <v>-</v>
          </cell>
          <cell r="AA1216" t="str">
            <v>上限月20,000円迄支給</v>
          </cell>
          <cell r="AB1216" t="str">
            <v>なし</v>
          </cell>
          <cell r="AC1216" t="str">
            <v>なし</v>
          </cell>
          <cell r="AD1216" t="str">
            <v>あり</v>
          </cell>
          <cell r="AE1216" t="str">
            <v>計 1.00ヶ月分（前年度実績）</v>
          </cell>
          <cell r="AF1216" t="str">
            <v>月給（手当等確認ください）</v>
          </cell>
          <cell r="AG1216" t="str">
            <v>期間の定めなし</v>
          </cell>
          <cell r="AH1216" t="str">
            <v>雇用期間の定めなし</v>
          </cell>
          <cell r="AI1216" t="str">
            <v>確認中</v>
          </cell>
          <cell r="AJ1216" t="str">
            <v>可</v>
          </cell>
          <cell r="AK1216" t="str">
            <v>有り</v>
          </cell>
          <cell r="AL1216" t="str">
            <v>入社3ヶ月</v>
          </cell>
          <cell r="AM1216" t="str">
            <v>なし</v>
          </cell>
          <cell r="AN1216" t="str">
            <v>なし</v>
          </cell>
          <cell r="AO1216" t="str">
            <v>変形労働時間制</v>
          </cell>
          <cell r="AP1216" t="str">
            <v>19時00分〜9時00分</v>
          </cell>
          <cell r="AQ1216" t="str">
            <v>月22日　シフト制</v>
          </cell>
          <cell r="AR1216" t="str">
            <v>免許・資格不問</v>
          </cell>
          <cell r="AS1216" t="str">
            <v>雇用保険，労災保険，健康保険，厚生年金</v>
          </cell>
          <cell r="AT1216" t="str">
            <v>2人</v>
          </cell>
          <cell r="AU1216" t="str">
            <v>サービス付き高齢者住宅（サ高住）</v>
          </cell>
          <cell r="AV1216" t="str">
            <v>利用しない</v>
          </cell>
          <cell r="AX1216" t="str">
            <v>利用しない</v>
          </cell>
          <cell r="AZ1216" t="str">
            <v>240分</v>
          </cell>
          <cell r="BA1216" t="str">
            <v>週休二日制</v>
          </cell>
          <cell r="BB1216" t="str">
            <v>あり（屋内禁煙）</v>
          </cell>
          <cell r="BC1216" t="str">
            <v>あり（屋内禁煙）</v>
          </cell>
        </row>
        <row r="1217">
          <cell r="C1217" t="str">
            <v>70-0556</v>
          </cell>
          <cell r="D1217">
            <v>45450</v>
          </cell>
          <cell r="E1217" t="str">
            <v>株式会社ウェルオフ西部</v>
          </cell>
          <cell r="F1217" t="str">
            <v>かぶしきがいしゃ　うぇるおふせいぶ</v>
          </cell>
          <cell r="H1217" t="str">
            <v>大髙知也</v>
          </cell>
          <cell r="I1217" t="str">
            <v>大髙知也</v>
          </cell>
          <cell r="J1217" t="str">
            <v>050-6861-3942</v>
          </cell>
          <cell r="K1217" t="str">
            <v>042-860-3765</v>
          </cell>
          <cell r="M1217" t="str">
            <v>e-machida@welloff.co.jp</v>
          </cell>
          <cell r="N1217" t="str">
            <v>www.welloff.co.jp</v>
          </cell>
          <cell r="O1217" t="str">
            <v xml:space="preserve">私たちウェルオフは、皆様が住み慣れた地域と住み慣れたご自宅で、ご家族と共に安_x000D_
心した日々をお過ごしになれます様、介護サービスを通じてこれを実現することを使_x000D_
命としております。_x000D_
</v>
          </cell>
          <cell r="P1217" t="str">
            <v>介護職員（パート）</v>
          </cell>
          <cell r="Q1217" t="str">
            <v>確認中</v>
          </cell>
          <cell r="R1217" t="str">
            <v>・高齢者の介護・入浴介助・レクリエーション・排泄介助</v>
          </cell>
          <cell r="S1217" t="str">
            <v>エクラシア町田</v>
          </cell>
          <cell r="T1217" t="str">
            <v>確認中</v>
          </cell>
          <cell r="U1217" t="str">
            <v>非常勤パート</v>
          </cell>
          <cell r="V1217" t="str">
            <v>東京都町田市広袴町521-2</v>
          </cell>
          <cell r="W1217" t="str">
            <v>小田急線　鶴川駅　徒歩15分</v>
          </cell>
          <cell r="X1217" t="str">
            <v>1,113円～1,450円</v>
          </cell>
          <cell r="Y1217" t="str">
            <v>-</v>
          </cell>
          <cell r="Z1217" t="str">
            <v>-</v>
          </cell>
          <cell r="AA1217" t="str">
            <v>上限月20,000円迄支給</v>
          </cell>
          <cell r="AB1217" t="str">
            <v>なし</v>
          </cell>
          <cell r="AC1217" t="str">
            <v>なし</v>
          </cell>
          <cell r="AD1217" t="str">
            <v>なし</v>
          </cell>
          <cell r="AE1217" t="str">
            <v>なし</v>
          </cell>
          <cell r="AF1217" t="str">
            <v>時給</v>
          </cell>
          <cell r="AG1217" t="str">
            <v>期間の定めあり</v>
          </cell>
          <cell r="AH1217" t="str">
            <v>雇用期間の定めあり（4ヶ月以上）1年、契約更新の可能性あり（原則更新）</v>
          </cell>
          <cell r="AI1217" t="str">
            <v>確認中</v>
          </cell>
          <cell r="AJ1217" t="str">
            <v>可</v>
          </cell>
          <cell r="AK1217" t="str">
            <v>有り</v>
          </cell>
          <cell r="AL1217" t="str">
            <v>入社3ヶ月</v>
          </cell>
          <cell r="AM1217" t="str">
            <v>なし</v>
          </cell>
          <cell r="AN1217" t="str">
            <v>なし</v>
          </cell>
          <cell r="AO1217" t="str">
            <v>交替制（シフト制）</v>
          </cell>
          <cell r="AP1217" t="str">
            <v>①9：00～18：00
②8：00～17：00
③10：00～19：00
または8：00～19：00の間の8時間</v>
          </cell>
          <cell r="AQ1217" t="str">
            <v>週2日以上</v>
          </cell>
          <cell r="AR1217" t="str">
            <v>免許・資格不問</v>
          </cell>
          <cell r="AS1217" t="str">
            <v>労災保険</v>
          </cell>
          <cell r="AT1217">
            <v>3</v>
          </cell>
          <cell r="AU1217" t="str">
            <v>サービス付き高齢者住宅（サ高住）</v>
          </cell>
          <cell r="AV1217" t="str">
            <v>利用しない</v>
          </cell>
          <cell r="AX1217" t="str">
            <v>利用しない</v>
          </cell>
          <cell r="AZ1217" t="str">
            <v>60分</v>
          </cell>
          <cell r="BA1217" t="str">
            <v>週休二日制</v>
          </cell>
          <cell r="BB1217" t="str">
            <v>あり（屋内禁煙）</v>
          </cell>
          <cell r="BC1217" t="str">
            <v>あり（屋内禁煙）</v>
          </cell>
        </row>
        <row r="1218">
          <cell r="C1218" t="str">
            <v>70-0561</v>
          </cell>
          <cell r="D1218">
            <v>45198</v>
          </cell>
          <cell r="E1218" t="str">
            <v>株式会社 ツクイ</v>
          </cell>
          <cell r="F1218" t="str">
            <v>カブシキガイシャ ツクイ</v>
          </cell>
          <cell r="G1218" t="str">
            <v>人財開発部採用課</v>
          </cell>
          <cell r="H1218" t="str">
            <v>李　静尉</v>
          </cell>
          <cell r="I1218" t="str">
            <v>り　ちんうい</v>
          </cell>
          <cell r="J1218" t="str">
            <v>090-6000-2996</v>
          </cell>
          <cell r="K1218" t="str">
            <v>03-5784-2090</v>
          </cell>
          <cell r="L1218" t="str">
            <v>090-6000-2996</v>
          </cell>
          <cell r="M1218" t="str">
            <v>chinui_ri@apps.tsukui.net</v>
          </cell>
          <cell r="N1218" t="str">
            <v xml:space="preserve">https://www.tsukui.net </v>
          </cell>
          <cell r="O1218" t="str">
            <v>グループ会社の経営管理、デイサービス、在宅介護サービス：訪問, 介護／訪問入浴／訪問看護／居宅介護支援、居住系介護サービス：, 有料老人ホーム／サービス付き高齢者向け住宅／グループホーム等, 「ツクイは、地域に根付いた真心のこもったサービスを提供し、誠, 意ある行動で責任をもってお客様と社会に貢献する」を理念に、全, 国４７都道府県で約７０９の事業所を運営する企業</v>
          </cell>
          <cell r="P1218" t="str">
            <v>準夜職員（有料老人ホーム）／ツクイ・サンシャイン町田西館</v>
          </cell>
          <cell r="Q1218" t="str">
            <v>確認中</v>
          </cell>
          <cell r="R1218" t="str">
            <v>準夜勤専従！介護付き有料老人ホームにお住まいのお客様の, 自立支援に努め、お客様に気持ちよくお過ごしいただくための, 介護サービスをご提供いただきます。, ＜業務内容＞, ・巡回、ナイトケア・モーニングケア, ・お客様に対する食事や入浴、排せつ等の介助, ・イベントの企画、実施, ・各種記録業務 等, ※経験の浅い方やブランクのある方も他職種と協力をしながらチー, ムとして新しい方を支えます。お待ちしております。</v>
          </cell>
          <cell r="S1218" t="str">
            <v>ツクイ・サンシャイン町田西館</v>
          </cell>
          <cell r="T1218" t="str">
            <v>確認中</v>
          </cell>
          <cell r="U1218" t="str">
            <v>非常勤パート</v>
          </cell>
          <cell r="V1218" t="str">
            <v>東京都町田市小山ヶ丘１－１１－７</v>
          </cell>
          <cell r="W1218" t="str">
            <v>ＪＲ横浜線「相模原」駅／京王相模原線「南大沢」駅より無料シャ, トルバス運行</v>
          </cell>
          <cell r="X1218" t="str">
            <v>1,192円〜1,277円</v>
          </cell>
          <cell r="Y1218" t="str">
            <v>なし</v>
          </cell>
          <cell r="Z1218" t="str">
            <v>※２２時～翌６時の時間帯は２５％深夜割増, ・土日祝日手当：１００円／時間, ・ひとり親手当：１０，０００円, （月５０時間以上勤務の場合）</v>
          </cell>
          <cell r="AA1218" t="str">
            <v>実費支給（上限あり）</v>
          </cell>
          <cell r="AB1218" t="str">
            <v>あり</v>
          </cell>
          <cell r="AC1218" t="str">
            <v>1時間あたり0円〜30円（前年度実績）</v>
          </cell>
          <cell r="AD1218" t="str">
            <v>なし</v>
          </cell>
          <cell r="AE1218" t="str">
            <v>なし</v>
          </cell>
          <cell r="AF1218" t="str">
            <v>時給</v>
          </cell>
          <cell r="AG1218" t="str">
            <v>期間の定めあり</v>
          </cell>
          <cell r="AH1218" t="str">
            <v>雇用期間の定めあり（4ヶ月以上）, 6ヶ月, 契約更新の可能性, あり（条件付きで更新あり）, 契約更新の条件, 就業状況による</v>
          </cell>
          <cell r="AI1218" t="str">
            <v>確認中</v>
          </cell>
          <cell r="AJ1218" t="str">
            <v>可</v>
          </cell>
          <cell r="AK1218" t="str">
            <v>あり</v>
          </cell>
          <cell r="AL1218" t="str">
            <v>３～４ヶ月</v>
          </cell>
          <cell r="AM1218" t="str">
            <v>なし</v>
          </cell>
          <cell r="AN1218" t="str">
            <v>なし</v>
          </cell>
          <cell r="AO1218" t="str">
            <v>変形労働時間制</v>
          </cell>
          <cell r="AP1218" t="str">
            <v>変形労働時間制の単位, １ヶ月単位, 就業時間１, 21時00分〜6時00分, 就業時間に関する特記事項, シフト制</v>
          </cell>
          <cell r="AQ1218" t="str">
            <v>週3日〜週5日</v>
          </cell>
          <cell r="AR1218" t="str">
            <v>介護職員初任者研修修了者, あれば尚可</v>
          </cell>
          <cell r="AS1218" t="str">
            <v>雇用保険，労災保険，健康保険，厚生年金</v>
          </cell>
          <cell r="AT1218" t="str">
            <v>2人</v>
          </cell>
          <cell r="AU1218" t="str">
            <v>特定施設入居者生活介護（有料老人ホーム）</v>
          </cell>
          <cell r="AZ1218" t="str">
            <v>60分</v>
          </cell>
          <cell r="BA1218" t="str">
            <v>週休二日制</v>
          </cell>
          <cell r="BB1218" t="str">
            <v>あり（屋内禁煙）</v>
          </cell>
          <cell r="BC1218" t="str">
            <v>あり（屋内禁煙）</v>
          </cell>
        </row>
        <row r="1219">
          <cell r="C1219" t="str">
            <v>70-0562</v>
          </cell>
          <cell r="D1219">
            <v>45198</v>
          </cell>
          <cell r="E1219" t="str">
            <v>株式会社 ツクイ</v>
          </cell>
          <cell r="F1219" t="str">
            <v>カブシキガイシャ ツクイ</v>
          </cell>
          <cell r="G1219" t="str">
            <v>人財開発部採用課</v>
          </cell>
          <cell r="H1219" t="str">
            <v>李　静尉</v>
          </cell>
          <cell r="I1219" t="str">
            <v>り　ちんうい</v>
          </cell>
          <cell r="J1219" t="str">
            <v>090-6000-2996</v>
          </cell>
          <cell r="K1219" t="str">
            <v>03-5784-2090</v>
          </cell>
          <cell r="L1219" t="str">
            <v>090-6000-2996</v>
          </cell>
          <cell r="M1219" t="str">
            <v>chinui_ri@apps.tsukui.net</v>
          </cell>
          <cell r="N1219" t="str">
            <v xml:space="preserve">https://www.tsukui.net </v>
          </cell>
          <cell r="O1219" t="str">
            <v>グループ会社の経営管理、デイサービス、在宅介護サービス：訪問, 介護／訪問入浴／訪問看護／居宅介護支援、居住系介護サービス：, 有料老人ホーム／サービス付き高齢者向け住宅／グループホーム等, 「ツクイは、地域に根付いた真心のこもったサービスを提供し、誠, 意ある行動で責任をもってお客様と社会に貢献する」を理念に、全, 国４７都道府県で約７０９の事業所を運営する企業</v>
          </cell>
          <cell r="P1219" t="str">
            <v>夜勤職員（有料老人ホーム）／ツクイ・サンシャイン町田西館</v>
          </cell>
          <cell r="Q1219" t="str">
            <v>確認中</v>
          </cell>
          <cell r="R1219" t="str">
            <v>＜即戦力歓迎！＞日中の時間を有効活用できる人気の働き方！, ◎夜勤回数のご相談ＯＫ！嬉しい夜勤手当完備！, ◎事前の見学や相談も大歓迎！お気軽にご連絡ください。, ＜主なお仕事内容＞, ・食事介助（夕食・朝食）・食事の配膳下膳・口腔ケア, ・就寝介助（居室への誘導・着脱介助）, ・夜間巡回（コール対応・定時巡回）, ・排せつ介助・起床介助（着脱介助・フロアへの移動介助）, ・記録入力（ｉＰｈｏｎｅ）・朝礼時の申し送りなど, ※経験がある方もまずは先輩職員に同行するので安心して独り立ち, ができます。緊急時マニュアル等も完備で安心です。</v>
          </cell>
          <cell r="S1219" t="str">
            <v>ツクイ・サンシャイン町田西館</v>
          </cell>
          <cell r="T1219" t="str">
            <v>確認中</v>
          </cell>
          <cell r="U1219" t="str">
            <v>非常勤パート</v>
          </cell>
          <cell r="V1219" t="str">
            <v>東京都町田市小山ヶ丘１－１１－７</v>
          </cell>
          <cell r="W1219" t="str">
            <v>ＪＲ横浜線「相模原」駅／京王相模原線「南大沢」駅より無料シャ, トルバス運行</v>
          </cell>
          <cell r="X1219" t="str">
            <v>1,192円〜1,277円</v>
          </cell>
          <cell r="Y1219" t="str">
            <v>なし</v>
          </cell>
          <cell r="Z1219" t="str">
            <v>・土日祝日手当：１００円／時間, ・ひとり親手当：１０，０００円, （月５０時間以上勤務の場合）, 夜勤手当：１０，０００円／回</v>
          </cell>
          <cell r="AA1219" t="str">
            <v>実費支給（上限あり）</v>
          </cell>
          <cell r="AB1219" t="str">
            <v>あり</v>
          </cell>
          <cell r="AC1219" t="str">
            <v>1時間あたり0円〜30円（前年度実績）</v>
          </cell>
          <cell r="AD1219" t="str">
            <v>なし</v>
          </cell>
          <cell r="AE1219" t="str">
            <v>なし</v>
          </cell>
          <cell r="AF1219" t="str">
            <v>時給</v>
          </cell>
          <cell r="AG1219" t="str">
            <v>期間の定めあり</v>
          </cell>
          <cell r="AH1219" t="str">
            <v>雇用期間の定めあり（4ヶ月以上）, 6ヶ月, 契約更新の可能性, あり（条件付きで更新あり）, 契約更新の条件, 就業状況による</v>
          </cell>
          <cell r="AI1219" t="str">
            <v>確認中</v>
          </cell>
          <cell r="AJ1219" t="str">
            <v>可</v>
          </cell>
          <cell r="AK1219" t="str">
            <v>あり</v>
          </cell>
          <cell r="AL1219" t="str">
            <v>３～４ヶ月</v>
          </cell>
          <cell r="AM1219" t="str">
            <v>なし</v>
          </cell>
          <cell r="AN1219" t="str">
            <v>なし</v>
          </cell>
          <cell r="AO1219" t="str">
            <v>変形労働時間制</v>
          </cell>
          <cell r="AP1219" t="str">
            <v>変形労働時間制の単位, １ヶ月単位, 就業時間１, 15時30分〜9時30分, 就業時間に関する特記事項, シフト制</v>
          </cell>
          <cell r="AQ1219" t="str">
            <v>週2日程度, 労働日数について相談可</v>
          </cell>
          <cell r="AR1219" t="str">
            <v>介護職員初任者研修修了者, あれば尚可</v>
          </cell>
          <cell r="AS1219" t="str">
            <v>雇用保険，労災保険，健康保険，厚生年金</v>
          </cell>
          <cell r="AT1219" t="str">
            <v>2人</v>
          </cell>
          <cell r="AU1219" t="str">
            <v>特定施設入居者生活介護（有料老人ホーム）</v>
          </cell>
          <cell r="AZ1219" t="str">
            <v>60分</v>
          </cell>
          <cell r="BA1219" t="str">
            <v>週休二日制</v>
          </cell>
          <cell r="BB1219" t="str">
            <v>あり（屋内禁煙）</v>
          </cell>
          <cell r="BC1219" t="str">
            <v>あり（屋内禁煙）</v>
          </cell>
        </row>
        <row r="1220">
          <cell r="C1220" t="str">
            <v>70-0563</v>
          </cell>
          <cell r="D1220">
            <v>45198</v>
          </cell>
          <cell r="E1220" t="str">
            <v>株式会社 ツクイ</v>
          </cell>
          <cell r="F1220" t="str">
            <v>カブシキガイシャ ツクイ</v>
          </cell>
          <cell r="G1220" t="str">
            <v>人財開発部採用課</v>
          </cell>
          <cell r="H1220" t="str">
            <v>李　静尉</v>
          </cell>
          <cell r="I1220" t="str">
            <v>り　ちんうい</v>
          </cell>
          <cell r="J1220" t="str">
            <v>090-6000-2996</v>
          </cell>
          <cell r="K1220" t="str">
            <v>03-5784-2090</v>
          </cell>
          <cell r="L1220" t="str">
            <v>090-6000-2996</v>
          </cell>
          <cell r="M1220" t="str">
            <v>chinui_ri@apps.tsukui.net</v>
          </cell>
          <cell r="N1220" t="str">
            <v xml:space="preserve">https://www.tsukui.net </v>
          </cell>
          <cell r="O1220" t="str">
            <v>グループ会社の経営管理、デイサービス、在宅介護サービス：訪問, 介護／訪問入浴／訪問看護／居宅介護支援、居住系介護サービス：, 有料老人ホーム／サービス付き高齢者向け住宅／グループホーム等, 「ツクイは、地域に根付いた真心のこもったサービスを提供し、誠, 意ある行動で責任をもってお客様と社会に貢献する」を理念に、全, 国４７都道府県で約７０９の事業所を運営する企業</v>
          </cell>
          <cell r="P1220" t="str">
            <v>介護職員（有料老人ホーム）／ツクイ・サンシャイン町田西館【まちだ介護チャレンジ対象求人】</v>
          </cell>
          <cell r="Q1220" t="str">
            <v>確認中</v>
          </cell>
          <cell r="R1220" t="str">
            <v>「まちだ介護チャレンジ」対象求人！, ◎お子様に合わせた働き方が可能！子育てに理解ある職場♪, ◎将来的にパート社員から正社員を目指したい方も大歓迎♪, ◎事前の見学や相談も大歓迎！お気軽にご連絡ください。, ＜主なお仕事内容＞, ・お客様に対する食事や入浴、排せつ等の介助, ・レクリエーションの企画、実施, ・他職種と連携し、生活リハビリなどの実施, ・各種記録入力（ｉＰｈｏｎｅ）、企画書作成（イベント立案）, ・病院受診対応、外出レクリエーションの付き添い, ・居室担当（２～３名）, ・外部研修参加・研修参加後、他職員への伝達研修 など</v>
          </cell>
          <cell r="S1220" t="str">
            <v>ツクイ・サンシャイン町田西館</v>
          </cell>
          <cell r="T1220" t="str">
            <v>確認中</v>
          </cell>
          <cell r="U1220" t="str">
            <v>非常勤パート</v>
          </cell>
          <cell r="V1220" t="str">
            <v>東京都町田市小山ヶ丘１－１１－７</v>
          </cell>
          <cell r="W1220" t="str">
            <v>ＪＲ横浜線「相模原」駅／京王相模原線「南大沢」駅より無料シャ, トルバス運行</v>
          </cell>
          <cell r="X1220" t="str">
            <v>1,192円〜1,277円</v>
          </cell>
          <cell r="Y1220" t="str">
            <v>なし</v>
          </cell>
          <cell r="Z1220" t="str">
            <v>・土日祝日手当：１００円／時間, ・ひとり親手当：１０，０００円, （月５０時間以上勤務の場合）</v>
          </cell>
          <cell r="AA1220" t="str">
            <v>実費支給（上限あり）</v>
          </cell>
          <cell r="AB1220" t="str">
            <v>あり</v>
          </cell>
          <cell r="AC1220" t="str">
            <v>1時間あたり0円〜30円（前年度実績）</v>
          </cell>
          <cell r="AD1220" t="str">
            <v>なし</v>
          </cell>
          <cell r="AE1220" t="str">
            <v>なし</v>
          </cell>
          <cell r="AF1220" t="str">
            <v>時給</v>
          </cell>
          <cell r="AG1220" t="str">
            <v>期間の定めあり</v>
          </cell>
          <cell r="AH1220" t="str">
            <v>雇用期間の定めあり（4ヶ月以上）, 6ヶ月, 契約更新の可能性, あり（条件付きで更新あり）, 契約更新の条件, 就業状況による</v>
          </cell>
          <cell r="AI1220" t="str">
            <v>確認中</v>
          </cell>
          <cell r="AJ1220" t="str">
            <v>可</v>
          </cell>
          <cell r="AK1220" t="str">
            <v>あり</v>
          </cell>
          <cell r="AL1220" t="str">
            <v>３～４ヶ月</v>
          </cell>
          <cell r="AM1220" t="str">
            <v>なし</v>
          </cell>
          <cell r="AN1220" t="str">
            <v>なし</v>
          </cell>
          <cell r="AO1220" t="str">
            <v>変形労働時間制</v>
          </cell>
          <cell r="AP1220" t="str">
            <v>変形労働時間制の単位, １ヶ月単位, 就業時間１, 6時30分〜15時30分, 就業時間２, 8時30分〜17時30分, 就業時間３, 11時00分〜20時00分, 就業時間に関する特記事項, ・（１）～（３）のシフト制, ※勤務時間選択可</v>
          </cell>
          <cell r="AQ1220" t="str">
            <v>週3日〜週5日</v>
          </cell>
          <cell r="AR1220" t="str">
            <v>免許・資格不問</v>
          </cell>
          <cell r="AS1220" t="str">
            <v>雇用保険，労災保険，健康保険，厚生年金</v>
          </cell>
          <cell r="AT1220" t="str">
            <v>2人</v>
          </cell>
          <cell r="AU1220" t="str">
            <v>特定施設入居者生活介護（有料老人ホーム）</v>
          </cell>
          <cell r="AZ1220" t="str">
            <v>60分</v>
          </cell>
          <cell r="BA1220" t="str">
            <v>週休二日制</v>
          </cell>
          <cell r="BB1220" t="str">
            <v>あり（屋内禁煙）</v>
          </cell>
          <cell r="BC1220" t="str">
            <v>あり（屋内禁煙）</v>
          </cell>
        </row>
        <row r="1221">
          <cell r="C1221" t="str">
            <v>70-0564</v>
          </cell>
          <cell r="D1221">
            <v>45198</v>
          </cell>
          <cell r="E1221" t="str">
            <v>株式会社 ツクイ</v>
          </cell>
          <cell r="F1221" t="str">
            <v>カブシキガイシャ ツクイ</v>
          </cell>
          <cell r="G1221" t="str">
            <v>人財開発部採用課</v>
          </cell>
          <cell r="H1221" t="str">
            <v>李　静尉</v>
          </cell>
          <cell r="I1221" t="str">
            <v>り　ちんうい</v>
          </cell>
          <cell r="J1221" t="str">
            <v>090-6000-2996</v>
          </cell>
          <cell r="K1221" t="str">
            <v>03-5784-2090</v>
          </cell>
          <cell r="L1221" t="str">
            <v>090-6000-2996</v>
          </cell>
          <cell r="M1221" t="str">
            <v>chinui_ri@apps.tsukui.net</v>
          </cell>
          <cell r="N1221" t="str">
            <v xml:space="preserve">https://www.tsukui.net </v>
          </cell>
          <cell r="O1221" t="str">
            <v>グループ会社の経営管理、デイサービス、在宅介護サービス：訪問, 介護／訪問入浴／訪問看護／居宅介護支援、居住系介護サービス：, 有料老人ホーム／サービス付き高齢者向け住宅／グループホーム等, 「ツクイは、地域に根付いた真心のこもったサービスを提供し、誠, 意ある行動で責任をもってお客様と社会に貢献する」を理念に、全, 国４７都道府県で約７０９の事業所を運営する企業</v>
          </cell>
          <cell r="P1221" t="str">
            <v>介護職員（訪問入浴オペレーター）／ツクイ町田森野</v>
          </cell>
          <cell r="Q1221" t="str">
            <v>確認中</v>
          </cell>
          <cell r="R1221" t="str">
            <v>３人１組（オペレーター、ヘルパー、看護師）で高齢者や身体の, 不自由な方のご自宅へ伺い、入浴のお手伝いをしていただきます。, ＜仕事内容＞・お客様に安全かつ快適に入浴を,        楽しんでいただけるようケアをしていただく業務。,       ・浴槽の搬入、セッティング、衣服の着脱、,        移動介助、洗髪、洗身、機材の片付け。,       ・その他、お客様の健康面に配慮したサービス提供,       ・ご家族とのコミュニケーション, ※未経験の方でも同行研修がありますのでご安心下さい。, ３０歳～７０歳まで幅広い年齢層のスタッフが活躍中！, シフトの融通が利き、プライベートと仕事の両立が可能◎</v>
          </cell>
          <cell r="S1221" t="str">
            <v>ツクイ町田森野</v>
          </cell>
          <cell r="T1221" t="str">
            <v>確認中</v>
          </cell>
          <cell r="U1221" t="str">
            <v>非常勤パート</v>
          </cell>
          <cell r="V1221" t="str">
            <v>東京都町田市森野５－２１－１ 渋谷ツインビルディング１０３号</v>
          </cell>
          <cell r="W1221" t="str">
            <v>「町田」駅からバス、境川団地行「森野５丁目」下車 徒歩１分。</v>
          </cell>
          <cell r="X1221" t="str">
            <v>1,367円〜1,757円</v>
          </cell>
          <cell r="Y1221" t="str">
            <v>なし</v>
          </cell>
          <cell r="Z1221" t="str">
            <v>・土日祝日手当：時給１００円プラス, ・ひとり親手当：１０，０００円（月５０時間以上勤務, の方）</v>
          </cell>
          <cell r="AA1221" t="str">
            <v>実費支給（上限あり）</v>
          </cell>
          <cell r="AB1221" t="str">
            <v>なし</v>
          </cell>
          <cell r="AC1221" t="str">
            <v>なし</v>
          </cell>
          <cell r="AD1221" t="str">
            <v>なし</v>
          </cell>
          <cell r="AE1221" t="str">
            <v>なし</v>
          </cell>
          <cell r="AF1221" t="str">
            <v>時給</v>
          </cell>
          <cell r="AG1221" t="str">
            <v>期間の定めあり</v>
          </cell>
          <cell r="AH1221" t="str">
            <v>雇用期間の定めあり（4ヶ月以上）, 6ヶ月, 契約更新の可能性, あり（条件付きで更新あり）, 契約更新の条件, 就業状況による</v>
          </cell>
          <cell r="AI1221" t="str">
            <v>確認中</v>
          </cell>
          <cell r="AJ1221" t="str">
            <v>可</v>
          </cell>
          <cell r="AK1221" t="str">
            <v>あり</v>
          </cell>
          <cell r="AL1221" t="str">
            <v>３～４ヶ月</v>
          </cell>
          <cell r="AM1221" t="str">
            <v>なし</v>
          </cell>
          <cell r="AN1221" t="str">
            <v>なし</v>
          </cell>
          <cell r="AO1221" t="str">
            <v>変形労働時間制</v>
          </cell>
          <cell r="AP1221" t="str">
            <v>変形労働時間制, 変形労働時間制の単位, １ヶ月単位, 就業時間１, 8時30分〜17時30分, 就業時間２, 9時00分〜18時00分, 就業時間３, 9時30分〜18時30分, 就業時間に関する特記事項, ※（１）～（３）のシフト制</v>
          </cell>
          <cell r="AQ1221" t="str">
            <v>週1日〜週5日, 労働日数について相談可</v>
          </cell>
          <cell r="AR1221" t="str">
            <v>普通自動車運転免許, 必須（ＡＴ限定可）</v>
          </cell>
          <cell r="AS1221" t="str">
            <v>労災保険</v>
          </cell>
          <cell r="AT1221" t="str">
            <v>1人</v>
          </cell>
          <cell r="AU1221" t="str">
            <v>訪問入浴介助（巡回入浴）</v>
          </cell>
          <cell r="AZ1221" t="str">
            <v>60分</v>
          </cell>
          <cell r="BA1221" t="str">
            <v>週休二日制</v>
          </cell>
          <cell r="BB1221" t="str">
            <v>あり（屋内禁煙）</v>
          </cell>
          <cell r="BC1221" t="str">
            <v>あり（屋内禁煙）</v>
          </cell>
        </row>
        <row r="1222">
          <cell r="C1222" t="str">
            <v>70-0565</v>
          </cell>
          <cell r="D1222">
            <v>45198</v>
          </cell>
          <cell r="E1222" t="str">
            <v>株式会社 ツクイ</v>
          </cell>
          <cell r="F1222" t="str">
            <v>カブシキガイシャ ツクイ</v>
          </cell>
          <cell r="G1222" t="str">
            <v>人財開発部採用課</v>
          </cell>
          <cell r="H1222" t="str">
            <v>李　静尉</v>
          </cell>
          <cell r="I1222" t="str">
            <v>り　ちんうい</v>
          </cell>
          <cell r="J1222" t="str">
            <v>090-6000-2996</v>
          </cell>
          <cell r="K1222" t="str">
            <v>03-5784-2090</v>
          </cell>
          <cell r="L1222" t="str">
            <v>090-6000-2996</v>
          </cell>
          <cell r="M1222" t="str">
            <v>chinui_ri@apps.tsukui.net</v>
          </cell>
          <cell r="N1222" t="str">
            <v xml:space="preserve">https://www.tsukui.net </v>
          </cell>
          <cell r="O1222" t="str">
            <v>グループ会社の経営管理、デイサービス、在宅介護サービス：訪問, 介護／訪問入浴／訪問看護／居宅介護支援、居住系介護サービス：, 有料老人ホーム／サービス付き高齢者向け住宅／グループホーム等, 「ツクイは、地域に根付いた真心のこもったサービスを提供し、誠, 意ある行動で責任をもってお客様と社会に貢献する」を理念に、全, 国４７都道府県で約７０９の事業所を運営する企業</v>
          </cell>
          <cell r="P1222" t="str">
            <v>介護職員／ツクイ・サンシャイン町田西館（有料老人ホーム）【まちだ介護チャレンジ対象求人】</v>
          </cell>
          <cell r="Q1222" t="str">
            <v>確認中</v>
          </cell>
          <cell r="R1222" t="str">
            <v>「まちだ介護チャレンジ」対象求人！, ◎これまでのご経験＆資格を活かしてツクイで働こう！, ◎転職をお考えの方も大歓迎。ご入社日の相談も可能です！, ＜主なお仕事内容＞, ・お客様に対する食事や入浴、排せつ等の介助, ・レクリエーションの企画、実施, ・他職種と連携し、生活リハビリなどの実施, ・各種記録入力（ｉＰｈｏｎｅ）、企画書作成（イベント立案）, ・病院受診対応、外出レクリエーションの付き添い, ・居室担当（２～３名）, ・外部研修参加・研修参加後、他職員への伝達研修 など</v>
          </cell>
          <cell r="S1222" t="str">
            <v>ツクイ・サンシャイン町田西館</v>
          </cell>
          <cell r="T1222" t="str">
            <v>確認中</v>
          </cell>
          <cell r="U1222" t="str">
            <v>正社員</v>
          </cell>
          <cell r="V1222" t="str">
            <v>東京都町田市小山ヶ丘１－１１－７</v>
          </cell>
          <cell r="W1222" t="str">
            <v>ＪＲ横浜線「相模原」駅／京王相模原線「南大沢」駅より無料シャ</v>
          </cell>
          <cell r="X1222" t="str">
            <v>199,250円〜252,250円</v>
          </cell>
          <cell r="Y1222" t="str">
            <v>処遇改善手当 21,000円〜21,000円, 資格手当 10,000円〜15,000円, 級地手当 3,250円〜3,250円, ライフプラン手当 3,000円〜3,000円</v>
          </cell>
          <cell r="Z1222" t="str">
            <v>※扶養手当（試用期間終了後）,  配偶者：    １００００円,  満１８歳未満の子・６０歳以上の親：５０００円, ※介護職員処遇改善支援補助金, Ｒ４．４～１１月は４，５００円／月 支給, 夜勤手当：１００００円／回</v>
          </cell>
          <cell r="AA1222" t="str">
            <v>実費支給（上限あり）</v>
          </cell>
          <cell r="AB1222" t="str">
            <v>あり</v>
          </cell>
          <cell r="AC1222" t="str">
            <v>1月あたり0円〜5,000円（前年度実績）</v>
          </cell>
          <cell r="AD1222" t="str">
            <v>あり</v>
          </cell>
          <cell r="AE1222" t="str">
            <v>400,000円〜520,000円（前年度実績）</v>
          </cell>
          <cell r="AF1222" t="str">
            <v>月給（手当等確認ください）</v>
          </cell>
          <cell r="AG1222" t="str">
            <v>期間の定めなし</v>
          </cell>
          <cell r="AH1222" t="str">
            <v>雇用期間の定めなし</v>
          </cell>
          <cell r="AI1222" t="str">
            <v>確認中</v>
          </cell>
          <cell r="AJ1222" t="str">
            <v>可</v>
          </cell>
          <cell r="AK1222" t="str">
            <v>あり</v>
          </cell>
          <cell r="AL1222" t="str">
            <v>３～４ヶ月</v>
          </cell>
          <cell r="AM1222" t="str">
            <v>あり</v>
          </cell>
          <cell r="AN1222" t="str">
            <v>10時間</v>
          </cell>
          <cell r="AO1222" t="str">
            <v>変形労働時間制</v>
          </cell>
          <cell r="AP1222" t="str">
            <v>変形労働時間制, 変形労働時間制の単位, １ヶ月単位, 就業時間１, 6時30分〜15時30分, 就業時間２, 8時30分〜17時30分, 就業時間３, 11時00分〜20時00分, 就業時間に関する特記事項, （４）夜勤１５時３０分～翌９時３０分, ※（１）～（４）のシフト制, ※夜勤の休憩時間は１２０分</v>
          </cell>
          <cell r="AQ1222" t="str">
            <v>月平均労働日数, 20.5日</v>
          </cell>
          <cell r="AR1222" t="str">
            <v>免許・資格不問</v>
          </cell>
          <cell r="AS1222" t="str">
            <v>雇用保険，労災保険，健康保険，厚生年金</v>
          </cell>
          <cell r="AT1222" t="str">
            <v>2人</v>
          </cell>
          <cell r="AU1222" t="str">
            <v>特定施設入居者生活介護（有料老人ホーム）</v>
          </cell>
          <cell r="AZ1222" t="str">
            <v>60分</v>
          </cell>
          <cell r="BA1222" t="str">
            <v>週休二日制</v>
          </cell>
          <cell r="BB1222" t="str">
            <v>あり（屋内禁煙）</v>
          </cell>
          <cell r="BC1222" t="str">
            <v>あり（屋内禁煙）</v>
          </cell>
        </row>
        <row r="1223">
          <cell r="C1223" t="str">
            <v>70-0566</v>
          </cell>
          <cell r="D1223">
            <v>45198</v>
          </cell>
          <cell r="E1223" t="str">
            <v>株式会社 ツクイ</v>
          </cell>
          <cell r="F1223" t="str">
            <v>カブシキガイシャ ツクイ</v>
          </cell>
          <cell r="G1223" t="str">
            <v>人財開発部採用課</v>
          </cell>
          <cell r="H1223" t="str">
            <v>李　静尉</v>
          </cell>
          <cell r="I1223" t="str">
            <v>り　ちんうい</v>
          </cell>
          <cell r="J1223" t="str">
            <v>090-6000-2996</v>
          </cell>
          <cell r="K1223" t="str">
            <v>03-5784-2090</v>
          </cell>
          <cell r="L1223" t="str">
            <v>090-6000-2996</v>
          </cell>
          <cell r="M1223" t="str">
            <v>chinui_ri@apps.tsukui.net</v>
          </cell>
          <cell r="N1223" t="str">
            <v xml:space="preserve">https://www.tsukui.net </v>
          </cell>
          <cell r="O1223" t="str">
            <v>グループ会社の経営管理、デイサービス、在宅介護サービス：訪問, 介護／訪問入浴／訪問看護／居宅介護支援、居住系介護サービス：, 有料老人ホーム／サービス付き高齢者向け住宅／グループホーム等, 「ツクイは、地域に根付いた真心のこもったサービスを提供し、誠, 意ある行動で責任をもってお客様と社会に貢献する」を理念に、全, 国４７都道府県で約７０９の事業所を運営する企業</v>
          </cell>
          <cell r="P1223" t="str">
            <v>介護職員（訪問入浴ヘルパー）／町田森野</v>
          </cell>
          <cell r="Q1223" t="str">
            <v>確認中</v>
          </cell>
          <cell r="R1223" t="str">
            <v>ほとんどが未経験スタート！慣れるまで同行研修あり。, ひとりではなく３人でのチームケア！, Ｗワーク可能です◎プライベートとの両立を目指す職場です。, ※訪問入浴は、ご利用されるお客様のご自宅にヘルパー・看護師と, ３人１組で訪問をし、身体の負担が少ない入浴のサービスを提供し, ます。, 【仕事内容】１件あたり６０分, 入浴車で移動、申し送り、浴槽などの機材搬入、防水シートや浴槽, の設置、脱衣、移動、洗身、入浴中のコミュニケーション、浴槽洗, 浄、片づけ, その他タオル等備品準備、管理, ※土日祝時給１００円アップ！</v>
          </cell>
          <cell r="S1223" t="str">
            <v>ツクイ町田森野</v>
          </cell>
          <cell r="T1223" t="str">
            <v>確認中</v>
          </cell>
          <cell r="U1223" t="str">
            <v>非常勤パート</v>
          </cell>
          <cell r="V1223" t="str">
            <v>東京都町田市森野５－２１－１渋谷ツインビルディング１０３号</v>
          </cell>
          <cell r="W1223" t="str">
            <v>最寄り駅, 各線「町田」駅, 最寄り駅から就業場所までの交通手段, 徒歩, 所要時間, 17分, 就業場所に関する特記事項, または「町田」駅よりバス境川団地行「森野５丁目」下車 徒歩１, 分</v>
          </cell>
          <cell r="X1223" t="str">
            <v>1,367円〜1,457円</v>
          </cell>
          <cell r="Y1223" t="str">
            <v>なし</v>
          </cell>
          <cell r="Z1223" t="str">
            <v>・時給は保有資格により異なる, ・土日祝日手当：１００円／時間</v>
          </cell>
          <cell r="AA1223" t="str">
            <v>実費支給（上限あり）</v>
          </cell>
          <cell r="AB1223" t="str">
            <v>あり</v>
          </cell>
          <cell r="AC1223" t="str">
            <v>1時間あたり0円〜30円（前年度実績）</v>
          </cell>
          <cell r="AD1223" t="str">
            <v>なし</v>
          </cell>
          <cell r="AE1223" t="str">
            <v>なし</v>
          </cell>
          <cell r="AF1223" t="str">
            <v>時給</v>
          </cell>
          <cell r="AG1223" t="str">
            <v>期間の定めあり</v>
          </cell>
          <cell r="AH1223" t="str">
            <v>雇用期間の定めあり（4ヶ月以上）, 6ヶ月, 契約更新の可能性, あり（条件付きで更新あり）, 契約更新の条件, 就業状況による</v>
          </cell>
          <cell r="AI1223" t="str">
            <v>確認中</v>
          </cell>
          <cell r="AJ1223" t="str">
            <v>可</v>
          </cell>
          <cell r="AK1223" t="str">
            <v>あり</v>
          </cell>
          <cell r="AL1223" t="str">
            <v>３～４ヶ月</v>
          </cell>
          <cell r="AM1223" t="str">
            <v>あり</v>
          </cell>
          <cell r="AN1223" t="str">
            <v>5時間</v>
          </cell>
          <cell r="AO1223" t="str">
            <v>交替制（シフト制）</v>
          </cell>
          <cell r="AP1223" t="str">
            <v>就業時間１, 8時30分〜17時30分, 就業時間に関する特記事項, ※その日の入浴件数や道路事情等により３０分位勤務延長する場合, あり</v>
          </cell>
          <cell r="AQ1223" t="str">
            <v>週3日〜週4日, 労働日数について相談可</v>
          </cell>
          <cell r="AR1223" t="str">
            <v>介護職員初任者研修修了者, あれば尚可, ホームヘルパー２級, あれば尚可, 介護福祉士, あれば尚可, ★無資格・未経験の方、大歓迎★</v>
          </cell>
          <cell r="AS1223" t="str">
            <v>雇用保険，労災保険，健康保険，厚生年金</v>
          </cell>
          <cell r="AT1223" t="str">
            <v>1人</v>
          </cell>
          <cell r="AU1223" t="str">
            <v>訪問入浴介助（巡回入浴）</v>
          </cell>
          <cell r="AZ1223" t="str">
            <v>60分</v>
          </cell>
          <cell r="BA1223" t="str">
            <v>週休二日制</v>
          </cell>
          <cell r="BB1223" t="str">
            <v>あり（屋内禁煙）</v>
          </cell>
          <cell r="BC1223" t="str">
            <v>あり（屋内禁煙）</v>
          </cell>
        </row>
        <row r="1224">
          <cell r="C1224" t="str">
            <v>70-0567</v>
          </cell>
          <cell r="D1224">
            <v>45198</v>
          </cell>
          <cell r="E1224" t="str">
            <v>株式会社 ツクイ</v>
          </cell>
          <cell r="F1224" t="str">
            <v>カブシキガイシャ ツクイ</v>
          </cell>
          <cell r="G1224" t="str">
            <v>人財開発部採用課</v>
          </cell>
          <cell r="H1224" t="str">
            <v>李　静尉</v>
          </cell>
          <cell r="I1224" t="str">
            <v>り　ちんうい</v>
          </cell>
          <cell r="J1224" t="str">
            <v>090-6000-2996</v>
          </cell>
          <cell r="K1224" t="str">
            <v>03-5784-2090</v>
          </cell>
          <cell r="L1224" t="str">
            <v>090-6000-2996</v>
          </cell>
          <cell r="M1224" t="str">
            <v>chinui_ri@apps.tsukui.net</v>
          </cell>
          <cell r="N1224" t="str">
            <v xml:space="preserve">https://www.tsukui.net </v>
          </cell>
          <cell r="O1224" t="str">
            <v>グループ会社の経営管理、デイサービス、在宅介護サービス：訪問, 介護／訪問入浴／訪問看護／居宅介護支援、居住系介護サービス：, 有料老人ホーム／サービス付き高齢者向け住宅／グループホーム等, 「ツクイは、地域に根付いた真心のこもったサービスを提供し、誠, 意ある行動で責任をもってお客様と社会に貢献する」を理念に、全, 国４７都道府県で約７０９の事業所を運営する企業</v>
          </cell>
          <cell r="P1224" t="str">
            <v>介護補助（デイサービス）／町田南成瀬</v>
          </cell>
          <cell r="Q1224" t="str">
            <v>確認中</v>
          </cell>
          <cell r="R1224" t="str">
            <v>未経験者歓迎！ワークライフバランスの相談も可能。, 直接的介護（入浴／トイレ介助）をしない業務が中心です！, 見学可能！事前に気になることはお問い合わせ下さい。, ＜主なお仕事内容＞, ・デイサービスにおける介護補助, ・お客様のお話相手 ・入浴後のドライヤー, ・歩行の付き添いや車いす移動等補助, ・レクリエーション補助 ・外出行事の同行 など, ※夜勤なし！日勤のみ, ※他業界より転職後活躍している方多数いらっしゃいます。, ※ライフステージに合わせたシフト調整や, サービスチェンジ・異動が可能です。</v>
          </cell>
          <cell r="S1224" t="str">
            <v>ツクイ町田南成瀬</v>
          </cell>
          <cell r="T1224" t="str">
            <v>確認中</v>
          </cell>
          <cell r="U1224" t="str">
            <v>非常勤パート</v>
          </cell>
          <cell r="V1224" t="str">
            <v>東京都町田市南成瀬５－９－４</v>
          </cell>
          <cell r="W1224" t="str">
            <v>横浜線 成瀬駅, 最寄り駅から就業場所までの交通手段, 徒歩, 所要時間, 7分</v>
          </cell>
          <cell r="X1224" t="str">
            <v>1,113円〜1,113円</v>
          </cell>
          <cell r="Y1224" t="str">
            <v>-</v>
          </cell>
          <cell r="Z1224" t="str">
            <v>・土日祝日手当：１００円／時間</v>
          </cell>
          <cell r="AA1224" t="str">
            <v>実費支給（上限あり）</v>
          </cell>
          <cell r="AB1224" t="str">
            <v>あり</v>
          </cell>
          <cell r="AC1224" t="str">
            <v>1時間あたり0円〜30円（前年度実績）</v>
          </cell>
          <cell r="AD1224" t="str">
            <v>なし</v>
          </cell>
          <cell r="AE1224" t="str">
            <v>なし</v>
          </cell>
          <cell r="AF1224" t="str">
            <v>時給</v>
          </cell>
          <cell r="AG1224" t="str">
            <v>期間の定めあり</v>
          </cell>
          <cell r="AH1224" t="str">
            <v>雇用期間の定めあり（4ヶ月以上）, 6ヶ月, 契約更新の可能性, あり（条件付きで更新あり）, 契約更新の条件, 就業状況による</v>
          </cell>
          <cell r="AI1224" t="str">
            <v>確認中</v>
          </cell>
          <cell r="AJ1224" t="str">
            <v>可</v>
          </cell>
          <cell r="AK1224" t="str">
            <v>あり</v>
          </cell>
          <cell r="AL1224" t="str">
            <v>３～４ヶ月</v>
          </cell>
          <cell r="AM1224" t="str">
            <v>なし</v>
          </cell>
          <cell r="AN1224" t="str">
            <v>なし</v>
          </cell>
          <cell r="AO1224" t="str">
            <v>交替制（シフト制）</v>
          </cell>
          <cell r="AP1224" t="str">
            <v>交替制（シフト制）, 就業時間１, 8時25分〜13時55分, 就業時間２, 8時25分〜17時25分, 就業時間に関する特記事項, ※（１）（２）選択可, ※（１）は休憩なし, ※勤務時間応相談</v>
          </cell>
          <cell r="AQ1224" t="str">
            <v>週3日以上, 労働日数について相談可</v>
          </cell>
          <cell r="AR1224" t="str">
            <v>免許・資格不問</v>
          </cell>
          <cell r="AS1224" t="str">
            <v>労災保険</v>
          </cell>
          <cell r="AT1224" t="str">
            <v>2人</v>
          </cell>
          <cell r="AU1224" t="str">
            <v>通所介護（デイサービス）</v>
          </cell>
          <cell r="AZ1224" t="str">
            <v>60分</v>
          </cell>
          <cell r="BA1224" t="str">
            <v>週休二日制</v>
          </cell>
          <cell r="BB1224" t="str">
            <v>あり（屋内禁煙）</v>
          </cell>
          <cell r="BC1224" t="str">
            <v>あり（屋内禁煙）</v>
          </cell>
        </row>
        <row r="1225">
          <cell r="C1225" t="str">
            <v>70-0568</v>
          </cell>
          <cell r="D1225">
            <v>45198</v>
          </cell>
          <cell r="E1225" t="str">
            <v>株式会社 ツクイ</v>
          </cell>
          <cell r="F1225" t="str">
            <v>カブシキガイシャ ツクイ</v>
          </cell>
          <cell r="G1225" t="str">
            <v>人財開発部採用課</v>
          </cell>
          <cell r="H1225" t="str">
            <v>李　静尉</v>
          </cell>
          <cell r="I1225" t="str">
            <v>り　ちんうい</v>
          </cell>
          <cell r="J1225" t="str">
            <v>090-6000-2996</v>
          </cell>
          <cell r="K1225" t="str">
            <v>03-5784-2090</v>
          </cell>
          <cell r="L1225" t="str">
            <v>090-6000-2996</v>
          </cell>
          <cell r="M1225" t="str">
            <v>chinui_ri@apps.tsukui.net</v>
          </cell>
          <cell r="N1225" t="str">
            <v xml:space="preserve">https://www.tsukui.net </v>
          </cell>
          <cell r="O1225" t="str">
            <v>グループ会社の経営管理、デイサービス、在宅介護サービス：訪問, 介護／訪問入浴／訪問看護／居宅介護支援、居住系介護サービス：, 有料老人ホーム／サービス付き高齢者向け住宅／グループホーム等, 「ツクイは、地域に根付いた真心のこもったサービスを提供し、誠, 意ある行動で責任をもってお客様と社会に貢献する」を理念に、全, 国４７都道府県で約７０９の事業所を運営する企業</v>
          </cell>
          <cell r="P1225" t="str">
            <v>★急募★介護職員（デイサービス）／ツクイ町田南成瀬</v>
          </cell>
          <cell r="Q1225" t="str">
            <v>確認中</v>
          </cell>
          <cell r="R1225" t="str">
            <v>介護の資格や知識については不問です。, ゼロからスタートして活躍中の先輩職員多数♪, 見学可能！事前に気になることはお問い合わせ下さい。, ＜主なお仕事内容＞, ・お客様に対する食事や入浴、排せつ等の介助, ・レクリエーションの企画、実施, ・他スタッフと連携してのケア業務全般, ・各種記録業務 など, ※夜勤なし！日勤のみのデイサービス, ※半年間のチューター制度を導入して安心してスタートが可能！, ※ライフステージに合わせたシフト調整やキャリア・, サービスチェンジ・異動が可能です。</v>
          </cell>
          <cell r="S1225" t="str">
            <v>ツクイ町田南成瀬</v>
          </cell>
          <cell r="T1225" t="str">
            <v>確認中</v>
          </cell>
          <cell r="U1225" t="str">
            <v>非常勤パート</v>
          </cell>
          <cell r="V1225" t="str">
            <v>東京都町田市南成瀬５－９－４</v>
          </cell>
          <cell r="W1225" t="str">
            <v>横浜線 成瀬駅, 最寄り駅から就業場所までの交通手段, 徒歩, 所要時間, 7分</v>
          </cell>
          <cell r="X1225" t="str">
            <v>1,192円〜1,277円</v>
          </cell>
          <cell r="Y1225" t="str">
            <v>-</v>
          </cell>
          <cell r="Z1225" t="str">
            <v>・ひとり親手当：１０，０００円, （月間５０時間以上勤務の方）, ・土日祝日は時給＋１００円</v>
          </cell>
          <cell r="AA1225" t="str">
            <v>実費支給（上限あり）</v>
          </cell>
          <cell r="AB1225" t="str">
            <v>あり</v>
          </cell>
          <cell r="AC1225" t="str">
            <v>1時間あたり0円〜30円（前年度実績）</v>
          </cell>
          <cell r="AD1225" t="str">
            <v>なし</v>
          </cell>
          <cell r="AE1225" t="str">
            <v>なし</v>
          </cell>
          <cell r="AF1225" t="str">
            <v>時給</v>
          </cell>
          <cell r="AG1225" t="str">
            <v>期間の定めあり</v>
          </cell>
          <cell r="AH1225" t="str">
            <v>雇用期間の定めあり（4ヶ月以上）, 6ヶ月, 契約更新の可能性, あり（条件付きで更新あり）, 契約更新の条件, 就業状況による</v>
          </cell>
          <cell r="AI1225" t="str">
            <v>確認中</v>
          </cell>
          <cell r="AJ1225" t="str">
            <v>可</v>
          </cell>
          <cell r="AK1225" t="str">
            <v>あり</v>
          </cell>
          <cell r="AL1225" t="str">
            <v>３～４ヶ月</v>
          </cell>
          <cell r="AM1225" t="str">
            <v>なし</v>
          </cell>
          <cell r="AN1225" t="str">
            <v>なし</v>
          </cell>
          <cell r="AO1225" t="str">
            <v>交替制（シフト制）</v>
          </cell>
          <cell r="AP1225" t="str">
            <v>交替制（シフト制）, 就業時間１, 8時25分〜13時25分, 就業時間２, 8時25分〜13時55分, 就業時間３, 8時25分〜16時55分, 就業時間に関する特記事項, ・勤務時間はご相談ください</v>
          </cell>
          <cell r="AQ1225" t="str">
            <v>週1日〜週5日, 労働日数について相談可</v>
          </cell>
          <cell r="AR1225" t="str">
            <v>免許・資格不問</v>
          </cell>
          <cell r="AS1225" t="str">
            <v>労災保険</v>
          </cell>
          <cell r="AT1225" t="str">
            <v>2人</v>
          </cell>
          <cell r="AU1225" t="str">
            <v>通所介護（デイサービス）</v>
          </cell>
          <cell r="AZ1225" t="str">
            <v>60分</v>
          </cell>
          <cell r="BA1225" t="str">
            <v>週休二日制</v>
          </cell>
          <cell r="BB1225" t="str">
            <v>あり（屋内禁煙）</v>
          </cell>
          <cell r="BC1225" t="str">
            <v>あり（屋内禁煙）</v>
          </cell>
        </row>
        <row r="1226">
          <cell r="C1226" t="str">
            <v>70-0569</v>
          </cell>
          <cell r="D1226">
            <v>45198</v>
          </cell>
          <cell r="E1226" t="str">
            <v>株式会社 ツクイ</v>
          </cell>
          <cell r="F1226" t="str">
            <v>カブシキガイシャ ツクイ</v>
          </cell>
          <cell r="G1226" t="str">
            <v>人財開発部採用課</v>
          </cell>
          <cell r="H1226" t="str">
            <v>李　静尉</v>
          </cell>
          <cell r="I1226" t="str">
            <v>り　ちんうい</v>
          </cell>
          <cell r="J1226" t="str">
            <v>090-6000-2996</v>
          </cell>
          <cell r="K1226" t="str">
            <v>03-5784-2090</v>
          </cell>
          <cell r="L1226" t="str">
            <v>090-6000-2996</v>
          </cell>
          <cell r="M1226" t="str">
            <v>chinui_ri@apps.tsukui.net</v>
          </cell>
          <cell r="N1226" t="str">
            <v xml:space="preserve">https://www.tsukui.net </v>
          </cell>
          <cell r="O1226" t="str">
            <v>グループ会社の経営管理、デイサービス、在宅介護サービス：訪問, 介護／訪問入浴／訪問看護／居宅介護支援、居住系介護サービス：, 有料老人ホーム／サービス付き高齢者向け住宅／グループホーム等, 「ツクイは、地域に根付いた真心のこもったサービスを提供し、誠, 意ある行動で責任をもってお客様と社会に貢献する」を理念に、全, 国４７都道府県で約７０９の事業所を運営する企業</v>
          </cell>
          <cell r="P1226" t="str">
            <v>ホームヘルパー（訪問介護）／ツクイ町田森野</v>
          </cell>
          <cell r="Q1226" t="str">
            <v>確認中</v>
          </cell>
          <cell r="R1226" t="str">
            <v>ホームヘルパーとしてお客様のご自宅を訪問し、, サービス提供を行います。勤務時間・日数相談可！, 車通勤可！駐車場付◎, ＜仕事内容＞・お客様のご自宅へ訪問し、,        日常生活や自立支援のための各種サポート業務,       ・食事介助、排拙介助、入浴介助等の身体介護,       ・洗濯、お部屋の掃除、食事の用意などの生活援助, ＊年齢に関係なく幅広い世代の方が活躍されています。, ＊未経験やブランクのある方で研修体制が充実しているので安心！, 不安がなくなるまで研修を実施し、何度でも同行研修いたします。, ＊訪問時の移動手段は自転車や車での移動も可能です。ご相談くだ, さい。</v>
          </cell>
          <cell r="S1226" t="str">
            <v>ツクイ町田森野</v>
          </cell>
          <cell r="T1226" t="str">
            <v>確認中</v>
          </cell>
          <cell r="U1226" t="str">
            <v>非常勤パート</v>
          </cell>
          <cell r="V1226" t="str">
            <v>東京都町田市森野５－２１－１ 渋谷ツインビルディング１０３号</v>
          </cell>
          <cell r="W1226" t="str">
            <v>「町田」駅からバス境川団地行「森野５丁目」下車徒歩１分</v>
          </cell>
          <cell r="X1226" t="str">
            <v>1,350円〜1,880円</v>
          </cell>
          <cell r="Y1226" t="str">
            <v>-</v>
          </cell>
          <cell r="Z1226" t="str">
            <v>・土日祝日手当 時給１００円増, ・特別手当（年２回）, ・育児手当 １０，０００円（母・父子家庭）, 月５０ｈ以上勤務（対象：１８歳未満）</v>
          </cell>
          <cell r="AA1226" t="str">
            <v>実費支給（上限あり）</v>
          </cell>
          <cell r="AB1226" t="str">
            <v>あり</v>
          </cell>
          <cell r="AC1226" t="str">
            <v>1時間あたり0円〜30円（前年度実績）</v>
          </cell>
          <cell r="AD1226" t="str">
            <v>なし</v>
          </cell>
          <cell r="AE1226" t="str">
            <v>なし</v>
          </cell>
          <cell r="AF1226" t="str">
            <v>時給</v>
          </cell>
          <cell r="AG1226" t="str">
            <v>期間の定めあり</v>
          </cell>
          <cell r="AH1226" t="str">
            <v>雇用期間の定めあり（4ヶ月以上）, 6ヶ月, 契約更新の可能性, あり（条件付きで更新あり）, 契約更新の条件, 就業状況による</v>
          </cell>
          <cell r="AI1226" t="str">
            <v>確認中</v>
          </cell>
          <cell r="AJ1226" t="str">
            <v>可</v>
          </cell>
          <cell r="AK1226" t="str">
            <v>あり</v>
          </cell>
          <cell r="AL1226" t="str">
            <v>３～４ヶ月</v>
          </cell>
          <cell r="AM1226" t="str">
            <v>なし</v>
          </cell>
          <cell r="AN1226" t="str">
            <v>なし</v>
          </cell>
          <cell r="AO1226" t="str">
            <v>交替制（シフト制）</v>
          </cell>
          <cell r="AP1226" t="str">
            <v>交替制（シフト制）, 就業時間１, 9時00分〜14時00分, 就業時間２, 9時30分〜14時30分</v>
          </cell>
          <cell r="AQ1226" t="str">
            <v>週2日〜週3日</v>
          </cell>
          <cell r="AR1226" t="str">
            <v>ホームヘルパー２級, 必須, 介護職員初任者研修修了者, 必須, 介護福祉士, あれば尚可, いずれかの資格を所持で可</v>
          </cell>
          <cell r="AS1226" t="str">
            <v>労災保険</v>
          </cell>
          <cell r="AT1226" t="str">
            <v>2人</v>
          </cell>
          <cell r="AU1226" t="str">
            <v>訪問介護（ホームヘルプサービス）</v>
          </cell>
          <cell r="AZ1226" t="str">
            <v>0分</v>
          </cell>
          <cell r="BA1226" t="str">
            <v>週休二日制</v>
          </cell>
          <cell r="BB1226" t="str">
            <v>あり（屋内禁煙）</v>
          </cell>
          <cell r="BC1226" t="str">
            <v>あり（屋内禁煙）</v>
          </cell>
        </row>
        <row r="1227">
          <cell r="C1227" t="str">
            <v>70-0570</v>
          </cell>
          <cell r="D1227">
            <v>45198</v>
          </cell>
          <cell r="E1227" t="str">
            <v>株式会社 ツクイ</v>
          </cell>
          <cell r="F1227" t="str">
            <v>カブシキガイシャ ツクイ</v>
          </cell>
          <cell r="G1227" t="str">
            <v>人財開発部採用課</v>
          </cell>
          <cell r="H1227" t="str">
            <v>李　静尉</v>
          </cell>
          <cell r="I1227" t="str">
            <v>り　ちんうい</v>
          </cell>
          <cell r="J1227" t="str">
            <v>090-6000-2996</v>
          </cell>
          <cell r="K1227" t="str">
            <v>03-5784-2090</v>
          </cell>
          <cell r="L1227" t="str">
            <v>090-6000-2996</v>
          </cell>
          <cell r="M1227" t="str">
            <v>chinui_ri@apps.tsukui.net</v>
          </cell>
          <cell r="N1227" t="str">
            <v xml:space="preserve">https://www.tsukui.net </v>
          </cell>
          <cell r="O1227" t="str">
            <v>グループ会社の経営管理、デイサービス、在宅介護サービス：訪問, 介護／訪問入浴／訪問看護／居宅介護支援、居住系介護サービス：, 有料老人ホーム／サービス付き高齢者向け住宅／グループホーム等, 「ツクイは、地域に根付いた真心のこもったサービスを提供し、誠, 意ある行動で責任をもってお客様と社会に貢献する」を理念に、全, 国４７都道府県で約７０９の事業所を運営する企業</v>
          </cell>
          <cell r="P1227" t="str">
            <v>ホームヘルパー（訪問介護）／町田金井</v>
          </cell>
          <cell r="Q1227" t="str">
            <v>確認中</v>
          </cell>
          <cell r="R1227" t="str">
            <v>ホームヘルパーとしてお客様のご自宅を訪問し、, 生活援助や身体介護を提供いたします。, ３９歳～７４歳まで幅広い年齢層のスタッフが活躍中！, シフトの融通が利きやすく残業も少ない職場です。, 経験年数の長いスタッフが多いため未経験の方もご安心ください！, ＜仕事内容＞・お客様のご自宅へ訪問し、,        日常生活や自立支援のための各種サポート業務,       ・食事介助、排拙介助、入浴介助等の身体介護,       ・洗濯、お部屋の掃除、食事の用意などの生活援助, ＊未経験やブランクのある方で研修体制が充実しているので安心！, 不安がなくなるまで研修を実施し、何度でも同行研修いたします。, ＊勤務時間・勤務日数のご相談もお気軽にお申し付けください。</v>
          </cell>
          <cell r="S1227" t="str">
            <v>ツクイ町田金井</v>
          </cell>
          <cell r="T1227" t="str">
            <v>確認中</v>
          </cell>
          <cell r="U1227" t="str">
            <v>非常勤パート</v>
          </cell>
          <cell r="V1227" t="str">
            <v>東京都町田市金井８－２５－２８</v>
          </cell>
          <cell r="W1227" t="str">
            <v>小田急線「鶴川」駅よりバス「金井」バス停 下車３分</v>
          </cell>
          <cell r="X1227" t="str">
            <v>1,350円〜1,880円</v>
          </cell>
          <cell r="Y1227" t="str">
            <v>-</v>
          </cell>
          <cell r="Z1227" t="str">
            <v>・土日祝日手当 時給１００円増, ・特別手当（年２回）, ・育児手当 １０，０００円（母・父子家庭）, 月５０ｈ以上勤務（対象：１８歳未満）</v>
          </cell>
          <cell r="AA1227" t="str">
            <v>実費支給（上限あり）</v>
          </cell>
          <cell r="AB1227" t="str">
            <v>あり</v>
          </cell>
          <cell r="AC1227" t="str">
            <v>1時間あたり0円〜30円（前年度実績）</v>
          </cell>
          <cell r="AD1227" t="str">
            <v>なし</v>
          </cell>
          <cell r="AE1227" t="str">
            <v>なし</v>
          </cell>
          <cell r="AF1227" t="str">
            <v>時給</v>
          </cell>
          <cell r="AG1227" t="str">
            <v>期間の定めあり</v>
          </cell>
          <cell r="AH1227" t="str">
            <v>雇用期間の定めあり（4ヶ月以上）, 6ヶ月, 契約更新の可能性, あり（条件付きで更新あり）, 契約更新の条件, 就業状況による</v>
          </cell>
          <cell r="AI1227" t="str">
            <v>確認中</v>
          </cell>
          <cell r="AJ1227" t="str">
            <v>可</v>
          </cell>
          <cell r="AK1227" t="str">
            <v>あり</v>
          </cell>
          <cell r="AL1227" t="str">
            <v>３～４ヶ月</v>
          </cell>
          <cell r="AM1227" t="str">
            <v>なし</v>
          </cell>
          <cell r="AN1227" t="str">
            <v>なし</v>
          </cell>
          <cell r="AO1227" t="str">
            <v>交替制（シフト制）</v>
          </cell>
          <cell r="AP1227" t="str">
            <v>8時00分〜21時00分の時間の間の1時間以上</v>
          </cell>
          <cell r="AQ1227" t="str">
            <v>週1日〜週5日</v>
          </cell>
          <cell r="AR1227" t="str">
            <v>ホームヘルパー２級, 必須, 介護職員初任者研修修了者, 必須, いずれかの資格を所持で可</v>
          </cell>
          <cell r="AS1227" t="str">
            <v>労災保険</v>
          </cell>
          <cell r="AT1227" t="str">
            <v>2人</v>
          </cell>
          <cell r="AU1227" t="str">
            <v>訪問介護（ホームヘルプサービス）</v>
          </cell>
          <cell r="AZ1227" t="str">
            <v>0分</v>
          </cell>
          <cell r="BA1227" t="str">
            <v>週休二日制</v>
          </cell>
          <cell r="BB1227" t="str">
            <v>あり（屋内禁煙）</v>
          </cell>
          <cell r="BC1227" t="str">
            <v>あり（屋内禁煙）</v>
          </cell>
        </row>
        <row r="1228">
          <cell r="C1228" t="str">
            <v>70-0571</v>
          </cell>
          <cell r="D1228">
            <v>45198</v>
          </cell>
          <cell r="E1228" t="str">
            <v>株式会社 ツクイ</v>
          </cell>
          <cell r="F1228" t="str">
            <v>カブシキガイシャ ツクイ</v>
          </cell>
          <cell r="G1228" t="str">
            <v>人財開発部採用課</v>
          </cell>
          <cell r="H1228" t="str">
            <v>李　静尉</v>
          </cell>
          <cell r="I1228" t="str">
            <v>り　ちんうい</v>
          </cell>
          <cell r="J1228" t="str">
            <v>090-6000-2996</v>
          </cell>
          <cell r="K1228" t="str">
            <v>03-5784-2090</v>
          </cell>
          <cell r="L1228" t="str">
            <v>090-6000-2996</v>
          </cell>
          <cell r="M1228" t="str">
            <v>chinui_ri@apps.tsukui.net</v>
          </cell>
          <cell r="N1228" t="str">
            <v xml:space="preserve">https://www.tsukui.net </v>
          </cell>
          <cell r="O1228" t="str">
            <v>グループ会社の経営管理、デイサービス、在宅介護サービス：訪問, 介護／訪問入浴／訪問看護／居宅介護支援、居住系介護サービス：, 有料老人ホーム／サービス付き高齢者向け住宅／グループホーム等, 「ツクイは、地域に根付いた真心のこもったサービスを提供し、誠, 意ある行動で責任をもってお客様と社会に貢献する」を理念に、全, 国４７都道府県で約７０９の事業所を運営する企業</v>
          </cell>
          <cell r="P1228" t="str">
            <v>介護職員（リハビリ特化型デイサービス）／高ヶ坂</v>
          </cell>
          <cell r="Q1228" t="str">
            <v>確認中</v>
          </cell>
          <cell r="R1228" t="str">
            <v>★★ 明るく楽しくＬｅｔ’ｓ ｔｒｙ ｉｔ ★★, 週２日～ＯＫ｜日曜定休｜無資格・未経験大歓迎, デイサービスをご利用のお客様の自立支援に努め、, お客様に楽しみながらお過ごしいただくためのサービスを提供♪, ＜仕事内容＞介護業務全般（送迎添乗を含む）、身体介護（入浴介, 助・排泄介助・食事介助）、レクリエーション、介護記録作成、業, 務終了時に片付け及び開始時の準備 等, ※不安がなくなるまで研修を実施し、仕事内容も丁寧に教えます！</v>
          </cell>
          <cell r="S1228" t="str">
            <v>ツクイ・デイサービス高ヶ坂</v>
          </cell>
          <cell r="T1228" t="str">
            <v>確認中</v>
          </cell>
          <cell r="U1228" t="str">
            <v>非常勤パート</v>
          </cell>
          <cell r="V1228" t="str">
            <v>東京都町田市高ヶ坂７－２６－８</v>
          </cell>
          <cell r="W1228" t="str">
            <v>ＪＲ「成瀬」駅</v>
          </cell>
          <cell r="X1228" t="str">
            <v>1,192円〜1,277円</v>
          </cell>
          <cell r="Y1228" t="str">
            <v>-</v>
          </cell>
          <cell r="Z1228" t="str">
            <v>・土日祝日手当 時給１００円増, ・特別手当（年２回）, ・育児手当 １０，０００円（母・父子家庭）, 月５０ｈ以上勤務（対象：１８歳未満）</v>
          </cell>
          <cell r="AA1228" t="str">
            <v>実費支給（上限あり）</v>
          </cell>
          <cell r="AB1228" t="str">
            <v>あり</v>
          </cell>
          <cell r="AC1228" t="str">
            <v>1時間あたり0円〜30円（前年度実績）</v>
          </cell>
          <cell r="AD1228" t="str">
            <v>なし</v>
          </cell>
          <cell r="AE1228" t="str">
            <v>賞与制度の有無</v>
          </cell>
          <cell r="AF1228" t="str">
            <v>時給</v>
          </cell>
          <cell r="AG1228" t="str">
            <v>期間の定めあり</v>
          </cell>
          <cell r="AH1228" t="str">
            <v>雇用期間の定めあり（4ヶ月以上）, 6ヶ月, 契約更新の可能性, あり（条件付きで更新あり）, 契約更新の条件, 就業状況による</v>
          </cell>
          <cell r="AI1228" t="str">
            <v>確認中</v>
          </cell>
          <cell r="AJ1228" t="str">
            <v>可</v>
          </cell>
          <cell r="AK1228" t="str">
            <v>あり</v>
          </cell>
          <cell r="AL1228" t="str">
            <v>３～４ヶ月</v>
          </cell>
          <cell r="AM1228" t="str">
            <v>なし</v>
          </cell>
          <cell r="AN1228" t="str">
            <v>なし</v>
          </cell>
          <cell r="AO1228" t="str">
            <v>変形労働時間制</v>
          </cell>
          <cell r="AP1228" t="str">
            <v>変形労働時間制, 変形労働時間制の単位, １ヶ月単位, 就業時間１, 8時15分〜18時15分, 就業時間２, 8時15分〜13時15分</v>
          </cell>
          <cell r="AQ1228" t="str">
            <v>週2日〜週5日</v>
          </cell>
          <cell r="AR1228" t="str">
            <v>必要な経験・知識・技能等, 不問, 普通自動車運転免許, あれば尚可（ＡＴ限定可）</v>
          </cell>
          <cell r="AS1228" t="str">
            <v>雇用保険，労災保険，健康保険，厚生年金</v>
          </cell>
          <cell r="AT1228" t="str">
            <v>2人</v>
          </cell>
          <cell r="AU1228" t="str">
            <v>通所介護（デイサービス）</v>
          </cell>
          <cell r="AZ1228" t="str">
            <v>60分</v>
          </cell>
          <cell r="BA1228" t="str">
            <v>週休二日制</v>
          </cell>
          <cell r="BB1228" t="str">
            <v>あり（屋内禁煙）</v>
          </cell>
          <cell r="BC1228" t="str">
            <v>あり（屋内禁煙）</v>
          </cell>
        </row>
        <row r="1229">
          <cell r="C1229" t="str">
            <v>70-0572</v>
          </cell>
          <cell r="D1229">
            <v>45198</v>
          </cell>
          <cell r="E1229" t="str">
            <v>株式会社 ツクイ</v>
          </cell>
          <cell r="F1229" t="str">
            <v>カブシキガイシャ ツクイ</v>
          </cell>
          <cell r="G1229" t="str">
            <v>人財開発部採用課</v>
          </cell>
          <cell r="H1229" t="str">
            <v>李　静尉</v>
          </cell>
          <cell r="I1229" t="str">
            <v>り　ちんうい</v>
          </cell>
          <cell r="J1229" t="str">
            <v>090-6000-2996</v>
          </cell>
          <cell r="K1229" t="str">
            <v>03-5784-2090</v>
          </cell>
          <cell r="L1229" t="str">
            <v>090-6000-2996</v>
          </cell>
          <cell r="M1229" t="str">
            <v>chinui_ri@apps.tsukui.net</v>
          </cell>
          <cell r="N1229" t="str">
            <v xml:space="preserve">https://www.tsukui.net </v>
          </cell>
          <cell r="O1229" t="str">
            <v>グループ会社の経営管理、デイサービス、在宅介護サービス：訪問, 介護／訪問入浴／訪問看護／居宅介護支援、居住系介護サービス：, 有料老人ホーム／サービス付き高齢者向け住宅／グループホーム等, 「ツクイは、地域に根付いた真心のこもったサービスを提供し、誠, 意ある行動で責任をもってお客様と社会に貢献する」を理念に、全, 国４７都道府県で約７０９の事業所を運営する企業</v>
          </cell>
          <cell r="P1229" t="str">
            <v>★急募★送迎職員（リハビリ特化型デイサービス）／高ヶ坂</v>
          </cell>
          <cell r="Q1229" t="str">
            <v>確認中</v>
          </cell>
          <cell r="R1229" t="str">
            <v>★デイサービスをご利用のお客様の朝、夕の送迎業務★, ・デイサービスを利用されるお客様の送迎業務, ・専用車両の運転、各種点検、車いす移動時等の介護補助, ・その他、送迎表の作成、車両清掃 など, ※介護職員が１名添乗します, ※車両は軽～１０人乗りまで, ※送迎エリア：町田市, 地域をよく知る方の安心、安全な運転技術を必要としています。, お気軽にお問い合わせください！お待ちしております。, 送迎業務が初めての方もご安心ください♪, 充実した研修制度をご用意しております。</v>
          </cell>
          <cell r="S1229" t="str">
            <v>ツクイ・デイサービス高ヶ坂</v>
          </cell>
          <cell r="T1229" t="str">
            <v>確認中</v>
          </cell>
          <cell r="U1229" t="str">
            <v>非常勤パート</v>
          </cell>
          <cell r="V1229" t="str">
            <v>東京都町田市高ヶ坂７丁目ー２６－８</v>
          </cell>
          <cell r="W1229" t="str">
            <v>ＪＲ横浜線「成瀬」駅, 最寄り駅から就業場所までの交通手段, 徒歩, 所要時間, 15分, 就業場所に関する特記事項, またはＪＲ横浜線「成瀬」駅からバス、「熊野神社前」下車 徒歩, ５分。</v>
          </cell>
          <cell r="X1229" t="str">
            <v>1,113円〜1,113円</v>
          </cell>
          <cell r="Y1229" t="str">
            <v>-</v>
          </cell>
          <cell r="Z1229" t="str">
            <v>・土日祝日手当 時給１００円増, ・特別手当（年２回）, ・育児手当 １０，０００円（母・父子家庭）, 月５０ｈ以上勤務（対象：１８歳未満）</v>
          </cell>
          <cell r="AA1229" t="str">
            <v>実費支給（上限あり）</v>
          </cell>
          <cell r="AB1229" t="str">
            <v>なし</v>
          </cell>
          <cell r="AC1229" t="str">
            <v>なし</v>
          </cell>
          <cell r="AD1229" t="str">
            <v>なし</v>
          </cell>
          <cell r="AE1229" t="str">
            <v>なし</v>
          </cell>
          <cell r="AF1229" t="str">
            <v>時給</v>
          </cell>
          <cell r="AG1229" t="str">
            <v>期間の定めあり</v>
          </cell>
          <cell r="AH1229" t="str">
            <v>雇用期間の定めあり（4ヶ月以上）, 6ヶ月, 契約更新の可能性, あり（条件付きで更新あり）, 契約更新の条件, 就業状況による</v>
          </cell>
          <cell r="AI1229" t="str">
            <v>確認中</v>
          </cell>
          <cell r="AJ1229" t="str">
            <v>可</v>
          </cell>
          <cell r="AK1229" t="str">
            <v>あり</v>
          </cell>
          <cell r="AL1229" t="str">
            <v>３～４ヶ月</v>
          </cell>
          <cell r="AM1229" t="str">
            <v>なし</v>
          </cell>
          <cell r="AN1229" t="str">
            <v>なし</v>
          </cell>
          <cell r="AO1229" t="str">
            <v>交替制（シフト制）</v>
          </cell>
          <cell r="AP1229" t="str">
            <v>交替制（シフト制）, 就業時間１, 8時00分〜10時00分, 就業時間２, 16時00分〜18時00分, 就業時間に関する特記事項, （１）（２）どちらかのみの勤務もＯＫ</v>
          </cell>
          <cell r="AQ1229" t="str">
            <v>週2日〜週4日</v>
          </cell>
          <cell r="AR1229" t="str">
            <v>必要な経験・知識・技能等, 不問, 普通自動車運転免許, 必須（ＡＴ限定可）</v>
          </cell>
          <cell r="AS1229" t="str">
            <v>労災保険</v>
          </cell>
          <cell r="AT1229" t="str">
            <v>2人</v>
          </cell>
          <cell r="AU1229" t="str">
            <v>通所介護（デイサービス）</v>
          </cell>
          <cell r="AZ1229" t="str">
            <v>0分</v>
          </cell>
          <cell r="BA1229" t="str">
            <v>週休二日制</v>
          </cell>
          <cell r="BB1229" t="str">
            <v>あり（屋内禁煙）</v>
          </cell>
          <cell r="BC1229" t="str">
            <v>あり（屋内禁煙）</v>
          </cell>
        </row>
        <row r="1230">
          <cell r="C1230" t="str">
            <v>70-0573</v>
          </cell>
          <cell r="D1230">
            <v>45198</v>
          </cell>
          <cell r="E1230" t="str">
            <v>株式会社 ツクイ</v>
          </cell>
          <cell r="F1230" t="str">
            <v>カブシキガイシャ ツクイ</v>
          </cell>
          <cell r="G1230" t="str">
            <v>人財開発部採用課</v>
          </cell>
          <cell r="H1230" t="str">
            <v>李　静尉</v>
          </cell>
          <cell r="I1230" t="str">
            <v>り　ちんうい</v>
          </cell>
          <cell r="J1230" t="str">
            <v>090-6000-2996</v>
          </cell>
          <cell r="K1230" t="str">
            <v>03-5784-2090</v>
          </cell>
          <cell r="L1230" t="str">
            <v>090-6000-2996</v>
          </cell>
          <cell r="M1230" t="str">
            <v>chinui_ri@apps.tsukui.net</v>
          </cell>
          <cell r="N1230" t="str">
            <v xml:space="preserve">https://www.tsukui.net </v>
          </cell>
          <cell r="O1230" t="str">
            <v>グループ会社の経営管理、デイサービス、在宅介護サービス：訪問, 介護／訪問入浴／訪問看護／居宅介護支援、居住系介護サービス：, 有料老人ホーム／サービス付き高齢者向け住宅／グループホーム等, 「ツクイは、地域に根付いた真心のこもったサービスを提供し、誠, 意ある行動で責任をもってお客様と社会に貢献する」を理念に、全, 国４７都道府県で約７０９の事業所を運営する企業</v>
          </cell>
          <cell r="P1230" t="str">
            <v>送迎職員（デイサービス）／ツクイ町田南成瀬</v>
          </cell>
          <cell r="Q1230" t="str">
            <v>確認中</v>
          </cell>
          <cell r="R1230" t="str">
            <v>デイサービスをご利用のお客様の朝、夕の送迎業務をお任せします, Ｗワーク大歓迎／希望休は柔軟に対応／プライベートと両立可能, 【業務内容】, ・デイサービスを利用されるお客様の送迎業務, ・専用車両の運転、各種点検、車いす移動時等の介護補助, ・その他、送迎表の作成、車両清掃 など, ＊ほとんどの職員が未経験からのスタート, ＊午前のみ、午後のみの勤務もＯＫ, ＊大きな車種には介護職員が１名添乗します, ＊車種：キャラバン、エヌボックス、クリッパー, ＊カーナビ搭載, 地域をよく知る方の安心、安全な運転技術を必要としています。</v>
          </cell>
          <cell r="S1230" t="str">
            <v>ツクイ町田南成瀬</v>
          </cell>
          <cell r="T1230" t="str">
            <v>確認中</v>
          </cell>
          <cell r="U1230" t="str">
            <v>非常勤パート</v>
          </cell>
          <cell r="V1230" t="str">
            <v>東京都町田市南成瀬５－９－４</v>
          </cell>
          <cell r="W1230" t="str">
            <v>ＪＲ横浜線「成瀬」駅, 最寄り駅から就業場所までの交通手段, 徒歩, 所要時間, 7分</v>
          </cell>
          <cell r="X1230" t="str">
            <v>1,113円〜1,113円</v>
          </cell>
          <cell r="Y1230" t="str">
            <v>-</v>
          </cell>
          <cell r="Z1230" t="str">
            <v>・土日祝日手当 時給１００円増, ・特別手当（年２回）, ・育児手当 １０，０００円（母・父子家庭）, 月５０ｈ以上勤務（対象：１８歳未満）</v>
          </cell>
          <cell r="AA1230" t="str">
            <v>実費支給（上限あり）</v>
          </cell>
          <cell r="AB1230" t="str">
            <v>あり</v>
          </cell>
          <cell r="AC1230" t="str">
            <v>1時間あたり0円〜30円（前年度実績）</v>
          </cell>
          <cell r="AD1230" t="str">
            <v>なし</v>
          </cell>
          <cell r="AE1230" t="str">
            <v>なし</v>
          </cell>
          <cell r="AF1230" t="str">
            <v>時給</v>
          </cell>
          <cell r="AG1230" t="str">
            <v>期間の定めあり</v>
          </cell>
          <cell r="AH1230" t="str">
            <v>雇用期間の定めあり（4ヶ月以上）, 6ヶ月, 契約更新の可能性, あり（条件付きで更新あり）, 契約更新の条件, 就労状況による</v>
          </cell>
          <cell r="AI1230" t="str">
            <v>確認中</v>
          </cell>
          <cell r="AJ1230" t="str">
            <v>可</v>
          </cell>
          <cell r="AK1230" t="str">
            <v>あり</v>
          </cell>
          <cell r="AL1230" t="str">
            <v>３～４ヶ月</v>
          </cell>
          <cell r="AM1230" t="str">
            <v>なし</v>
          </cell>
          <cell r="AN1230" t="str">
            <v>なし</v>
          </cell>
          <cell r="AO1230" t="str">
            <v>変形労働時間制</v>
          </cell>
          <cell r="AP1230" t="str">
            <v>変形労働時間制, 変形労働時間制の単位, １ヶ月単位, 就業時間１, 8時15分〜10時30分, 就業時間２, 15時00分〜17時15分, 就業時間に関する特記事項, ※（１）（２）どちらかの勤務もＯＫ</v>
          </cell>
          <cell r="AQ1230" t="str">
            <v>週1日〜週6日</v>
          </cell>
          <cell r="AR1230" t="str">
            <v>必要な経験・知識・技能等, 不問, 普通自動車運転免許, 必須（ＡＴ限定可）, あり</v>
          </cell>
          <cell r="AS1230" t="str">
            <v>労災保険</v>
          </cell>
          <cell r="AT1230" t="str">
            <v>2人</v>
          </cell>
          <cell r="AU1230" t="str">
            <v>通所介護（デイサービス）</v>
          </cell>
          <cell r="AZ1230" t="str">
            <v>0分</v>
          </cell>
          <cell r="BA1230" t="str">
            <v>週休二日制</v>
          </cell>
          <cell r="BB1230" t="str">
            <v>あり（屋内禁煙）</v>
          </cell>
          <cell r="BC1230" t="str">
            <v>あり（屋内禁煙）</v>
          </cell>
        </row>
        <row r="1231">
          <cell r="C1231" t="str">
            <v>50-0181</v>
          </cell>
          <cell r="D1231">
            <v>45202</v>
          </cell>
          <cell r="E1231" t="str">
            <v>社会福祉法人友愛十字会</v>
          </cell>
          <cell r="F1231" t="str">
            <v>しゃかいふくしほうじん　ゆうあいじゅうじかい</v>
          </cell>
          <cell r="G1231" t="str">
            <v>法人本部採用担当</v>
          </cell>
          <cell r="H1231" t="str">
            <v>山口 奏</v>
          </cell>
          <cell r="J1231" t="str">
            <v>070-7601-6639</v>
          </cell>
          <cell r="K1231" t="str">
            <v>03-3416-5782</v>
          </cell>
          <cell r="M1231" t="str">
            <v>yamaguchi-kana@yuai.or.jp</v>
          </cell>
          <cell r="N1231" t="str">
            <v>http://www.yuai.or.jp</v>
          </cell>
          <cell r="O1231" t="str">
            <v>友愛十字会は、2020年で創立70週年を迎えた、社会福祉法人です。世田谷区、港区、千代田区、板橋区、町田市で福祉事業を運営しています。約400名の職員が友愛十字会で活躍しています。長い歴史のある、安定した基盤が当法人の魅力です。「共に生きる」を理念とし、ご利用者、ご家族、地域の皆様にとって信頼される施設であり続けられるよう職員一同仕事に励んでいます。
～私たちは職員の活躍を支える法人でありたい～2020年より人材確保育成推進室を立ち上げました。職員一人ひとりが学びあい、讃え合い、成長することを目標に職員を法人全体が一丸となりバックアップする体制を整えています。今回募集の【特別養護老人ホーム　友愛荘】は、昭和49年11月1日に、町田市図師町に開設し、今年で47年目を迎えます。この度、建物の老朽化に伴い、令和3年6月に町田市南大谷（小田急線町田駅徒歩17分）に移転リニューアルオープンを予定しております。新しい友愛荘は従来型とユニット型の併設施設になります。新しい友愛荘でご活躍頂ける方を募集しております。ご応募お待ちしています。</v>
          </cell>
          <cell r="P1231" t="str">
            <v>生活相談員</v>
          </cell>
          <cell r="Q1231" t="str">
            <v>確認中</v>
          </cell>
          <cell r="R1231" t="str">
            <v>◎入所希望者の相談・受付・施設の入所・退所手続き_x000D_
◎地域のボランティア活動参加_x000D_
◎ケアマネージャーとの連携　他_x000D_
入職後は先輩職員が丁寧に指導致します。_x000D_
子育てや介護をする方、ライフステージが変化しても活躍できるよう_x000D_
法人全体がサポートする環境を整えています。</v>
          </cell>
          <cell r="S1231" t="str">
            <v>特別養護老人ホーム友愛荘</v>
          </cell>
          <cell r="T1231" t="str">
            <v>確認中</v>
          </cell>
          <cell r="U1231" t="str">
            <v>正社員</v>
          </cell>
          <cell r="V1231" t="str">
            <v>東京都町田市南大谷1651-1</v>
          </cell>
          <cell r="W1231" t="str">
            <v>小田急線町田駅北口より徒歩17分（車通勤可）</v>
          </cell>
          <cell r="X1231" t="str">
            <v>月給185,300円～258,000円（賃金は経験年数・資格等を考慮する）</v>
          </cell>
          <cell r="Y1231" t="str">
            <v>役割手当 13,000円〜13,000円
ベースアップ手当 3,300円〜3,300円</v>
          </cell>
          <cell r="Z1231" t="str">
            <v xml:space="preserve">役割手当　13,000円～13,000円_x000D_
扶養手当　配偶者16,000円_x000D_
　　　　　子供6,000円_x000D_
住宅手当　0円～25,000円_x000D_
</v>
          </cell>
          <cell r="AA1231" t="str">
            <v>通勤手当実費支給（上限なし）</v>
          </cell>
          <cell r="AB1231" t="str">
            <v>有り</v>
          </cell>
          <cell r="AC1231" t="str">
            <v>年1回　1ヵ月あたり900円～5,000円（前年度実績）</v>
          </cell>
          <cell r="AD1231" t="str">
            <v>有り</v>
          </cell>
          <cell r="AE1231" t="str">
            <v>年2回　4.4ヵ月分（前年度実績）</v>
          </cell>
          <cell r="AF1231" t="str">
            <v>月給（手当等確認ください）</v>
          </cell>
          <cell r="AG1231" t="str">
            <v>無期</v>
          </cell>
          <cell r="AH1231" t="str">
            <v>無期</v>
          </cell>
          <cell r="AI1231" t="str">
            <v>確認中</v>
          </cell>
          <cell r="AJ1231" t="str">
            <v>可</v>
          </cell>
          <cell r="AK1231" t="str">
            <v>有り</v>
          </cell>
          <cell r="AL1231" t="str">
            <v>入社後2か月</v>
          </cell>
          <cell r="AM1231" t="str">
            <v>有り</v>
          </cell>
          <cell r="AN1231" t="str">
            <v>平均10時間/月</v>
          </cell>
          <cell r="AO1231" t="str">
            <v>日勤のシフト制</v>
          </cell>
          <cell r="AP1231" t="str">
            <v>8：30～17：30（シフト制）</v>
          </cell>
          <cell r="AQ1231" t="str">
            <v>週5日（シフト制週休2制）</v>
          </cell>
          <cell r="AR1231" t="str">
            <v>社会福祉士・介護支援専門員・社会福祉主事（いずれか一つ以上）</v>
          </cell>
          <cell r="AS1231" t="str">
            <v>雇用保険・健康保険・厚生年金・労災保険</v>
          </cell>
          <cell r="AT1231" t="str">
            <v>１名</v>
          </cell>
          <cell r="AU1231" t="str">
            <v>特別養護老人ホーム（特養）</v>
          </cell>
          <cell r="AV1231" t="str">
            <v>利用しない</v>
          </cell>
          <cell r="AX1231" t="str">
            <v>利用しない</v>
          </cell>
          <cell r="AZ1231" t="str">
            <v>法廷通り</v>
          </cell>
          <cell r="BA1231" t="str">
            <v>年間休日123日</v>
          </cell>
          <cell r="BB1231" t="str">
            <v>あり「屋内禁煙」又は「敷地内禁煙」</v>
          </cell>
          <cell r="BC1231" t="str">
            <v>あり「屋内禁煙」又は「敷地内禁煙」</v>
          </cell>
        </row>
        <row r="1232">
          <cell r="C1232" t="str">
            <v>70-0376</v>
          </cell>
          <cell r="D1232">
            <v>45202</v>
          </cell>
          <cell r="E1232" t="str">
            <v>社会福祉法人友愛十字会</v>
          </cell>
          <cell r="F1232" t="str">
            <v>しゃかいふくしほうじん　ゆうあいじゅうじかい</v>
          </cell>
          <cell r="G1232" t="str">
            <v>総務部採用担当</v>
          </cell>
          <cell r="H1232" t="str">
            <v>山口奏</v>
          </cell>
          <cell r="J1232" t="str">
            <v>070-7601-6639</v>
          </cell>
          <cell r="K1232" t="str">
            <v>03-3416-5782</v>
          </cell>
          <cell r="M1232" t="str">
            <v>yamaguchi-kana@yuai.or.jp</v>
          </cell>
          <cell r="N1232" t="str">
            <v>http://www.yuai.or.jp/</v>
          </cell>
          <cell r="O1232" t="str">
            <v>共に生きるを理念とし、ご利用者、ご家族、地域の皆様にとって信頼される施設であり続けられるよう職員一同仕事に励んでいます。</v>
          </cell>
          <cell r="P1232" t="str">
            <v>介護職</v>
          </cell>
          <cell r="Q1232" t="str">
            <v>確認中</v>
          </cell>
          <cell r="R1232" t="str">
            <v>介護が必要な方の日常生活のサポートするお仕事です。_x000D_
ご利用者の健康管理や身体機能の維持により、その人らしい生き方が実現できるよう、_x000D_
食事介助、入浴介助、排泄介助などの支援をします。</v>
          </cell>
          <cell r="S1232" t="str">
            <v>特別養護老人ホーム友愛荘</v>
          </cell>
          <cell r="T1232" t="str">
            <v>確認中</v>
          </cell>
          <cell r="U1232" t="str">
            <v>正社員</v>
          </cell>
          <cell r="V1232" t="str">
            <v>東京都町田市南大谷1651-1</v>
          </cell>
          <cell r="W1232" t="str">
            <v>小田急小田原線『町田駅』北口より徒歩約17分（車通勤可）</v>
          </cell>
          <cell r="X1232" t="str">
            <v>月給231,300円＋諸手当</v>
          </cell>
          <cell r="Y1232" t="str">
            <v>処遇改善手当 12,000円〜12,000円
役割手当 8,000円〜8,000円
特定処遇改善手当 6,600円〜6,600円</v>
          </cell>
          <cell r="Z1232" t="str">
            <v>給与内訳
基本給　172,300円,役割手当　20,000円,処遇改善手当　12,000円,特定処遇改善手当　8,000円
各種手当　夜勤手当（1回8,000円，月4～5回程度）/住宅手当/通勤手当/扶養手当</v>
          </cell>
          <cell r="AA1232" t="str">
            <v>通勤手当支給（上限無し）</v>
          </cell>
          <cell r="AB1232" t="str">
            <v>有り</v>
          </cell>
          <cell r="AC1232" t="str">
            <v>年1回　1,000円～5,000円（前年度実績）</v>
          </cell>
          <cell r="AD1232" t="str">
            <v>有り：年2回</v>
          </cell>
          <cell r="AE1232" t="str">
            <v>4,4ヵ月（H18年度より継続実績）</v>
          </cell>
          <cell r="AF1232" t="str">
            <v>月給（手当等確認ください）</v>
          </cell>
          <cell r="AG1232" t="str">
            <v>無期</v>
          </cell>
          <cell r="AH1232" t="str">
            <v>無期</v>
          </cell>
          <cell r="AI1232" t="str">
            <v>確認中</v>
          </cell>
          <cell r="AJ1232" t="str">
            <v>可</v>
          </cell>
          <cell r="AK1232" t="str">
            <v>有</v>
          </cell>
          <cell r="AL1232" t="str">
            <v>2ヵ月</v>
          </cell>
          <cell r="AM1232" t="str">
            <v>有</v>
          </cell>
          <cell r="AN1232" t="str">
            <v>10時間</v>
          </cell>
          <cell r="AO1232" t="str">
            <v>シフト制</v>
          </cell>
          <cell r="AP1232" t="str">
            <v>ユニット型（早番）7：00～16：00（日勤）8：30～17：30（中番）11：00～20：00（遅番）13：00～22：00（夜勤）22：00～翌7：00
　従来型　（早番）7：00～16：00（日勤）8：30～17：30（遅番）①10：00～19：00 ②11：00～20：00（夜勤）17：00～翌10：00</v>
          </cell>
          <cell r="AQ1232" t="str">
            <v>週5日（シフト制週休2制）</v>
          </cell>
          <cell r="AR1232" t="str">
            <v>介護初任者研修必須_x000D_
経験者優遇</v>
          </cell>
          <cell r="AS1232" t="str">
            <v>雇用保険・健康保険・厚生年金・労災保険・がん保険・入院保証【週20時間以上の方には適用】</v>
          </cell>
          <cell r="AT1232" t="str">
            <v>１名</v>
          </cell>
          <cell r="AU1232" t="str">
            <v>特別養護老人ホーム（特養）</v>
          </cell>
          <cell r="AV1232" t="str">
            <v>利用しない</v>
          </cell>
          <cell r="AX1232" t="str">
            <v>利用しない</v>
          </cell>
          <cell r="AZ1232" t="str">
            <v>法定通り</v>
          </cell>
          <cell r="BA1232" t="str">
            <v>シフト制の週休2制　年間休日123日</v>
          </cell>
          <cell r="BB1232" t="str">
            <v>あり「屋内禁煙」又は「敷地内禁煙」</v>
          </cell>
          <cell r="BC1232" t="str">
            <v>あり「屋内禁煙」又は「敷地内禁煙」</v>
          </cell>
        </row>
        <row r="1233">
          <cell r="C1233" t="str">
            <v>70-0377</v>
          </cell>
          <cell r="D1233">
            <v>45202</v>
          </cell>
          <cell r="E1233" t="str">
            <v>社会福祉法人友愛十字会</v>
          </cell>
          <cell r="F1233" t="str">
            <v>しゃかいふくしほうじん　ゆうあいじゅうじかい</v>
          </cell>
          <cell r="G1233" t="str">
            <v>総務部採用担当</v>
          </cell>
          <cell r="H1233" t="str">
            <v>山口奏</v>
          </cell>
          <cell r="J1233" t="str">
            <v>070-7601-6639</v>
          </cell>
          <cell r="K1233" t="str">
            <v>03-3416-5782</v>
          </cell>
          <cell r="M1233" t="str">
            <v>yamaguchi-kana@yuai.or.jp</v>
          </cell>
          <cell r="N1233" t="str">
            <v>http://www.yuai.or.jp/</v>
          </cell>
          <cell r="O1233" t="str">
            <v>共に生きるを理念とし、ご利用者、ご家族、地域の皆様にとって信頼される施設であり続けられるよう職員一同仕事に励んでいます。</v>
          </cell>
          <cell r="P1233" t="str">
            <v>介護職</v>
          </cell>
          <cell r="Q1233" t="str">
            <v>確認中</v>
          </cell>
          <cell r="R1233" t="str">
            <v>介護が必要な方の日常生活のサポートのお仕事です。_x000D_
ご利用者の健康管理や身体機能の維持により、その人らしい生き方が実現できるよう、食事介助、入浴介助、排泄介助などの支援をします。入職後は先輩職員が丁寧に指導します。_x000D_
週2日～勤務からOKです。ライフスタイルに合わせて働けます。</v>
          </cell>
          <cell r="S1233" t="str">
            <v>特別養護老人ホーム友愛荘</v>
          </cell>
          <cell r="T1233" t="str">
            <v>確認中</v>
          </cell>
          <cell r="U1233" t="str">
            <v>非常勤パート</v>
          </cell>
          <cell r="V1233" t="str">
            <v>東京都町田市南大谷1651-1</v>
          </cell>
          <cell r="W1233" t="str">
            <v>小田急小田原線『町田駅』北口より徒歩約17分（車通勤可）</v>
          </cell>
          <cell r="X1233" t="str">
            <v>時給1,113円</v>
          </cell>
          <cell r="Y1233" t="str">
            <v>-</v>
          </cell>
          <cell r="Z1233" t="str">
            <v>基本給　1,072円
処遇改善手当　74円
特定処遇改善手当　49円</v>
          </cell>
          <cell r="AA1233" t="str">
            <v>通勤手当実費支給（上限無し）</v>
          </cell>
          <cell r="AB1233" t="str">
            <v>有り</v>
          </cell>
          <cell r="AC1233" t="str">
            <v>1時間あたり　0～100円</v>
          </cell>
          <cell r="AD1233" t="str">
            <v>無し</v>
          </cell>
          <cell r="AE1233" t="str">
            <v>無し</v>
          </cell>
          <cell r="AF1233" t="str">
            <v>時給</v>
          </cell>
          <cell r="AG1233" t="str">
            <v>有期</v>
          </cell>
          <cell r="AH1233" t="str">
            <v>1年毎の更新</v>
          </cell>
          <cell r="AI1233" t="str">
            <v>確認中</v>
          </cell>
          <cell r="AJ1233" t="str">
            <v>可</v>
          </cell>
          <cell r="AK1233" t="str">
            <v>無</v>
          </cell>
          <cell r="AL1233" t="str">
            <v>確認中</v>
          </cell>
          <cell r="AM1233" t="str">
            <v>無</v>
          </cell>
          <cell r="AN1233" t="str">
            <v>無</v>
          </cell>
          <cell r="AO1233" t="str">
            <v>シフト制</v>
          </cell>
          <cell r="AP1233" t="str">
            <v>ユニット型（早番）7：00～16：00（日勤）8：30～17：30（中番）11：00～20：00
　従来型　（早番）7：00～16：00（日勤）8：30～17：30（遅番）①10：00～19：00 ②11：00～20：00
※勤務時間応相談</v>
          </cell>
          <cell r="AQ1233" t="str">
            <v>週2日～応相談</v>
          </cell>
          <cell r="AR1233" t="str">
            <v>未経験歓迎_x000D_
介護職員初任者研修修了者</v>
          </cell>
          <cell r="AS1233" t="str">
            <v>雇用保険・健康保険・厚生年金・労災保険・がん保険・入院保証【週20時間以上の方には適用】</v>
          </cell>
          <cell r="AT1233" t="str">
            <v>3名</v>
          </cell>
          <cell r="AU1233" t="str">
            <v>特別養護老人ホーム（特養）</v>
          </cell>
          <cell r="AV1233" t="str">
            <v>利用しない</v>
          </cell>
          <cell r="AX1233" t="str">
            <v>利用しない</v>
          </cell>
          <cell r="AZ1233" t="str">
            <v>法定通り</v>
          </cell>
          <cell r="BA1233" t="str">
            <v>シフト以外</v>
          </cell>
          <cell r="BB1233" t="str">
            <v>あり「屋内禁煙」又は「敷地内禁煙」</v>
          </cell>
          <cell r="BC1233" t="str">
            <v>あり「屋内禁煙」又は「敷地内禁煙」</v>
          </cell>
        </row>
        <row r="1234">
          <cell r="C1234" t="str">
            <v>70-0462</v>
          </cell>
          <cell r="D1234">
            <v>45202</v>
          </cell>
          <cell r="E1234" t="str">
            <v>社会福祉法人友愛十字会</v>
          </cell>
          <cell r="F1234" t="str">
            <v>しゃかいふくしほうじん　ゆうあいじゅうじかい</v>
          </cell>
          <cell r="G1234" t="str">
            <v>法人本部</v>
          </cell>
          <cell r="H1234" t="str">
            <v>山口奏</v>
          </cell>
          <cell r="J1234" t="str">
            <v>03-3416-3164</v>
          </cell>
          <cell r="K1234" t="str">
            <v>042-797-1880</v>
          </cell>
          <cell r="M1234" t="str">
            <v>yamaguchi-kana@yuai.or.jp</v>
          </cell>
          <cell r="N1234" t="str">
            <v>https://www.yuai.or.jp/</v>
          </cell>
          <cell r="O1234" t="str">
            <v xml:space="preserve">施設未経験者も歓迎します。まずはお気軽にお問合せくださいね。_x000D_
社会保険完備はもちろんのこと、退職金制度、休暇制度、各種手当、年4ヶ月分以上の支給実績がある賞与など、充実した福利厚生や待遇ですから、安定した職場で働きたい方にはピッタリの環境ですよ。_x000D_
あなたからのご応募をスタッフ一同心よりお待ちしています。 </v>
          </cell>
          <cell r="P1234" t="str">
            <v>看護師</v>
          </cell>
          <cell r="Q1234" t="str">
            <v>確認中</v>
          </cell>
          <cell r="R1234" t="str">
            <v>・ユニット型、従来型の併設施設で看護業務全般を行って頂きます。
・健康観察、バイタルチェック（体温、血圧、脈拍、体内の酸素飽和度）
・施設管理者との打ち合わせ・服薬の管理・急変時の対応・看取りケア、緩和ケア
・介護職員との連携　など・女性管理職多数。施設内・法人内でのキャリアアップも可能
・有給休暇、介護休暇が取得しやすく、過去産休、育休取得後の復帰率100％
・車、バイク通勤可能（職員用無料駐車場有）</v>
          </cell>
          <cell r="S1234" t="str">
            <v>特別養護老人ホーム友愛荘</v>
          </cell>
          <cell r="T1234" t="str">
            <v>確認中</v>
          </cell>
          <cell r="U1234" t="str">
            <v>正社員</v>
          </cell>
          <cell r="V1234" t="str">
            <v>東京都町田市南大谷1651-1</v>
          </cell>
          <cell r="W1234" t="str">
            <v>小田急線町田駅北口より徒歩17分（車通勤可）</v>
          </cell>
          <cell r="X1234" t="str">
            <v>239,920円～260,100円</v>
          </cell>
          <cell r="Y1234" t="str">
            <v>役割手当 19,000円〜25,000円
ベースアップ手当 3,300円〜3,300円</v>
          </cell>
          <cell r="Z1234" t="str">
            <v>役割手当：19,000円_x000D_
臨時支援手当：3,300円（改定により変動あり）_x000D_
その他諸手当有_x000D_
※試用期間２か月（同条件）_x000D_
※経験・能力に応じて要相談</v>
          </cell>
          <cell r="AA1234" t="str">
            <v>通勤手当実費支給（上限なし）</v>
          </cell>
          <cell r="AB1234" t="str">
            <v>有り</v>
          </cell>
          <cell r="AC1234" t="str">
            <v>年1回　1ヵ月あたり1,000円～6,000円</v>
          </cell>
          <cell r="AD1234" t="str">
            <v>有り：年2回　業績により決定</v>
          </cell>
          <cell r="AE1234" t="str">
            <v>年2回　4.4ヵ月（平成18年度より継続実績）</v>
          </cell>
          <cell r="AF1234" t="str">
            <v>月給（手当等確認ください）</v>
          </cell>
          <cell r="AG1234" t="str">
            <v>無期</v>
          </cell>
          <cell r="AH1234" t="str">
            <v>無期</v>
          </cell>
          <cell r="AI1234" t="str">
            <v>確認中</v>
          </cell>
          <cell r="AJ1234" t="str">
            <v>可</v>
          </cell>
          <cell r="AK1234" t="str">
            <v>有り</v>
          </cell>
          <cell r="AL1234" t="str">
            <v>入職後2か月</v>
          </cell>
          <cell r="AM1234" t="str">
            <v>有り</v>
          </cell>
          <cell r="AN1234" t="str">
            <v>平均8時間</v>
          </cell>
          <cell r="AO1234" t="str">
            <v>日勤勤務（夜勤なし、オンコールなし）</v>
          </cell>
          <cell r="AP1234" t="str">
            <v>変形労働時間制（1ヵ月単位）①8：30～17：30　②10：00～19：00　休憩60分</v>
          </cell>
          <cell r="AQ1234" t="str">
            <v>週5日（シフト制完全週休2日制）</v>
          </cell>
          <cell r="AR1234" t="str">
            <v>正看護師_x000D_
准看護師_x000D_
上記いずれかをお持ちの方</v>
          </cell>
          <cell r="AS1234" t="str">
            <v>雇用保険・健康保険・厚生年金・労災保険・がん保険・入院保証【週20時間以上の方には適用】</v>
          </cell>
          <cell r="AT1234" t="str">
            <v>２名</v>
          </cell>
          <cell r="AU1234" t="str">
            <v>特別養護老人ホーム（特養）</v>
          </cell>
          <cell r="AV1234" t="str">
            <v>利用しない</v>
          </cell>
          <cell r="AX1234" t="str">
            <v>利用しない</v>
          </cell>
          <cell r="AZ1234" t="str">
            <v>法定通り</v>
          </cell>
          <cell r="BA1234" t="str">
            <v>シフト制、年間休日122日</v>
          </cell>
          <cell r="BB1234" t="str">
            <v>あり「屋内禁煙」又は「敷地内禁煙」</v>
          </cell>
          <cell r="BC1234" t="str">
            <v>あり「屋内禁煙」又は「敷地内禁煙」</v>
          </cell>
        </row>
        <row r="1235">
          <cell r="C1235" t="str">
            <v>70-0210</v>
          </cell>
          <cell r="D1235">
            <v>45450</v>
          </cell>
          <cell r="E1235" t="str">
            <v>社会福祉法人賛育会</v>
          </cell>
          <cell r="F1235" t="str">
            <v>しゃかいふくしほうじん　さんいくかい</v>
          </cell>
          <cell r="G1235" t="str">
            <v>管理課</v>
          </cell>
          <cell r="H1235" t="str">
            <v>三枝　紀子</v>
          </cell>
          <cell r="J1235" t="str">
            <v>042-736-6906</v>
          </cell>
          <cell r="K1235" t="str">
            <v>042-736-6903</v>
          </cell>
          <cell r="M1235" t="str">
            <v>seifu2@san-ikukai.or.jp</v>
          </cell>
          <cell r="N1235" t="str">
            <v>https://www.san-ikukai.or.jp/machida/seifu2/</v>
          </cell>
          <cell r="O1235" t="str">
            <v>朝食時のみ、夕食時のみのどちらかの勤務でも可です。
朝食・夕食両方可能な方、大歓迎です！！
近隣の方のご応募お待ちしています。</v>
          </cell>
          <cell r="P1235" t="str">
            <v>介護補助スタッフ</v>
          </cell>
          <cell r="Q1235" t="str">
            <v>確認中</v>
          </cell>
          <cell r="R1235" t="str">
            <v>特別養護老人ホームにおける朝食または夕食配膳時の補助業務</v>
          </cell>
          <cell r="S1235" t="str">
            <v>特別養護老人ホーム 第二清風園</v>
          </cell>
          <cell r="T1235" t="str">
            <v>確認中</v>
          </cell>
          <cell r="U1235" t="str">
            <v>非常勤パート</v>
          </cell>
          <cell r="V1235" t="str">
            <v>東京都町田市薬師台3-270-1</v>
          </cell>
          <cell r="W1235" t="str">
            <v>小田急線鶴川駅バス10分（やくし台3丁目下車）</v>
          </cell>
          <cell r="X1235" t="str">
            <v>1,120円</v>
          </cell>
          <cell r="Y1235" t="str">
            <v>-</v>
          </cell>
          <cell r="Z1235" t="str">
            <v>祝日勤務は、時給200円増</v>
          </cell>
          <cell r="AA1235" t="str">
            <v>片道2キロ以上実費支給
（私有車通勤「可」）</v>
          </cell>
          <cell r="AB1235" t="str">
            <v>無し</v>
          </cell>
          <cell r="AC1235" t="str">
            <v>無し</v>
          </cell>
          <cell r="AD1235" t="str">
            <v>無し</v>
          </cell>
          <cell r="AE1235" t="str">
            <v>無し</v>
          </cell>
          <cell r="AF1235" t="str">
            <v>時給</v>
          </cell>
          <cell r="AG1235" t="str">
            <v>有期</v>
          </cell>
          <cell r="AH1235" t="str">
            <v>年度単位契約</v>
          </cell>
          <cell r="AI1235" t="str">
            <v>確認中</v>
          </cell>
          <cell r="AJ1235" t="str">
            <v>可</v>
          </cell>
          <cell r="AK1235" t="str">
            <v>有</v>
          </cell>
          <cell r="AL1235" t="str">
            <v>3ヵ月</v>
          </cell>
          <cell r="AM1235" t="str">
            <v>無</v>
          </cell>
          <cell r="AN1235" t="str">
            <v>無</v>
          </cell>
          <cell r="AO1235" t="str">
            <v>シフト制</v>
          </cell>
          <cell r="AP1235" t="str">
            <v>【朝食】7：00～11：00
【夕食】16：00～20：00</v>
          </cell>
          <cell r="AQ1235" t="str">
            <v>週3日程度
（シフトによるローテーション）</v>
          </cell>
          <cell r="AR1235" t="str">
            <v>学歴・経験不問</v>
          </cell>
          <cell r="AS1235" t="str">
            <v>労災保険</v>
          </cell>
          <cell r="AT1235" t="str">
            <v>３名</v>
          </cell>
          <cell r="AU1235" t="str">
            <v>特別養護老人ホーム（特養）</v>
          </cell>
          <cell r="AV1235" t="str">
            <v>利用しない</v>
          </cell>
          <cell r="AX1235" t="str">
            <v>利用しない</v>
          </cell>
          <cell r="AZ1235" t="str">
            <v>なし</v>
          </cell>
          <cell r="BA1235" t="str">
            <v>シフト以外</v>
          </cell>
          <cell r="BB1235" t="str">
            <v>有（屋内「原則禁煙」）</v>
          </cell>
          <cell r="BC1235" t="str">
            <v>屋内禁煙（屋外に喫煙所設置）</v>
          </cell>
        </row>
        <row r="1236">
          <cell r="C1236" t="str">
            <v>70-0310</v>
          </cell>
          <cell r="D1236">
            <v>45450</v>
          </cell>
          <cell r="E1236" t="str">
            <v>社会福祉法人賛育会</v>
          </cell>
          <cell r="F1236" t="str">
            <v>しゃかいふくしほうじん　さんいくかい</v>
          </cell>
          <cell r="G1236" t="str">
            <v>管理係長</v>
          </cell>
          <cell r="H1236" t="str">
            <v>嶌田三津古</v>
          </cell>
          <cell r="J1236" t="str">
            <v>042-735-3000</v>
          </cell>
          <cell r="K1236" t="str">
            <v>042-734-8933</v>
          </cell>
          <cell r="M1236" t="str">
            <v>seifu@san-ikukai.or.jp</v>
          </cell>
          <cell r="N1236" t="str">
            <v>https://www.san-ikukai.or.jp/seifu-en/</v>
          </cell>
          <cell r="O1236" t="str">
            <v>夜間の見守り、排泄介助をしていただきます。時間は16時45分～9時45分の15時間勤務</v>
          </cell>
          <cell r="P1236" t="str">
            <v>介護職
（夜勤専従）</v>
          </cell>
          <cell r="Q1236" t="str">
            <v>確認中</v>
          </cell>
          <cell r="R1236" t="str">
            <v>フロア夜勤専従で勤務していただきます。</v>
          </cell>
          <cell r="S1236" t="str">
            <v>特別養護老人ホーム　清風園</v>
          </cell>
          <cell r="T1236" t="str">
            <v>確認中</v>
          </cell>
          <cell r="U1236" t="str">
            <v>非常勤パート</v>
          </cell>
          <cell r="V1236" t="str">
            <v>東京都町田市金井7-17-13</v>
          </cell>
          <cell r="W1236" t="str">
            <v>鶴川駅からバス10分、徒歩5分</v>
          </cell>
          <cell r="X1236" t="str">
            <v>1,350円</v>
          </cell>
          <cell r="Y1236" t="str">
            <v>-</v>
          </cell>
          <cell r="Z1236" t="str">
            <v>処遇改善加算　＋60円/ｈ</v>
          </cell>
          <cell r="AA1236" t="str">
            <v>規定支給　車通勤可</v>
          </cell>
          <cell r="AB1236" t="str">
            <v>有り</v>
          </cell>
          <cell r="AC1236" t="str">
            <v>前年度実績10円</v>
          </cell>
          <cell r="AD1236" t="str">
            <v>無し</v>
          </cell>
          <cell r="AE1236" t="str">
            <v>無し</v>
          </cell>
          <cell r="AF1236" t="str">
            <v>時給</v>
          </cell>
          <cell r="AG1236" t="str">
            <v>有期</v>
          </cell>
          <cell r="AH1236" t="str">
            <v>年度単位契約</v>
          </cell>
          <cell r="AI1236" t="str">
            <v>確認中</v>
          </cell>
          <cell r="AJ1236" t="str">
            <v>可</v>
          </cell>
          <cell r="AK1236" t="str">
            <v>有</v>
          </cell>
          <cell r="AL1236" t="str">
            <v>３ヵ月</v>
          </cell>
          <cell r="AM1236" t="str">
            <v>無</v>
          </cell>
          <cell r="AN1236" t="str">
            <v>無</v>
          </cell>
          <cell r="AO1236" t="str">
            <v>固定勤務</v>
          </cell>
          <cell r="AP1236" t="str">
            <v>16:45～翌9:45</v>
          </cell>
          <cell r="AQ1236" t="str">
            <v>週１回から</v>
          </cell>
          <cell r="AR1236" t="str">
            <v>ヘルパー2級以上</v>
          </cell>
          <cell r="AS1236" t="str">
            <v>労災保険・労働条件による</v>
          </cell>
          <cell r="AT1236" t="str">
            <v>２名</v>
          </cell>
          <cell r="AU1236" t="str">
            <v>特別養護老人ホーム（特養）</v>
          </cell>
          <cell r="AV1236" t="str">
            <v>利用しない</v>
          </cell>
          <cell r="AX1236" t="str">
            <v>利用しない</v>
          </cell>
          <cell r="AZ1236" t="str">
            <v>１２０分</v>
          </cell>
          <cell r="BA1236" t="str">
            <v>シフト以外</v>
          </cell>
          <cell r="BB1236" t="str">
            <v>有（屋内「原則禁煙」）</v>
          </cell>
          <cell r="BC1236" t="str">
            <v>屋内禁煙（屋外に喫煙所設置）</v>
          </cell>
        </row>
        <row r="1237">
          <cell r="C1237" t="str">
            <v>70-0481</v>
          </cell>
          <cell r="D1237">
            <v>45202</v>
          </cell>
          <cell r="E1237" t="str">
            <v>社会福祉法人賛育会</v>
          </cell>
          <cell r="F1237" t="str">
            <v>しゃかいふくしほうじん　さんいくかい</v>
          </cell>
          <cell r="G1237" t="str">
            <v>管理課</v>
          </cell>
          <cell r="H1237" t="str">
            <v>嘉藤　義人</v>
          </cell>
          <cell r="J1237" t="str">
            <v>042-736-6906</v>
          </cell>
          <cell r="K1237" t="str">
            <v>042-736-6903</v>
          </cell>
          <cell r="L1237" t="str">
            <v>042-736-6906</v>
          </cell>
          <cell r="M1237" t="str">
            <v>kato.ys@san-ikukai.or.jp</v>
          </cell>
          <cell r="N1237" t="str">
            <v>https://www.san-ikukai.or.jp/machida/seifu2/</v>
          </cell>
          <cell r="O1237" t="str">
            <v>賛育会は、100年以上の歴史のある法人で複数の施設を持っています。なので、同一法人内で、事業所・職種変更が可能であり、スキルアップが可能です。また、給与体系・福利厚生などもしっかりしているので、安心して働けます♪</v>
          </cell>
          <cell r="P1237" t="str">
            <v>介護員</v>
          </cell>
          <cell r="Q1237" t="str">
            <v>確認中</v>
          </cell>
          <cell r="R1237" t="str">
            <v>＊特別養護老人ホームでの介護スタッフを大募集中_x000D_＊特別養護老人ホーム：１００名、ショートステイ：３０名、通所（一般：４０名、認知症対応型：１２名）、包括支援センター、居宅介護支援事業所等がある複合施設です_x000D_＊丁寧な教育、研修を受けられます_x000D_＊記録記入介護記録はＰＣやタブレットでの作業です。簡単な操作なのでニガテな方でも安心_x000D_＊季節ごとのイベントやレクリエーショなど、利用者が楽しんでいただけるようアイデアを出しあいながら企画・開催しています_x000D_＊感染症対策については高齢者が重症化しやすいことから、感染症の予防および蔓延の防止に万全を期しています</v>
          </cell>
          <cell r="S1237" t="str">
            <v>第二清風園</v>
          </cell>
          <cell r="T1237" t="str">
            <v>確認中</v>
          </cell>
          <cell r="U1237" t="str">
            <v>正社員</v>
          </cell>
          <cell r="V1237" t="str">
            <v>東京都町田市薬師台3‐270-1</v>
          </cell>
          <cell r="W1237" t="str">
            <v>小田急線鶴川駅バス10分（やくし台3丁目下車）
車通勤可</v>
          </cell>
          <cell r="X1237" t="str">
            <v>基本給（月額平均）229,000円〜251,000円</v>
          </cell>
          <cell r="Y1237" t="str">
            <v>-</v>
          </cell>
          <cell r="Z1237" t="str">
            <v>介護福祉士手当：7,000円_x000D_
夜勤手当：1夜勤5,000円</v>
          </cell>
          <cell r="AA1237" t="str">
            <v>制限なし</v>
          </cell>
          <cell r="AB1237" t="str">
            <v>有り</v>
          </cell>
          <cell r="AC1237" t="str">
            <v>平均3,000円/年</v>
          </cell>
          <cell r="AD1237" t="str">
            <v>有り</v>
          </cell>
          <cell r="AE1237" t="str">
            <v>前年3.5カ月</v>
          </cell>
          <cell r="AF1237" t="str">
            <v>月給（手当等確認ください）</v>
          </cell>
          <cell r="AG1237" t="str">
            <v>期間の定めなし</v>
          </cell>
          <cell r="AH1237" t="str">
            <v>期間の定めなし</v>
          </cell>
          <cell r="AI1237" t="str">
            <v>確認中</v>
          </cell>
          <cell r="AJ1237" t="str">
            <v>可</v>
          </cell>
          <cell r="AK1237" t="str">
            <v>有り</v>
          </cell>
          <cell r="AL1237" t="str">
            <v>入職後3カ月</v>
          </cell>
          <cell r="AM1237" t="str">
            <v>有り</v>
          </cell>
          <cell r="AN1237" t="str">
            <v>平均5時間</v>
          </cell>
          <cell r="AO1237" t="str">
            <v>シフト制</v>
          </cell>
          <cell r="AP1237" t="str">
            <v>①7:30～16:00、②9:00～17:30、③11:00～19:30、④16:30～9:30（シフト制）</v>
          </cell>
          <cell r="AQ1237" t="str">
            <v>約20日勤務（月）</v>
          </cell>
          <cell r="AR1237" t="str">
            <v>介護福祉士尚可_x000D_
高齢者施設での勤務経験優遇</v>
          </cell>
          <cell r="AS1237" t="str">
            <v>雇用保険・健康保険・厚生年金・労災保険</v>
          </cell>
          <cell r="AT1237" t="str">
            <v>２名</v>
          </cell>
          <cell r="AU1237" t="str">
            <v>特別養護老人ホーム（特養）</v>
          </cell>
          <cell r="AV1237" t="str">
            <v>利用しない</v>
          </cell>
          <cell r="AX1237" t="str">
            <v>利用しない</v>
          </cell>
          <cell r="AZ1237" t="str">
            <v>法定通り</v>
          </cell>
          <cell r="BA1237" t="str">
            <v>年121日（2022年度）</v>
          </cell>
          <cell r="BB1237" t="str">
            <v>有（屋内「原則禁煙」）</v>
          </cell>
          <cell r="BC1237" t="str">
            <v>屋内禁煙（屋外に喫煙所設置）</v>
          </cell>
        </row>
        <row r="1238">
          <cell r="C1238" t="str">
            <v>70-0482</v>
          </cell>
          <cell r="D1238">
            <v>45450</v>
          </cell>
          <cell r="E1238" t="str">
            <v>社会福祉法人賛育会</v>
          </cell>
          <cell r="F1238" t="str">
            <v>しゃかいふくしほうじん　さんいくかい</v>
          </cell>
          <cell r="G1238" t="str">
            <v>管理課</v>
          </cell>
          <cell r="H1238" t="str">
            <v>嘉藤　義人</v>
          </cell>
          <cell r="J1238" t="str">
            <v>042-736-6906</v>
          </cell>
          <cell r="K1238" t="str">
            <v>042-736-6903</v>
          </cell>
          <cell r="L1238" t="str">
            <v>042-736-6906</v>
          </cell>
          <cell r="M1238" t="str">
            <v>kato.ys@san-ikukai.or.jp</v>
          </cell>
          <cell r="N1238" t="str">
            <v>https://www.san-ikukai.or.jp/machida/seifu2/</v>
          </cell>
          <cell r="O1238" t="str">
            <v>100年以上の歴史ある法人です。離職率も低く、楽しく介護ができる環境作りを心がけております。_x000D_
研修体制も充実しており、経験年数の浅い方でも丁寧に業務習得までトレーナーの職員が付き安心です。</v>
          </cell>
          <cell r="P1238" t="str">
            <v>介護員（非常勤夜勤専従介護員）</v>
          </cell>
          <cell r="Q1238" t="str">
            <v>確認中</v>
          </cell>
          <cell r="R1238" t="str">
            <v>＊特別養護老人ホーム（従来型）定員１００名、短期入所（併設）定員３０名_x000D_
＊１フロア約６５名の介護業務全般（食事・排泄介助、起床・就寝介助、夜間帯の見守り・状態確認）_x000D_
＊全体で夜勤勤務者６名、１フロアで３名ずつの夜勤職員体制</v>
          </cell>
          <cell r="S1238" t="str">
            <v>第二清風園</v>
          </cell>
          <cell r="T1238" t="str">
            <v>確認中</v>
          </cell>
          <cell r="U1238" t="str">
            <v>非常勤パート</v>
          </cell>
          <cell r="V1238" t="str">
            <v>東京都町田市薬師台3-270-1</v>
          </cell>
          <cell r="W1238" t="str">
            <v>小田急線鶴川駅バス10分（やくし台3丁目下車）
車通勤可</v>
          </cell>
          <cell r="X1238" t="str">
            <v>時給：1,350円～1,450円</v>
          </cell>
          <cell r="Y1238" t="str">
            <v>-</v>
          </cell>
          <cell r="Z1238" t="str">
            <v>夜勤手当：5,000円_x000D_
ベースアップ等支援加算：60円/ｈ</v>
          </cell>
          <cell r="AA1238" t="str">
            <v>上限なし</v>
          </cell>
          <cell r="AB1238" t="str">
            <v>無し</v>
          </cell>
          <cell r="AC1238" t="str">
            <v>無し</v>
          </cell>
          <cell r="AD1238" t="str">
            <v>無し</v>
          </cell>
          <cell r="AE1238" t="str">
            <v>無し</v>
          </cell>
          <cell r="AF1238" t="str">
            <v>時給</v>
          </cell>
          <cell r="AG1238" t="str">
            <v>有期</v>
          </cell>
          <cell r="AH1238" t="str">
            <v>翌3/31までの1年毎の契約</v>
          </cell>
          <cell r="AI1238" t="str">
            <v>確認中</v>
          </cell>
          <cell r="AJ1238" t="str">
            <v>可</v>
          </cell>
          <cell r="AK1238" t="str">
            <v>有り</v>
          </cell>
          <cell r="AL1238" t="str">
            <v>入職3カ月</v>
          </cell>
          <cell r="AM1238" t="str">
            <v>無し</v>
          </cell>
          <cell r="AN1238" t="str">
            <v>無</v>
          </cell>
          <cell r="AO1238" t="str">
            <v>夜勤専従</v>
          </cell>
          <cell r="AP1238" t="str">
            <v>16：30～9：30（2時間休憩）</v>
          </cell>
          <cell r="AQ1238" t="str">
            <v>週1回～</v>
          </cell>
          <cell r="AR1238" t="str">
            <v>介護福祉士尚可。_x000D_
高齢者施設での勤務経験有り歓迎</v>
          </cell>
          <cell r="AS1238" t="str">
            <v>労災保険</v>
          </cell>
          <cell r="AT1238" t="str">
            <v>3名</v>
          </cell>
          <cell r="AU1238" t="str">
            <v>特別養護老人ホーム（特養）</v>
          </cell>
          <cell r="AV1238" t="str">
            <v>利用しない</v>
          </cell>
          <cell r="AX1238" t="str">
            <v>利用しない</v>
          </cell>
          <cell r="AZ1238" t="str">
            <v>2時間</v>
          </cell>
          <cell r="BA1238" t="str">
            <v>シフト制</v>
          </cell>
          <cell r="BB1238" t="str">
            <v>有（屋内「原則禁煙」）</v>
          </cell>
          <cell r="BC1238" t="str">
            <v>屋内禁煙（屋外に喫煙所設置）</v>
          </cell>
        </row>
        <row r="1239">
          <cell r="C1239" t="str">
            <v>70-0501</v>
          </cell>
          <cell r="D1239">
            <v>45450</v>
          </cell>
          <cell r="E1239" t="str">
            <v>社会福祉法人賛育会</v>
          </cell>
          <cell r="F1239" t="str">
            <v>しゃかいふくしほうじん　さんいくかい</v>
          </cell>
          <cell r="G1239" t="str">
            <v>第二清風園　管理課</v>
          </cell>
          <cell r="H1239" t="str">
            <v>嘉藤　義人</v>
          </cell>
          <cell r="J1239" t="str">
            <v>042-736-6906</v>
          </cell>
          <cell r="K1239" t="str">
            <v>042-736-6903</v>
          </cell>
          <cell r="L1239" t="str">
            <v>042-736-6906</v>
          </cell>
          <cell r="M1239" t="str">
            <v>kato.ys@san-ikukai.or.jp</v>
          </cell>
          <cell r="N1239" t="str">
            <v>https://www.san-ikukai.or.jp/machida/seifu2/</v>
          </cell>
          <cell r="O1239" t="str">
            <v>社会福祉法人賛育会自体は1918年から続いている法人になります。_x000D_
100年以上経っても様々な人と寄り添い支え合う姿勢は変わりません。_x000D_
施設ご利用者に寄り添い、地域にお住いの方々を見守り、働く職員も大切にするのが賛育会の特徴です。_x000D_
今回は40名定員のデイサービスの送迎運転手の募集です。_x000D_
シルバーの方でも大歓迎。運転に自信がある方、お待ちしております。</v>
          </cell>
          <cell r="P1239" t="str">
            <v>デイサービス運転手</v>
          </cell>
          <cell r="Q1239" t="str">
            <v>確認中</v>
          </cell>
          <cell r="R1239" t="str">
            <v>40名定員のデイサービス利用者の送迎をして頂きます。_x000D_
シフト制で2勤２休で勤務いただきます。_x000D_
運転範囲は薬師台より約20分範囲の利用者宅への送迎となります。</v>
          </cell>
          <cell r="S1239" t="str">
            <v>第二清風園高齢者在宅サービスセンター</v>
          </cell>
          <cell r="T1239" t="str">
            <v>確認中</v>
          </cell>
          <cell r="U1239" t="str">
            <v>非常勤パート</v>
          </cell>
          <cell r="V1239" t="str">
            <v>東京都町田市薬師台3丁目270番1</v>
          </cell>
          <cell r="W1239" t="str">
            <v>小田急線鶴川駅バス10分（やくし台3丁目下車徒歩５分）</v>
          </cell>
          <cell r="X1239" t="str">
            <v>時給：1,120円</v>
          </cell>
          <cell r="Y1239" t="str">
            <v>-</v>
          </cell>
          <cell r="Z1239" t="str">
            <v>交通費規程内支給_x000D_
雇用保険・労災保険、年次有給休暇法定通り</v>
          </cell>
          <cell r="AA1239" t="str">
            <v>実費支給（上限なし）</v>
          </cell>
          <cell r="AB1239" t="str">
            <v>無し</v>
          </cell>
          <cell r="AC1239" t="str">
            <v>無し</v>
          </cell>
          <cell r="AD1239" t="str">
            <v>無し</v>
          </cell>
          <cell r="AE1239" t="str">
            <v>無し</v>
          </cell>
          <cell r="AF1239" t="str">
            <v>時給</v>
          </cell>
          <cell r="AG1239" t="str">
            <v>有期</v>
          </cell>
          <cell r="AH1239" t="str">
            <v>1年毎の更新</v>
          </cell>
          <cell r="AI1239" t="str">
            <v>確認中</v>
          </cell>
          <cell r="AJ1239" t="str">
            <v>可</v>
          </cell>
          <cell r="AK1239" t="str">
            <v>有り</v>
          </cell>
          <cell r="AL1239" t="str">
            <v>3カ月</v>
          </cell>
          <cell r="AM1239" t="str">
            <v>無し</v>
          </cell>
          <cell r="AN1239" t="str">
            <v>無</v>
          </cell>
          <cell r="AO1239" t="str">
            <v>確認中</v>
          </cell>
          <cell r="AP1239" t="str">
            <v>①08:00～11:15 ②16:00～18:15 ③08:30～17:30　　　　　　　　　　　　　　　　　　　　　　　　　　　　　　　　　　　　　　　　　　　　　　　　　　　　　　　　　　　　　　　　　　　　　　　　　　　　　　　　　　　　　　　　　　　　　　　　※①②は同日勤務、③の場合は実働8時間、休憩60分 ※シフト制勤務（基本：2勤2休）</v>
          </cell>
          <cell r="AQ1239" t="str">
            <v>2勤、2休</v>
          </cell>
          <cell r="AR1239" t="str">
            <v>運転免許</v>
          </cell>
          <cell r="AS1239" t="str">
            <v>労災保険・労働条件による</v>
          </cell>
          <cell r="AT1239" t="str">
            <v>3名</v>
          </cell>
          <cell r="AU1239" t="str">
            <v>地域密着型通所介護</v>
          </cell>
          <cell r="AV1239" t="str">
            <v>利用しない</v>
          </cell>
          <cell r="AX1239" t="str">
            <v>利用しない</v>
          </cell>
          <cell r="AZ1239" t="str">
            <v>法定通り</v>
          </cell>
          <cell r="BA1239" t="str">
            <v>シフト制、日曜日はデイが休業の為出勤ありません</v>
          </cell>
          <cell r="BB1239" t="str">
            <v>有（屋内「原則禁煙」）</v>
          </cell>
          <cell r="BC1239" t="str">
            <v>屋内禁煙（屋外に喫煙所設置）</v>
          </cell>
        </row>
        <row r="1240">
          <cell r="C1240" t="str">
            <v>70-0549</v>
          </cell>
          <cell r="D1240">
            <v>45202</v>
          </cell>
          <cell r="E1240" t="str">
            <v>社会福祉法人友愛十字会</v>
          </cell>
          <cell r="F1240" t="str">
            <v>しゃかいふくしほうじんゆうあいじゅうじかい</v>
          </cell>
          <cell r="G1240" t="str">
            <v>法人本部事務局</v>
          </cell>
          <cell r="H1240" t="str">
            <v>山口奏</v>
          </cell>
          <cell r="I1240" t="str">
            <v>やまぐち　かな</v>
          </cell>
          <cell r="J1240" t="str">
            <v>03-3416-3164</v>
          </cell>
          <cell r="K1240" t="str">
            <v>03-3416-5782</v>
          </cell>
          <cell r="L1240" t="str">
            <v>070-7601-6639</v>
          </cell>
          <cell r="M1240" t="str">
            <v>yamaguchi-kana@yuai.or.jp</v>
          </cell>
          <cell r="N1240" t="str">
            <v>https://www.yuai.or.jp/</v>
          </cell>
          <cell r="O1240" t="str">
            <v>友愛十字会は設立73年目を迎える社会福祉法人です。_x000D_
令和3年にオープンした特別養護老人ホーム友愛荘で盛り付け調理スタッフを募集しています♪_x000D_
盛り付け調理のお仕事なので福祉経験は一切なくても大丈夫♪スキマ時間にお仕事ができるようシフト調整も相談可能♪_x000D_
施設を盛り上げてくださる方募集しています。_x000D_
マイカー通勤OK！職員用無料駐車場有♪</v>
          </cell>
          <cell r="P1240" t="str">
            <v>盛り付け調理スタッフ</v>
          </cell>
          <cell r="Q1240" t="str">
            <v>確認中</v>
          </cell>
          <cell r="R1240" t="str">
            <v>・パックの料理を温めたり、食事の配膳、下膳と食器の洗浄作業をお願いします。_x000D_
・経験、スキルは問いません！未経験歓迎_x000D_
・短時間勤務_x000D_
・子育て中の方、学生、高齢者大歓迎</v>
          </cell>
          <cell r="S1240" t="str">
            <v>特別養護老人ホーム友愛荘</v>
          </cell>
          <cell r="T1240" t="str">
            <v>確認中</v>
          </cell>
          <cell r="U1240" t="str">
            <v>非常勤パート</v>
          </cell>
          <cell r="V1240" t="str">
            <v>東京都町田市南大谷1651-1</v>
          </cell>
          <cell r="W1240" t="str">
            <v>電車：小田急線「町田駅」北口より徒歩17分_x000D_
バス：小田急線「町田駅」下車、「町田バスセンター」12番のりば「（町76）成瀬台」行　乗車約8分、「南大谷都営前」下車、徒歩4分、「町田駅北口」22番のりば「（町51）町田駅・本町田団地（循環）」行　乗車約11分、 「団地南口」下車、徒歩2分</v>
          </cell>
          <cell r="X1240" t="str">
            <v>1,113円</v>
          </cell>
          <cell r="Y1240" t="str">
            <v>確認中</v>
          </cell>
          <cell r="Z1240" t="str">
            <v>なし</v>
          </cell>
          <cell r="AA1240" t="str">
            <v>支給無し</v>
          </cell>
          <cell r="AB1240" t="str">
            <v>無</v>
          </cell>
          <cell r="AC1240" t="str">
            <v>なし</v>
          </cell>
          <cell r="AD1240" t="str">
            <v>無</v>
          </cell>
          <cell r="AE1240" t="str">
            <v>なし</v>
          </cell>
          <cell r="AF1240" t="str">
            <v>時給</v>
          </cell>
          <cell r="AG1240" t="str">
            <v>期間の定めあり（有期雇用）</v>
          </cell>
          <cell r="AH1240" t="str">
            <v>1年毎の更新</v>
          </cell>
          <cell r="AI1240" t="str">
            <v>確認中</v>
          </cell>
          <cell r="AJ1240" t="str">
            <v>可</v>
          </cell>
          <cell r="AK1240" t="str">
            <v>無し</v>
          </cell>
          <cell r="AL1240" t="str">
            <v>無し</v>
          </cell>
          <cell r="AM1240" t="str">
            <v>無し</v>
          </cell>
          <cell r="AN1240" t="str">
            <v>なし</v>
          </cell>
          <cell r="AO1240" t="str">
            <v>早番・遅番</v>
          </cell>
          <cell r="AP1240" t="str">
            <v>（早番）7時00分～9時00分_x000D_
（遅番）17時00分～19時00分</v>
          </cell>
          <cell r="AQ1240" t="str">
            <v>週1～3日</v>
          </cell>
          <cell r="AR1240" t="str">
            <v>不問</v>
          </cell>
          <cell r="AS1240" t="str">
            <v>労災保険</v>
          </cell>
          <cell r="AT1240">
            <v>3</v>
          </cell>
          <cell r="AU1240" t="str">
            <v>特別養護老人ホーム（特養）</v>
          </cell>
          <cell r="AV1240" t="str">
            <v>利用しない</v>
          </cell>
          <cell r="AX1240" t="str">
            <v>利用しない</v>
          </cell>
          <cell r="AZ1240" t="str">
            <v>法定通り</v>
          </cell>
          <cell r="BA1240" t="str">
            <v>シフト以外</v>
          </cell>
          <cell r="BB1240" t="str">
            <v>あり「屋内禁煙」又は「敷地内禁煙」</v>
          </cell>
          <cell r="BC1240" t="str">
            <v>あり「屋内禁煙」又は「敷地内禁煙」</v>
          </cell>
        </row>
        <row r="1241">
          <cell r="C1241" t="str">
            <v>70-0574</v>
          </cell>
          <cell r="D1241">
            <v>45450</v>
          </cell>
          <cell r="E1241" t="str">
            <v>社会福祉法人賛育会</v>
          </cell>
          <cell r="F1241" t="str">
            <v>シャカイフクシホウジン サンイクカイ セイフウエン</v>
          </cell>
          <cell r="G1241">
            <v>0</v>
          </cell>
          <cell r="H1241">
            <v>0</v>
          </cell>
          <cell r="I1241">
            <v>0</v>
          </cell>
          <cell r="J1241">
            <v>0</v>
          </cell>
          <cell r="K1241">
            <v>0</v>
          </cell>
          <cell r="L1241">
            <v>0</v>
          </cell>
          <cell r="M1241">
            <v>0</v>
          </cell>
          <cell r="N1241" t="str">
            <v xml:space="preserve">http://www.san-ikukai.or.jp/seifu-en/ </v>
          </cell>
          <cell r="O1241" t="str">
            <v>都内でも最も歴史のある特別養護老人ホームを中核として、各種の, 高齢者対象事業を展開する複合型の施設です。キリスト教の精神を, 基盤に利用者本位のサービス提供を目標としています。</v>
          </cell>
          <cell r="P1241" t="str">
            <v>リハビリ職員・作業法士（ＯＴ）理学療法士（ＰＴ）（特養）</v>
          </cell>
          <cell r="Q1241" t="str">
            <v>確認中</v>
          </cell>
          <cell r="R1241" t="str">
            <v>動作評価（起居動作、移乗動作、歩行）, 車椅子からベッドへの移乗動作の確認や、端坐位姿勢を保持できる, か、トイレまで歩けるかなど生活リハビリを確認して介護課へ, 伝える。, ポジショニング, シーティング, 余暇活動（体操、音楽系の活動、外気浴、散歩）, １対１ではなく、複数名の方を見れる方が望ましいです。</v>
          </cell>
          <cell r="S1241" t="str">
            <v>清風園</v>
          </cell>
          <cell r="T1241" t="str">
            <v>確認中</v>
          </cell>
          <cell r="U1241" t="str">
            <v>非常勤パート</v>
          </cell>
          <cell r="V1241" t="str">
            <v>東京都町田市金井 ７－１７－１３</v>
          </cell>
          <cell r="W1241" t="str">
            <v>小田急線 鶴川・町田駅よりバス 八幡神社前下車 徒歩５分, 玉川学園前駅より徒歩２０分</v>
          </cell>
          <cell r="X1241" t="str">
            <v>1,800円〜1,800円</v>
          </cell>
          <cell r="Y1241" t="str">
            <v>なし</v>
          </cell>
          <cell r="Z1241" t="str">
            <v>なし</v>
          </cell>
          <cell r="AA1241" t="str">
            <v>実費支給（上限なし）</v>
          </cell>
          <cell r="AB1241" t="str">
            <v>なし</v>
          </cell>
          <cell r="AC1241" t="str">
            <v>なし</v>
          </cell>
          <cell r="AD1241" t="str">
            <v>なし</v>
          </cell>
          <cell r="AE1241" t="str">
            <v>なし</v>
          </cell>
          <cell r="AF1241" t="str">
            <v>時給</v>
          </cell>
          <cell r="AG1241" t="str">
            <v>期間の定めあり</v>
          </cell>
          <cell r="AH1241" t="str">
            <v>雇用期間の定めあり（4ヶ月以上）, 〜2024年3月31日, 契約更新の可能性, あり（原則更新）</v>
          </cell>
          <cell r="AI1241" t="str">
            <v>確認中</v>
          </cell>
          <cell r="AJ1241" t="str">
            <v>可</v>
          </cell>
          <cell r="AK1241" t="str">
            <v>あり</v>
          </cell>
          <cell r="AL1241" t="str">
            <v>３カ月</v>
          </cell>
          <cell r="AM1241" t="str">
            <v>なし</v>
          </cell>
          <cell r="AN1241" t="str">
            <v>なし</v>
          </cell>
          <cell r="AO1241" t="str">
            <v>交替制（シフト制）</v>
          </cell>
          <cell r="AP1241" t="str">
            <v>就業時間１, 9時00分〜15時00分, 就業時間に関する特記事項, 週２～３日, ※半日勤務なども応相談</v>
          </cell>
          <cell r="AQ1241" t="str">
            <v>週2日〜週3日</v>
          </cell>
          <cell r="AR1241" t="str">
            <v>作業療法士, 必須, 理学療法士, 必須, いずれかの資格を所持で可</v>
          </cell>
          <cell r="AS1241" t="str">
            <v>労災保険</v>
          </cell>
          <cell r="AT1241" t="str">
            <v>2人</v>
          </cell>
          <cell r="AU1241" t="str">
            <v>特別養護老人ホーム（特養）</v>
          </cell>
          <cell r="AV1241" t="str">
            <v>利用しない</v>
          </cell>
          <cell r="AX1241" t="str">
            <v>利用しない</v>
          </cell>
          <cell r="AZ1241" t="str">
            <v>0分</v>
          </cell>
          <cell r="BA1241" t="str">
            <v>週休二日制</v>
          </cell>
          <cell r="BB1241" t="str">
            <v>あり（屋内禁煙）</v>
          </cell>
          <cell r="BC1241" t="str">
            <v>あり（屋内禁煙）</v>
          </cell>
        </row>
        <row r="1242">
          <cell r="C1242" t="str">
            <v>70-0575</v>
          </cell>
          <cell r="D1242">
            <v>45202</v>
          </cell>
          <cell r="E1242" t="str">
            <v>社会福祉法人賛育会</v>
          </cell>
          <cell r="F1242" t="str">
            <v>シャカイフクシホウジン サンイクカイ セイフウエン</v>
          </cell>
          <cell r="G1242">
            <v>0</v>
          </cell>
          <cell r="H1242">
            <v>0</v>
          </cell>
          <cell r="I1242">
            <v>0</v>
          </cell>
          <cell r="J1242">
            <v>0</v>
          </cell>
          <cell r="K1242">
            <v>0</v>
          </cell>
          <cell r="L1242">
            <v>0</v>
          </cell>
          <cell r="M1242">
            <v>0</v>
          </cell>
          <cell r="N1242" t="str">
            <v xml:space="preserve">http://www.san-ikukai.or.jp/seifu-en/ </v>
          </cell>
          <cell r="O1242" t="str">
            <v>都内でも最も歴史のある特別養護老人ホームを中核として、各種の, 高齢者対象事業を展開する複合型の施設です。キリスト教の精神を, 基盤に利用者本位のサービス提供を目標としています。</v>
          </cell>
          <cell r="P1242" t="str">
            <v>グループホームの介護業務（夜勤専従）【画像情報あり】</v>
          </cell>
          <cell r="Q1242" t="str">
            <v>確認中</v>
          </cell>
          <cell r="R1242" t="str">
            <v>＊認知症と診断のある要支援２～要介護５までの方が１ユニット,  ９名の少人数で食事を作りや清掃、洗濯など出来る事を,  行い、一人一人の能力に合わせた支援を行う事で協力し,  合いながら共同生活を送っています。, ＊９名のご利用者の夜間帯の見守り、排泄ケア他全般ケア,  食事作り（夕食、朝食）、清掃、記録入力などを行って,  頂きます。,  昼は３名のスタッフで支援しておりますが、夜勤は１人,  勤務となります。, ・夜勤手当１回５０００円となります。, ・休憩時間は１２０分あります。・勤務日は要相談です。</v>
          </cell>
          <cell r="S1242" t="str">
            <v>清風園（丘の家清風）</v>
          </cell>
          <cell r="T1242" t="str">
            <v>確認中</v>
          </cell>
          <cell r="U1242" t="str">
            <v>非常勤パート</v>
          </cell>
          <cell r="V1242" t="str">
            <v>東京都町田市金井 ７－１７－１３</v>
          </cell>
          <cell r="W1242" t="str">
            <v>小田急線鶴川駅・町田駅よりバス「八幡神社前」下車 徒歩５分</v>
          </cell>
          <cell r="X1242" t="str">
            <v>1,593円〜1,593円</v>
          </cell>
          <cell r="Y1242" t="str">
            <v>処遇改善加算手当 60円〜60円, 夜勤手当 333円〜333円</v>
          </cell>
          <cell r="Z1242" t="str">
            <v>・年末年始（時給＋８００円）, ・夜勤手当 ５０００円／回, ※１夜勤 ２３，９００円となります。</v>
          </cell>
          <cell r="AA1242" t="str">
            <v>実費支給（上限なし）</v>
          </cell>
          <cell r="AB1242" t="str">
            <v>なし</v>
          </cell>
          <cell r="AC1242" t="str">
            <v>なし</v>
          </cell>
          <cell r="AD1242" t="str">
            <v>なし</v>
          </cell>
          <cell r="AE1242" t="str">
            <v>なし</v>
          </cell>
          <cell r="AF1242" t="str">
            <v>時給</v>
          </cell>
          <cell r="AG1242" t="str">
            <v>期間の定めあり</v>
          </cell>
          <cell r="AH1242" t="str">
            <v>雇用期間の定めあり（4ヶ月以上）, 〜2024年3月31日, 契約更新の可能性, あり（原則更新）</v>
          </cell>
          <cell r="AI1242" t="str">
            <v>確認中</v>
          </cell>
          <cell r="AJ1242" t="str">
            <v>可</v>
          </cell>
          <cell r="AK1242" t="str">
            <v>あり</v>
          </cell>
          <cell r="AL1242" t="str">
            <v>３ヶ月</v>
          </cell>
          <cell r="AM1242" t="str">
            <v>なし</v>
          </cell>
          <cell r="AN1242" t="str">
            <v>なし</v>
          </cell>
          <cell r="AO1242" t="str">
            <v>変形労働時間制</v>
          </cell>
          <cell r="AP1242" t="str">
            <v>変形労働時間制の単位, １ヶ月単位, 就業時間１, 16時30分〜9時30分, 又は, 〜の時間の間の0時間, 就業時間に関する特記事項, シフト制</v>
          </cell>
          <cell r="AQ1242" t="str">
            <v>週1日程度</v>
          </cell>
          <cell r="AR1242" t="str">
            <v>介護福祉士, あれば尚可, 介護職員初任者研修修了者, あれば尚可, ホームヘルパー２級, あれば尚可</v>
          </cell>
          <cell r="AS1242" t="str">
            <v>労災保険</v>
          </cell>
          <cell r="AT1242" t="str">
            <v>2人</v>
          </cell>
          <cell r="AU1242" t="str">
            <v>認知症対応型共同生活介護（グループホーム）</v>
          </cell>
          <cell r="AV1242" t="str">
            <v>利用しない</v>
          </cell>
          <cell r="AX1242" t="str">
            <v>利用しない</v>
          </cell>
          <cell r="AZ1242" t="str">
            <v>120分</v>
          </cell>
          <cell r="BA1242" t="str">
            <v>週休二日制</v>
          </cell>
          <cell r="BB1242" t="str">
            <v>あり（喫煙室設置）</v>
          </cell>
          <cell r="BC1242" t="str">
            <v>あり（喫煙室設置）</v>
          </cell>
        </row>
        <row r="1243">
          <cell r="C1243" t="str">
            <v>70-0385</v>
          </cell>
          <cell r="D1243">
            <v>45202</v>
          </cell>
          <cell r="E1243" t="str">
            <v>社会福祉法人賛育会</v>
          </cell>
          <cell r="F1243" t="str">
            <v>しゃかいふくしほうじん　さんいくかい</v>
          </cell>
          <cell r="G1243" t="str">
            <v>管理課</v>
          </cell>
          <cell r="H1243" t="str">
            <v>嶌田　三津古</v>
          </cell>
          <cell r="J1243" t="str">
            <v>042-735-3000</v>
          </cell>
          <cell r="K1243" t="str">
            <v>042-734-8933</v>
          </cell>
          <cell r="M1243" t="str">
            <v>seifu@san-ikukai.or.jp</v>
          </cell>
          <cell r="N1243" t="str">
            <v>https://www.san-ikukai.or.jp/seifu-en/</v>
          </cell>
          <cell r="P1243" t="str">
            <v>介助員（清掃）</v>
          </cell>
          <cell r="Q1243" t="str">
            <v>確認中</v>
          </cell>
          <cell r="R1243" t="str">
            <v>施設全体の清掃業務（トイレ清掃・床清掃など）</v>
          </cell>
          <cell r="S1243" t="str">
            <v>特別養護老人ホーム清風園</v>
          </cell>
          <cell r="T1243" t="str">
            <v>確認中</v>
          </cell>
          <cell r="U1243" t="str">
            <v>非常勤パート</v>
          </cell>
          <cell r="V1243" t="str">
            <v>東京都町田市金井7-17-13</v>
          </cell>
          <cell r="W1243" t="str">
            <v>小田急線・町田駅もしくは鶴川駅バス15分（八幡神社前下車徒歩5分）、玉川学園前駅より徒歩20分、車通勤可</v>
          </cell>
          <cell r="X1243" t="str">
            <v>時給：1,080円（日祝 1,180円）</v>
          </cell>
          <cell r="Y1243" t="str">
            <v>確認中</v>
          </cell>
          <cell r="Z1243" t="str">
            <v xml:space="preserve">日・祝日：時給1,150円
</v>
          </cell>
          <cell r="AA1243" t="str">
            <v>実費支給</v>
          </cell>
          <cell r="AB1243" t="str">
            <v>無し</v>
          </cell>
          <cell r="AC1243" t="str">
            <v>確認中</v>
          </cell>
          <cell r="AD1243" t="str">
            <v>無し</v>
          </cell>
          <cell r="AE1243" t="str">
            <v>確認中</v>
          </cell>
          <cell r="AF1243" t="str">
            <v>時給</v>
          </cell>
          <cell r="AG1243" t="str">
            <v>有期</v>
          </cell>
          <cell r="AH1243" t="str">
            <v>年度毎の更新</v>
          </cell>
          <cell r="AI1243" t="str">
            <v>確認中</v>
          </cell>
          <cell r="AJ1243" t="str">
            <v>確認中</v>
          </cell>
          <cell r="AK1243" t="str">
            <v>有り</v>
          </cell>
          <cell r="AL1243" t="str">
            <v>およそ3ヵ月</v>
          </cell>
          <cell r="AM1243" t="str">
            <v>無し</v>
          </cell>
          <cell r="AN1243" t="str">
            <v>無</v>
          </cell>
          <cell r="AO1243" t="str">
            <v>シフト制</v>
          </cell>
          <cell r="AP1243" t="str">
            <v>8：30～15：30（6H勤務）</v>
          </cell>
          <cell r="AQ1243" t="str">
            <v>週1日～2日</v>
          </cell>
          <cell r="AR1243" t="str">
            <v>病院や高齢者施設での清掃経験があれば、尚可。_x000D_
無くても大丈夫です。</v>
          </cell>
          <cell r="AS1243" t="str">
            <v>労働条件による</v>
          </cell>
          <cell r="AT1243" t="str">
            <v>２名</v>
          </cell>
          <cell r="AU1243" t="str">
            <v>特別養護老人ホーム（特養）</v>
          </cell>
          <cell r="AZ1243" t="str">
            <v>法定通り</v>
          </cell>
          <cell r="BA1243" t="str">
            <v>シフト制</v>
          </cell>
          <cell r="BB1243" t="str">
            <v>確認中</v>
          </cell>
          <cell r="BC1243" t="str">
            <v>確認中</v>
          </cell>
        </row>
        <row r="1244">
          <cell r="C1244" t="str">
            <v>70-0495</v>
          </cell>
          <cell r="D1244">
            <v>45202</v>
          </cell>
          <cell r="E1244" t="str">
            <v>社会福祉法人賛育会</v>
          </cell>
          <cell r="F1244" t="str">
            <v>しゃかいふくしほうじんさんいくかい</v>
          </cell>
          <cell r="G1244" t="str">
            <v>管理課</v>
          </cell>
          <cell r="H1244" t="str">
            <v>佐々木正敏</v>
          </cell>
          <cell r="J1244" t="str">
            <v>042-735-3000</v>
          </cell>
          <cell r="K1244" t="str">
            <v>042-734-8933</v>
          </cell>
          <cell r="L1244" t="str">
            <v>042-735-3000</v>
          </cell>
          <cell r="M1244" t="str">
            <v>seifu@san-ikukai.or.jp</v>
          </cell>
          <cell r="N1244" t="str">
            <v>https://san-ikukai.or.jp/seifu-en/service/home-help.html</v>
          </cell>
          <cell r="O1244" t="str">
            <v xml:space="preserve">特別養護老人ホーム・高齢者在宅サービスセンター・短期入所生活介護・グループホームの運営_x000D_
</v>
          </cell>
          <cell r="P1244" t="str">
            <v>まちいきヘルパー</v>
          </cell>
          <cell r="Q1244" t="str">
            <v>確認中</v>
          </cell>
          <cell r="R1244" t="str">
            <v>生活援助・デイの送り出し迎え入れ</v>
          </cell>
          <cell r="S1244" t="str">
            <v>ヘルパーステーション清風園</v>
          </cell>
          <cell r="T1244" t="str">
            <v>確認中</v>
          </cell>
          <cell r="U1244" t="str">
            <v>非常勤パート</v>
          </cell>
          <cell r="V1244" t="str">
            <v>東京都町田市金井７－１７－２０</v>
          </cell>
          <cell r="W1244" t="str">
            <v>小田急線・鶴川駅よりバス１５分（車通勤可）</v>
          </cell>
          <cell r="X1244" t="str">
            <v>時給1,160円（処遇改善加算分含む）日曜・祝日勤務（時給＋200）</v>
          </cell>
          <cell r="Y1244" t="str">
            <v>確認中</v>
          </cell>
          <cell r="Z1244" t="str">
            <v>処遇改善加算分時給60円</v>
          </cell>
          <cell r="AA1244" t="str">
            <v>なし</v>
          </cell>
          <cell r="AB1244" t="str">
            <v>無し</v>
          </cell>
          <cell r="AC1244" t="str">
            <v>確認中</v>
          </cell>
          <cell r="AD1244" t="str">
            <v>無し</v>
          </cell>
          <cell r="AE1244" t="str">
            <v>確認中</v>
          </cell>
          <cell r="AF1244" t="str">
            <v>時給</v>
          </cell>
          <cell r="AG1244" t="str">
            <v>有期</v>
          </cell>
          <cell r="AH1244" t="str">
            <v>１年毎の更新</v>
          </cell>
          <cell r="AI1244" t="str">
            <v>確認中</v>
          </cell>
          <cell r="AJ1244" t="str">
            <v>確認中</v>
          </cell>
          <cell r="AK1244" t="str">
            <v>有り</v>
          </cell>
          <cell r="AL1244" t="str">
            <v>入社３カ月間</v>
          </cell>
          <cell r="AM1244" t="str">
            <v>無し</v>
          </cell>
          <cell r="AN1244" t="str">
            <v>無</v>
          </cell>
          <cell r="AO1244" t="str">
            <v>早番・遅番等、上記時間帯による</v>
          </cell>
          <cell r="AP1244" t="str">
            <v>①11:30~20:00 ②12:00~20:30 ③8:00~11:00 ④17:00~20:00
上記時間内で相談</v>
          </cell>
          <cell r="AQ1244" t="str">
            <v>２日／週～４日／週、希望相談による</v>
          </cell>
          <cell r="AR1244" t="str">
            <v>まちいきヘルパー</v>
          </cell>
          <cell r="AS1244" t="str">
            <v>雇用保険・健康保険・厚生年金・労災保険</v>
          </cell>
          <cell r="AT1244" t="str">
            <v>１名</v>
          </cell>
          <cell r="AU1244" t="str">
            <v>訪問介護（ホームヘルプサービス）</v>
          </cell>
          <cell r="AZ1244" t="str">
            <v>確認中</v>
          </cell>
          <cell r="BA1244" t="str">
            <v>シフト制、年間休日１２０日</v>
          </cell>
          <cell r="BB1244" t="str">
            <v>確認中</v>
          </cell>
          <cell r="BC1244" t="str">
            <v>確認中</v>
          </cell>
        </row>
        <row r="1245">
          <cell r="C1245" t="str">
            <v>70-0308</v>
          </cell>
          <cell r="D1245">
            <v>45203</v>
          </cell>
          <cell r="E1245" t="str">
            <v>日本ソシアルケア株式会社</v>
          </cell>
          <cell r="F1245" t="str">
            <v>にほんソシアルケア　かぶしきがいしゃ</v>
          </cell>
          <cell r="G1245" t="str">
            <v>代表取締役</v>
          </cell>
          <cell r="H1245" t="str">
            <v>大村　統卓</v>
          </cell>
          <cell r="J1245" t="str">
            <v>042-850-8806</v>
          </cell>
          <cell r="K1245" t="str">
            <v>042-850-8715</v>
          </cell>
          <cell r="M1245" t="str">
            <v>'machidakiso@danrannoie.com'</v>
          </cell>
          <cell r="N1245" t="str">
            <v>https://danranmachikiso.com/</v>
          </cell>
          <cell r="O1245" t="str">
            <v>明るく元気で、気遣いのできる方。　　　　スタッフ全員の希望のお休みも考慮して働きやすい職場を目指しています。</v>
          </cell>
          <cell r="P1245" t="str">
            <v>送迎スタッフ</v>
          </cell>
          <cell r="Q1245" t="str">
            <v>確認中</v>
          </cell>
          <cell r="R1245" t="str">
            <v>ご利用者様の送迎
軽自動車および普通乗用車</v>
          </cell>
          <cell r="S1245" t="str">
            <v>だんらんの家　町田木曽</v>
          </cell>
          <cell r="T1245" t="str">
            <v>確認中</v>
          </cell>
          <cell r="U1245" t="str">
            <v>非常勤パート</v>
          </cell>
          <cell r="V1245" t="str">
            <v>東京都町田市木曽東1-37-5</v>
          </cell>
          <cell r="W1245" t="str">
            <v>横浜線古淵駅から10分</v>
          </cell>
          <cell r="X1245" t="str">
            <v>1,113円</v>
          </cell>
          <cell r="Y1245" t="str">
            <v>なし</v>
          </cell>
          <cell r="Z1245" t="str">
            <v>早朝手当250円　7時～9時</v>
          </cell>
          <cell r="AA1245" t="str">
            <v>週3日以上勤務で4,200円まで
車通勤可</v>
          </cell>
          <cell r="AB1245" t="str">
            <v>あり</v>
          </cell>
          <cell r="AC1245" t="str">
            <v>定期昇給なし</v>
          </cell>
          <cell r="AD1245" t="str">
            <v>有り</v>
          </cell>
          <cell r="AE1245" t="str">
            <v>パート・アルバイトでも
試用期間終了後、年4回の賞与あり</v>
          </cell>
          <cell r="AF1245" t="str">
            <v>時給</v>
          </cell>
          <cell r="AG1245" t="str">
            <v>有期</v>
          </cell>
          <cell r="AH1245" t="str">
            <v>1年～　無期雇用制度あり</v>
          </cell>
          <cell r="AI1245" t="str">
            <v>確認中</v>
          </cell>
          <cell r="AJ1245" t="str">
            <v>可</v>
          </cell>
          <cell r="AK1245" t="str">
            <v>有</v>
          </cell>
          <cell r="AL1245" t="str">
            <v>6ヶ月</v>
          </cell>
          <cell r="AM1245" t="str">
            <v>有</v>
          </cell>
          <cell r="AN1245" t="str">
            <v>10時間</v>
          </cell>
          <cell r="AO1245" t="str">
            <v>シフト制</v>
          </cell>
          <cell r="AP1245" t="str">
            <v>①8:00～12：00　
②14：00～20：00
ご利用者様の人数により変動あり</v>
          </cell>
          <cell r="AQ1245" t="str">
            <v>週1日～</v>
          </cell>
          <cell r="AR1245" t="str">
            <v>普通運転免許</v>
          </cell>
          <cell r="AS1245" t="str">
            <v>雇用保険・健康保険・厚生年金・労災保険</v>
          </cell>
          <cell r="AT1245">
            <v>2</v>
          </cell>
          <cell r="AU1245" t="str">
            <v>地域密着型通所介護</v>
          </cell>
          <cell r="AV1245" t="str">
            <v>利用しない</v>
          </cell>
          <cell r="AX1245" t="str">
            <v>利用しない</v>
          </cell>
          <cell r="AZ1245" t="str">
            <v>法定通り</v>
          </cell>
          <cell r="BA1245" t="str">
            <v>希望休考慮します
フルタイムでも週休3日も可</v>
          </cell>
          <cell r="BB1245" t="str">
            <v>あり「屋内禁煙」又は「敷地内禁煙」</v>
          </cell>
          <cell r="BC1245" t="str">
            <v>あり「屋内禁煙」又は「敷地内禁煙」</v>
          </cell>
        </row>
        <row r="1246">
          <cell r="C1246" t="str">
            <v>70-0306</v>
          </cell>
          <cell r="D1246">
            <v>45203</v>
          </cell>
          <cell r="E1246" t="str">
            <v>日本ソシアルケア株式会社</v>
          </cell>
          <cell r="F1246" t="str">
            <v>にほんソシアルケアかぶしきがいしゃ</v>
          </cell>
          <cell r="G1246" t="str">
            <v>代表取締役</v>
          </cell>
          <cell r="H1246" t="str">
            <v>大村　統卓</v>
          </cell>
          <cell r="J1246" t="str">
            <v>042-850-8806</v>
          </cell>
          <cell r="K1246" t="str">
            <v>042-850-8715</v>
          </cell>
          <cell r="M1246" t="str">
            <v>'machidakiso@danrannoie.com'</v>
          </cell>
          <cell r="N1246" t="str">
            <v>https://danranmachikiso.com/</v>
          </cell>
          <cell r="O1246" t="str">
            <v>明るく元気で、気遣いのできる方。
スタッフ全員の希望のお休みも考慮して働きやすい職場を目指しています。</v>
          </cell>
          <cell r="P1246" t="str">
            <v>機能訓練指導員(要資格)</v>
          </cell>
          <cell r="Q1246" t="str">
            <v>確認中</v>
          </cell>
          <cell r="R1246" t="str">
            <v>利用者様の個別に機能訓練計画、評価を行っていただきます。</v>
          </cell>
          <cell r="S1246" t="str">
            <v>だんらんの家　町田木曽</v>
          </cell>
          <cell r="T1246" t="str">
            <v>確認中</v>
          </cell>
          <cell r="U1246" t="str">
            <v>非常勤パート</v>
          </cell>
          <cell r="V1246" t="str">
            <v>東京都町田市木曽東1-37-5</v>
          </cell>
          <cell r="W1246" t="str">
            <v>横浜線古淵駅から10分</v>
          </cell>
          <cell r="X1246" t="str">
            <v>1,200円</v>
          </cell>
          <cell r="Y1246" t="str">
            <v>なし</v>
          </cell>
          <cell r="Z1246" t="str">
            <v>早朝手当250円　7時～9時</v>
          </cell>
          <cell r="AA1246" t="str">
            <v>週3日以上常勤で4,200円まで
車・バイク等通勤可</v>
          </cell>
          <cell r="AB1246" t="str">
            <v>あり</v>
          </cell>
          <cell r="AC1246" t="str">
            <v>定期昇給なし</v>
          </cell>
          <cell r="AD1246" t="str">
            <v>有り</v>
          </cell>
          <cell r="AE1246" t="str">
            <v>パート・アルバイトでも
試用期間終了後、年4回の賞与あり</v>
          </cell>
          <cell r="AF1246" t="str">
            <v>時給</v>
          </cell>
          <cell r="AG1246" t="str">
            <v>有期</v>
          </cell>
          <cell r="AH1246" t="str">
            <v>1年～　無期雇用制度あり</v>
          </cell>
          <cell r="AI1246" t="str">
            <v>確認中</v>
          </cell>
          <cell r="AJ1246" t="str">
            <v>可</v>
          </cell>
          <cell r="AK1246" t="str">
            <v>有</v>
          </cell>
          <cell r="AL1246" t="str">
            <v>6ヶ月</v>
          </cell>
          <cell r="AM1246" t="str">
            <v>有</v>
          </cell>
          <cell r="AN1246" t="str">
            <v>10時間</v>
          </cell>
          <cell r="AO1246" t="str">
            <v>シフト制</v>
          </cell>
          <cell r="AP1246" t="str">
            <v>週1日3ｈ以上から可</v>
          </cell>
          <cell r="AQ1246" t="str">
            <v>週1日短時間～フルタイムまで対応</v>
          </cell>
          <cell r="AR1246" t="str">
            <v>あんまマッサージ士・鍼灸士・理学療法士・柔道整復師・作業療法士・言語聴覚士・看護師・准看護師・作業療法士</v>
          </cell>
          <cell r="AS1246" t="str">
            <v>雇用保険・健康保険・厚生年金・労災保険・がん保険・入院保証【週20時間以上の方には適用】</v>
          </cell>
          <cell r="AT1246">
            <v>2</v>
          </cell>
          <cell r="AU1246" t="str">
            <v>地域密着型通所介護</v>
          </cell>
          <cell r="AV1246" t="str">
            <v>利用しない</v>
          </cell>
          <cell r="AX1246" t="str">
            <v>利用しない</v>
          </cell>
          <cell r="AZ1246" t="str">
            <v>法定通り</v>
          </cell>
          <cell r="BA1246" t="str">
            <v>希望休考慮します
フルタイムでも週休3日も可</v>
          </cell>
          <cell r="BB1246" t="str">
            <v>あり「屋内禁煙」又は「敷地内禁煙」</v>
          </cell>
          <cell r="BC1246" t="str">
            <v>あり「屋内禁煙」又は「敷地内禁煙」</v>
          </cell>
        </row>
        <row r="1247">
          <cell r="C1247" t="str">
            <v>70-0309</v>
          </cell>
          <cell r="D1247">
            <v>45203</v>
          </cell>
          <cell r="E1247" t="str">
            <v>日本ソシアルケア株式会社</v>
          </cell>
          <cell r="F1247" t="str">
            <v>にほんソシアルケアかぶしきがいしゃ</v>
          </cell>
          <cell r="G1247" t="str">
            <v>代表取締役</v>
          </cell>
          <cell r="H1247" t="str">
            <v>大村　統卓</v>
          </cell>
          <cell r="J1247" t="str">
            <v>042-850-8806</v>
          </cell>
          <cell r="K1247" t="str">
            <v>042-850-8715</v>
          </cell>
          <cell r="M1247" t="str">
            <v>'machidakiso@danrannoie.com'</v>
          </cell>
          <cell r="N1247" t="str">
            <v>https://danranmachikiso.com/</v>
          </cell>
          <cell r="O1247" t="str">
            <v>働き方改革実施中！趣味を生かす、希望日に休める。所定労働時間を減、短時間可。20代～70代まで幅広く活躍中。また週1回～6回の方、4h～10hまで空いている時間を有効に使ってください♪</v>
          </cell>
          <cell r="P1247" t="str">
            <v>生活相談員　(要資格)</v>
          </cell>
          <cell r="Q1247" t="str">
            <v>確認中</v>
          </cell>
          <cell r="R1247" t="str">
            <v>デイサービス業務　送迎・入浴介助・食事介助・食事提供・記録業務・相談業務　等</v>
          </cell>
          <cell r="S1247" t="str">
            <v>だんらんの家　町田木曽</v>
          </cell>
          <cell r="T1247" t="str">
            <v>確認中</v>
          </cell>
          <cell r="U1247" t="str">
            <v>非常勤パート</v>
          </cell>
          <cell r="V1247" t="str">
            <v>東京都町田市木曽東1-37-5</v>
          </cell>
          <cell r="W1247" t="str">
            <v>横浜線古淵駅から10分</v>
          </cell>
          <cell r="X1247" t="str">
            <v>1,113円～1,600円（現職実績）</v>
          </cell>
          <cell r="Y1247" t="str">
            <v>なし</v>
          </cell>
          <cell r="Z1247" t="str">
            <v>早朝手当250円　7時～9時</v>
          </cell>
          <cell r="AA1247" t="str">
            <v>週3日以上常勤で4,200円まで
車・バイク等通勤可</v>
          </cell>
          <cell r="AB1247" t="str">
            <v>あり</v>
          </cell>
          <cell r="AC1247" t="str">
            <v>定期昇給なし</v>
          </cell>
          <cell r="AD1247" t="str">
            <v>有り</v>
          </cell>
          <cell r="AE1247" t="str">
            <v>年4回処遇改善加算等を分配　　　　1回あたり￥100,000以上もあり</v>
          </cell>
          <cell r="AF1247" t="str">
            <v>時給</v>
          </cell>
          <cell r="AG1247" t="str">
            <v>有期</v>
          </cell>
          <cell r="AH1247" t="str">
            <v>年間随時　無期雇用転換制度あり</v>
          </cell>
          <cell r="AI1247" t="str">
            <v>確認中</v>
          </cell>
          <cell r="AJ1247" t="str">
            <v>可</v>
          </cell>
          <cell r="AK1247" t="str">
            <v>有</v>
          </cell>
          <cell r="AL1247" t="str">
            <v>6ヶ月</v>
          </cell>
          <cell r="AM1247" t="str">
            <v>有</v>
          </cell>
          <cell r="AN1247" t="str">
            <v>10時間</v>
          </cell>
          <cell r="AO1247" t="str">
            <v>シフト制</v>
          </cell>
          <cell r="AP1247" t="str">
            <v>8:00～20:30　2h～OK</v>
          </cell>
          <cell r="AQ1247" t="str">
            <v>週1日短時間～フルタイムまで対応</v>
          </cell>
          <cell r="AR1247" t="str">
            <v>相談員：社会福祉主事任用(大卒時に得られる場合あり)、介護福祉士、社会福祉士、居宅介護支援専門員</v>
          </cell>
          <cell r="AS1247" t="str">
            <v>雇用保険・健康保険・厚生年金・労災保険・がん保険・入院保証【週20時間以上の方には適用】</v>
          </cell>
          <cell r="AT1247">
            <v>2</v>
          </cell>
          <cell r="AU1247" t="str">
            <v>地域密着型通所介護</v>
          </cell>
          <cell r="AV1247" t="str">
            <v>利用しない</v>
          </cell>
          <cell r="AX1247" t="str">
            <v>利用しない</v>
          </cell>
          <cell r="AZ1247" t="str">
            <v>60分以上</v>
          </cell>
          <cell r="BA1247" t="str">
            <v>希望休考慮します
フルタイムでも週休3日も可</v>
          </cell>
          <cell r="BB1247" t="str">
            <v>あり「屋内禁煙」又は「敷地内禁煙」</v>
          </cell>
          <cell r="BC1247" t="str">
            <v>あり「屋内禁煙」又は「敷地内禁煙」</v>
          </cell>
        </row>
        <row r="1248">
          <cell r="C1248" t="str">
            <v>70-0383</v>
          </cell>
          <cell r="D1248">
            <v>45203</v>
          </cell>
          <cell r="E1248" t="str">
            <v>日本ソシアルケア株式会社</v>
          </cell>
          <cell r="F1248" t="str">
            <v>にほんソシアルケアかぶしきがいしゃ</v>
          </cell>
          <cell r="G1248" t="str">
            <v>だんらんの家　町田木曽</v>
          </cell>
          <cell r="H1248" t="str">
            <v>大村　統卓</v>
          </cell>
          <cell r="J1248" t="str">
            <v>042-850-8806</v>
          </cell>
          <cell r="K1248" t="str">
            <v>042-850-8715</v>
          </cell>
          <cell r="M1248" t="str">
            <v>machidakiso@danrannoie.com</v>
          </cell>
          <cell r="N1248" t="str">
            <v>https://danranmachikiso.com/</v>
          </cell>
          <cell r="O1248" t="str">
            <v>他の業種も兼用可</v>
          </cell>
          <cell r="P1248" t="str">
            <v>レクリエーションスタッフ※無資格可</v>
          </cell>
          <cell r="Q1248" t="str">
            <v>確認中</v>
          </cell>
          <cell r="R1248" t="str">
            <v>・10名前後のご利用者様と一緒に楽しめる業務です。ご自身の得意な分野を活用することも大歓迎です。(ピアノが弾けるetc.)_x000D_・月間の行事カレンダーの作成_x000D_・製作、運動、ゲーム、脳トレ、畑、お花、外出等沢山の行事を毎日実施。_x000D_・一部介護業務が含まれます。</v>
          </cell>
          <cell r="S1248" t="str">
            <v>だんらんの家　町田木曽</v>
          </cell>
          <cell r="T1248" t="str">
            <v>確認中</v>
          </cell>
          <cell r="U1248" t="str">
            <v>非常勤パート</v>
          </cell>
          <cell r="V1248" t="str">
            <v>東京都町田市木曽東1-37-5</v>
          </cell>
          <cell r="W1248" t="str">
            <v>町田駅よりバス「境川団地入口」より徒歩1分、横浜線古淵駅から徒歩10分</v>
          </cell>
          <cell r="X1248" t="str">
            <v>時給1,113円</v>
          </cell>
          <cell r="Y1248" t="str">
            <v>なし</v>
          </cell>
          <cell r="Z1248" t="str">
            <v>パート・アルバイトでも試用期間終了後、年4回の賞与あり。</v>
          </cell>
          <cell r="AA1248" t="str">
            <v>週3回以上の勤務で月間4,200円の日割り。自転車・バイク・車通勤可</v>
          </cell>
          <cell r="AB1248" t="str">
            <v>あり</v>
          </cell>
          <cell r="AC1248" t="str">
            <v>現在最高時給者1,600円</v>
          </cell>
          <cell r="AD1248" t="str">
            <v>実績による</v>
          </cell>
          <cell r="AE1248" t="str">
            <v>パート・アルバイト関係なく年4回の賞与(年間20万円以上)の支給者多数あり</v>
          </cell>
          <cell r="AF1248" t="str">
            <v>時給</v>
          </cell>
          <cell r="AG1248" t="str">
            <v>有期</v>
          </cell>
          <cell r="AH1248" t="str">
            <v>1年毎の更新</v>
          </cell>
          <cell r="AI1248" t="str">
            <v>確認中</v>
          </cell>
          <cell r="AJ1248" t="str">
            <v>可</v>
          </cell>
          <cell r="AK1248" t="str">
            <v>有り</v>
          </cell>
          <cell r="AL1248" t="str">
            <v>入社6ヶ月間</v>
          </cell>
          <cell r="AM1248" t="str">
            <v>有り</v>
          </cell>
          <cell r="AN1248" t="str">
            <v>月平均10時間</v>
          </cell>
          <cell r="AO1248" t="str">
            <v>シフト制（夜勤なし）</v>
          </cell>
          <cell r="AP1248" t="str">
            <v>13：00～17：00、12：00～16：00、13：00～16：00等３ｈ～８ｈで相談</v>
          </cell>
          <cell r="AQ1248" t="str">
            <v>1日/週～より可</v>
          </cell>
          <cell r="AR1248" t="str">
            <v>無資格・未経験者・70歳以上の方も多数活躍中。スタッフ全員の希望のお休みも考慮して働きやすい職場を目指しています。</v>
          </cell>
          <cell r="AS1248" t="str">
            <v>雇用保険・健康保険・厚生年金・労災保険・がん保険・入院保証【週20時間以上の方には適用】</v>
          </cell>
          <cell r="AT1248">
            <v>2</v>
          </cell>
          <cell r="AU1248" t="str">
            <v>地域密着型通所介護</v>
          </cell>
          <cell r="AV1248" t="str">
            <v>利用しない</v>
          </cell>
          <cell r="AX1248" t="str">
            <v>利用しない</v>
          </cell>
          <cell r="AZ1248" t="str">
            <v>法定通り</v>
          </cell>
          <cell r="BA1248" t="str">
            <v>シフト以外</v>
          </cell>
          <cell r="BB1248" t="str">
            <v>あり「屋内禁煙」又は「敷地内禁煙」</v>
          </cell>
          <cell r="BC1248" t="str">
            <v>あり「屋内禁煙」又は「敷地内禁煙」</v>
          </cell>
        </row>
        <row r="1249">
          <cell r="C1249" t="str">
            <v>70-0392</v>
          </cell>
          <cell r="D1249">
            <v>45203</v>
          </cell>
          <cell r="E1249" t="str">
            <v>日本ソシアルケア株式会社</v>
          </cell>
          <cell r="F1249" t="str">
            <v>にほんソシアルケアかぶしきがいしゃ</v>
          </cell>
          <cell r="G1249" t="str">
            <v>だんらんの家　町田木曽</v>
          </cell>
          <cell r="H1249" t="str">
            <v>大村　統卓</v>
          </cell>
          <cell r="J1249" t="str">
            <v>042-850-8806</v>
          </cell>
          <cell r="K1249" t="str">
            <v>042-850-8715</v>
          </cell>
          <cell r="M1249" t="str">
            <v>mailto:machidakiso@danrannoie.com</v>
          </cell>
          <cell r="N1249" t="str">
            <v>https://danranmachikiso.com/</v>
          </cell>
          <cell r="O1249" t="str">
            <v>明るく元気で、気遣いのできる方。
スタッフ全員の希望のお休みも考慮して働きやすい職場を目指しています。</v>
          </cell>
          <cell r="P1249" t="str">
            <v>採用人事育成(トレーナー・考課者・課題設定)</v>
          </cell>
          <cell r="Q1249" t="str">
            <v>確認中</v>
          </cell>
          <cell r="R1249" t="str">
            <v>新入職員の採用・育成。人事全般をお手伝いいただきます。リエンテーション・面接会でのPR活動・人材育成(新入職員・中堅職員)等。</v>
          </cell>
          <cell r="S1249" t="str">
            <v>だんらんの家　町田木曽</v>
          </cell>
          <cell r="T1249" t="str">
            <v>確認中</v>
          </cell>
          <cell r="U1249" t="str">
            <v>非常勤パート</v>
          </cell>
          <cell r="V1249" t="str">
            <v>東京都町田市木曽東1-37-5</v>
          </cell>
          <cell r="W1249" t="str">
            <v>JR横浜線古淵駅より徒歩10分、JR横浜線・小田急線町田駅よりバス10分→徒歩すぐ　車、バイク、自転車通勤可</v>
          </cell>
          <cell r="X1249" t="str">
            <v>時給1,113円　※介護職兼務で＋αあり。</v>
          </cell>
          <cell r="Y1249" t="str">
            <v>なし</v>
          </cell>
          <cell r="Z1249" t="str">
            <v>早朝手当・感染防止手当あり。_x000D_
お子さま連れ勤務可。</v>
          </cell>
          <cell r="AA1249" t="str">
            <v>週3回以上の勤務で支給。※諸条件あり。</v>
          </cell>
          <cell r="AB1249" t="str">
            <v>あり</v>
          </cell>
          <cell r="AC1249" t="str">
            <v>最高昇給者時給260円UP</v>
          </cell>
          <cell r="AD1249" t="str">
            <v>その他：パート・アルバイトでも年4回の支給実績あり。※諸条件あり。</v>
          </cell>
          <cell r="AE1249" t="str">
            <v>パート・アルバイト関係なく年4回の賞与(年間20万円以上)の支給者多数あり</v>
          </cell>
          <cell r="AF1249" t="str">
            <v>時給</v>
          </cell>
          <cell r="AG1249" t="str">
            <v>有期</v>
          </cell>
          <cell r="AH1249" t="str">
            <v>1年毎の更新</v>
          </cell>
          <cell r="AI1249" t="str">
            <v>確認中</v>
          </cell>
          <cell r="AJ1249" t="str">
            <v>可</v>
          </cell>
          <cell r="AK1249" t="str">
            <v>有り</v>
          </cell>
          <cell r="AL1249" t="str">
            <v>入社6ヶ月間</v>
          </cell>
          <cell r="AM1249" t="str">
            <v>有り</v>
          </cell>
          <cell r="AN1249" t="str">
            <v>月平均10時間程度</v>
          </cell>
          <cell r="AO1249" t="str">
            <v>シフト制。時間・曜日・勤務回数は希望相談による。夜勤なし。</v>
          </cell>
          <cell r="AP1249" t="str">
            <v>9：00~18：00の間で希望相談による。※常勤週35ｈ、週休3日制あり　※短時間可</v>
          </cell>
          <cell r="AQ1249" t="str">
            <v>週2～6日等本人希望含む。</v>
          </cell>
          <cell r="AR1249" t="str">
            <v>社会人経験がある方は前向きに優遇いたします。</v>
          </cell>
          <cell r="AS1249" t="str">
            <v>雇用保険・健康保険・厚生年金・労災保険・がん保険・入院保証【週20時間以上の方には適用】</v>
          </cell>
          <cell r="AT1249">
            <v>2</v>
          </cell>
          <cell r="AU1249" t="str">
            <v>地域密着型通所介護</v>
          </cell>
          <cell r="AV1249" t="str">
            <v>利用しない</v>
          </cell>
          <cell r="AX1249" t="str">
            <v>利用しない</v>
          </cell>
          <cell r="AZ1249" t="str">
            <v>法定通り</v>
          </cell>
          <cell r="BA1249" t="str">
            <v>希望休相談による。年間休日108日以上。</v>
          </cell>
          <cell r="BB1249" t="str">
            <v>あり「屋内禁煙」又は「敷地内禁煙」</v>
          </cell>
          <cell r="BC1249" t="str">
            <v>あり「屋内禁煙」又は「敷地内禁煙」</v>
          </cell>
        </row>
        <row r="1250">
          <cell r="C1250" t="str">
            <v>70-0480</v>
          </cell>
          <cell r="D1250">
            <v>45203</v>
          </cell>
          <cell r="E1250" t="str">
            <v>日本ソシアルケア株式会社</v>
          </cell>
          <cell r="F1250" t="str">
            <v>にほんソシアルケアかぶしきがいしゃ</v>
          </cell>
          <cell r="G1250" t="str">
            <v>だんらんの家町田木曽</v>
          </cell>
          <cell r="H1250" t="str">
            <v>大村　統卓</v>
          </cell>
          <cell r="J1250" t="str">
            <v>042-850-8806</v>
          </cell>
          <cell r="K1250" t="str">
            <v>042-850-8715</v>
          </cell>
          <cell r="M1250" t="str">
            <v>machidakiso@danrannoie.com</v>
          </cell>
          <cell r="N1250" t="str">
            <v>https://danranmachikiso.com/</v>
          </cell>
          <cell r="O1250" t="str">
            <v>ご利用者に家庭料理を提供するお仕事です。_x000D_料理が趣味の方、料理が好きな方、資格はいりません。_x000D_職場を見学・体験してから決めていただくことも可能ですので、_x000D_お気軽にお問い合わせください。_x000D_＊有給休暇、加入保険は法定どおりです。_x000D_・子育て中の方も応援しております。お子様連れ勤務可。・70歳以上のスタッフも活躍されております。・勤務貢献度や業務内容によって特別賞与や特別昇給を用意しております。_x000D_・自転車、バイク通勤可_x000D_・マイカー通勤：週3日以上の勤務で上限4,200円を日割り支給_x000D__x000D_＊「だんらん町田マルチデイ」で検索_x000D_   　詳しくは様々な取り組みを紹介しているホームページをご覧ください。</v>
          </cell>
          <cell r="P1250" t="str">
            <v>ランチ・ディナー調理スタッフ【家庭料理】</v>
          </cell>
          <cell r="Q1250" t="str">
            <v>確認中</v>
          </cell>
          <cell r="R1250" t="str">
            <v>・ご利用者の夕食・お弁当作り、配膳、片付け_x000D_、気取ったものではなく_x000D_　普段の【家庭料理】でお願いします♪_x000D_　最大10名分_x000D_・調理の資格がなくてもOK！_x000D_　料理が趣味の方も大歓迎♪_x000D_　好きを活かせるアットホームな職場です。_x000D_・70代の方々も活躍中！_x000D_　随時見学可能です。_x000D_　まずはお気軽にお問い合わせください。_x000D_・お子様連れ勤務可</v>
          </cell>
          <cell r="S1250" t="str">
            <v>だんらんの家町田木曽</v>
          </cell>
          <cell r="T1250" t="str">
            <v>確認中</v>
          </cell>
          <cell r="U1250" t="str">
            <v>非常勤パート</v>
          </cell>
          <cell r="V1250" t="str">
            <v>東京都町田市木曽東1-37-5</v>
          </cell>
          <cell r="W1250" t="str">
            <v>JR横浜線古淵駅より徒歩10分、JR横浜線・小田急線町田駅よりバス10分→徒歩すぐ　車、バイク、自転車通勤可</v>
          </cell>
          <cell r="X1250" t="str">
            <v>時給1,113円</v>
          </cell>
          <cell r="Y1250" t="str">
            <v>なし</v>
          </cell>
          <cell r="Z1250" t="str">
            <v>3ヶ月に1度の処遇改善手当あり(諸条件あり)。</v>
          </cell>
          <cell r="AA1250" t="str">
            <v>週3回以上の勤務で月間4,200円の日割り。自転車・バイク・車通勤可</v>
          </cell>
          <cell r="AB1250" t="str">
            <v>あり</v>
          </cell>
          <cell r="AC1250" t="str">
            <v>最高昇給者時給260円UP</v>
          </cell>
          <cell r="AD1250" t="str">
            <v>有り：試用期間(6ヶ月)終了後から査定開始。</v>
          </cell>
          <cell r="AE1250" t="str">
            <v>8,000円～100,000円</v>
          </cell>
          <cell r="AF1250" t="str">
            <v>時給</v>
          </cell>
          <cell r="AG1250" t="str">
            <v>有期</v>
          </cell>
          <cell r="AH1250" t="str">
            <v>1年毎の更新</v>
          </cell>
          <cell r="AI1250" t="str">
            <v>確認中</v>
          </cell>
          <cell r="AJ1250" t="str">
            <v>可</v>
          </cell>
          <cell r="AK1250" t="str">
            <v>有り</v>
          </cell>
          <cell r="AL1250" t="str">
            <v>6ヶ月</v>
          </cell>
          <cell r="AM1250" t="str">
            <v>有り</v>
          </cell>
          <cell r="AN1250" t="str">
            <v>確認中</v>
          </cell>
          <cell r="AO1250" t="str">
            <v>シフト制</v>
          </cell>
          <cell r="AP1250" t="str">
            <v>①10:00～14:00　②15:00～18:30　③16:00～18:30　※ご利用者の人数により変動あり</v>
          </cell>
          <cell r="AQ1250" t="str">
            <v>1～6日/週　希望相談による　週末勤務できる方歓迎</v>
          </cell>
          <cell r="AR1250" t="str">
            <v>年齢・学歴・経験・資格　不問_x000D_
簡単なタブレット操作がありますが、苦手な方はご相談ください。</v>
          </cell>
          <cell r="AS1250" t="str">
            <v>雇用保険・健康保険・厚生年金・労災保険・がん保険・入院保証【週20時間以上の方には適用】</v>
          </cell>
          <cell r="AT1250" t="str">
            <v>1～２</v>
          </cell>
          <cell r="AU1250" t="str">
            <v>地域密着型通所介護</v>
          </cell>
          <cell r="AV1250" t="str">
            <v>利用しない</v>
          </cell>
          <cell r="AX1250" t="str">
            <v>利用しない</v>
          </cell>
          <cell r="AZ1250" t="str">
            <v>60分以上</v>
          </cell>
          <cell r="BA1250" t="str">
            <v>希望休相談による。年間休日108日以上。</v>
          </cell>
          <cell r="BB1250" t="str">
            <v>あり「屋内禁煙」又は「敷地内禁煙」</v>
          </cell>
          <cell r="BC1250" t="str">
            <v>あり「屋内禁煙」又は「敷地内禁煙」</v>
          </cell>
        </row>
        <row r="1251">
          <cell r="C1251" t="str">
            <v>70-0536</v>
          </cell>
          <cell r="D1251">
            <v>45449</v>
          </cell>
          <cell r="E1251" t="str">
            <v>日本ソシアルケア株式会社</v>
          </cell>
          <cell r="F1251" t="str">
            <v>ニホンソシアルケア カブシキガイシャ</v>
          </cell>
          <cell r="G1251" t="str">
            <v>だんらんの家町田木曽</v>
          </cell>
          <cell r="H1251" t="str">
            <v>大村　統卓</v>
          </cell>
          <cell r="I1251" t="str">
            <v>オオムラ　ムネタカ</v>
          </cell>
          <cell r="J1251" t="str">
            <v>042-850-8806</v>
          </cell>
          <cell r="K1251" t="str">
            <v>042-850-8715</v>
          </cell>
          <cell r="L1251" t="str">
            <v>090-1105-1114</v>
          </cell>
          <cell r="M1251" t="str">
            <v>machidakiso@danrannoie.com</v>
          </cell>
          <cell r="N1251" t="str">
            <v>https://danranmachikiso.com/</v>
          </cell>
          <cell r="O1251" t="str">
            <v>民家改造型のデイサービス「だんらんの家」町田木曽事業所の募集です。_x000D_
地域密着型小規模デイサービスで自宅にいるような感覚で介護サービスを提供しております。ご利用者と毎日楽しくお話やレク・外出等様々な取り組みを行いながら、おせっかいデイサービスとして高齢者社会に貢献しております。</v>
          </cell>
          <cell r="P1251" t="str">
            <v>生活【支援】スタッフ兼介護スタッフ</v>
          </cell>
          <cell r="Q1251" t="str">
            <v>変更なし</v>
          </cell>
          <cell r="R1251" t="str">
            <v>施設の掃除・ゴミ捨て・お庭の手入れ・洗濯補助・料理後の片づけ等_x000D_
スタッフの業務・ご利用者の活動の補助をお願いします。_x000D_
・家事の経験を活かせる職場です♬_x000D_
・年齢制限なし。70代の方々も活躍中！_x000D_
　随時見学可能です。まずはお気軽にお問合せください。_x000D_
・お子様連れ勤務できます。</v>
          </cell>
          <cell r="S1251" t="str">
            <v>だんらんの家町田木曽</v>
          </cell>
          <cell r="T1251" t="str">
            <v>変更なし</v>
          </cell>
          <cell r="U1251" t="str">
            <v>非常勤パート（パートタイム）</v>
          </cell>
          <cell r="V1251" t="str">
            <v>東京都町田市木曽東1-37-5</v>
          </cell>
          <cell r="W1251" t="str">
            <v>JR横浜線古淵駅より徒歩10分、_x000D_
JR横浜線・小田急線町田駅よりバス10分→「境川団地入口」より徒歩すぐ_x000D_
車、バイク、自転車通勤可</v>
          </cell>
          <cell r="X1251" t="str">
            <v>時給1,113円　※介護職兼務で＋αあり。</v>
          </cell>
          <cell r="Y1251" t="str">
            <v>なし</v>
          </cell>
          <cell r="Z1251" t="str">
            <v>処遇改善手当あり(諸条件あり)。</v>
          </cell>
          <cell r="AA1251" t="str">
            <v>週3回以上の勤務で月間4,200円を日割り支給。車・バイク・自転車通勤可。</v>
          </cell>
          <cell r="AB1251" t="str">
            <v>あり</v>
          </cell>
          <cell r="AC1251" t="str">
            <v>8,000円～100,000円</v>
          </cell>
          <cell r="AD1251" t="str">
            <v>有り：試用期間(6ヶ月)終了後から査定開始。</v>
          </cell>
          <cell r="AE1251" t="str">
            <v>試用期間6ヶ月終了後より査定開始。</v>
          </cell>
          <cell r="AF1251" t="str">
            <v>時給</v>
          </cell>
          <cell r="AG1251" t="str">
            <v>有期雇用（雇用期間の定めあり）</v>
          </cell>
          <cell r="AH1251" t="str">
            <v>1年毎の更新</v>
          </cell>
          <cell r="AI1251" t="str">
            <v>契約の更新あり(相互同意による)。</v>
          </cell>
          <cell r="AJ1251" t="str">
            <v>可</v>
          </cell>
          <cell r="AK1251" t="str">
            <v>有り</v>
          </cell>
          <cell r="AL1251" t="str">
            <v>30日(回)勤務まで</v>
          </cell>
          <cell r="AM1251" t="str">
            <v>有り</v>
          </cell>
          <cell r="AN1251" t="str">
            <v>月平均10時間</v>
          </cell>
          <cell r="AO1251" t="str">
            <v>シフト制</v>
          </cell>
          <cell r="AP1251" t="str">
            <v>①11：00～13：00 ②14：00～17：00 ③17：00～19：00  ※10：00～19：00の間の2時間程度でも可</v>
          </cell>
          <cell r="AQ1251" t="str">
            <v>1～6日/週　希望相談による</v>
          </cell>
          <cell r="AR1251" t="str">
            <v>年齢・学歴・経験・資格不問
簡単なタブレット操作がありますが、苦手な方はご相談ください。</v>
          </cell>
          <cell r="AS1251" t="str">
            <v>雇用保険・健康保険・厚生年金・労災保険・がん保険・入院保障【週20時間以上勤務の方は適用】</v>
          </cell>
          <cell r="AT1251" t="str">
            <v>1～3名</v>
          </cell>
          <cell r="AU1251" t="str">
            <v>地域密着型通所介護</v>
          </cell>
          <cell r="AV1251" t="str">
            <v>利用する</v>
          </cell>
          <cell r="AW1251" t="str">
            <v>②③⑥⑦⑧</v>
          </cell>
          <cell r="AX1251" t="str">
            <v>利用する</v>
          </cell>
          <cell r="AY1251" t="str">
            <v>子連れ勤務可
年齢不問</v>
          </cell>
          <cell r="AZ1251" t="str">
            <v>法定どおり。短時間勤務でも希望者に休憩あり。</v>
          </cell>
          <cell r="BA1251" t="str">
            <v>シフト制。希望休考慮。</v>
          </cell>
          <cell r="BB1251" t="str">
            <v>あり「屋内禁煙」又は「敷地内禁煙」</v>
          </cell>
          <cell r="BC1251" t="str">
            <v>あり「屋内禁煙」又は「敷地内禁煙」</v>
          </cell>
        </row>
        <row r="1252">
          <cell r="C1252" t="str">
            <v>70-0576</v>
          </cell>
          <cell r="D1252">
            <v>45203</v>
          </cell>
          <cell r="E1252" t="str">
            <v>日本ソシアルケア株式会社</v>
          </cell>
          <cell r="F1252" t="str">
            <v>にほんそしあるけあかぶしきがいしゃ</v>
          </cell>
          <cell r="G1252" t="str">
            <v>だんらんの家町田木曽</v>
          </cell>
          <cell r="H1252" t="str">
            <v>大村　統卓</v>
          </cell>
          <cell r="I1252" t="str">
            <v>おおむら　むねたか</v>
          </cell>
          <cell r="J1252" t="str">
            <v>042-850-8806</v>
          </cell>
          <cell r="K1252" t="str">
            <v>042-850-8715</v>
          </cell>
          <cell r="M1252" t="str">
            <v>machidakiso@danrannoie.com</v>
          </cell>
          <cell r="N1252" t="str">
            <v>https://danranmachikiso.com/</v>
          </cell>
          <cell r="O1252" t="str">
            <v>民家改造型のデイサービスを展開している「だんらんの家」町田木曽事業所の募集です。_x000D_
自宅にいるような感覚で介護サービスを提供しております。_x000D_
ご利用者様と毎日楽しくお話やレク・外出等様々な取り組みを行いながら高齢者社会に貢献しております。_x000D_
スタッフ全員の希望のお休みも考慮し、働きやすい職場を目指しています。※お子様連れ勤務できます。_x000D_
無期雇用契約更新制導入中。</v>
          </cell>
          <cell r="P1252" t="str">
            <v>ＩＴ・ＰＣ等　専門職　(DX人材リスキニング)</v>
          </cell>
          <cell r="Q1252" t="str">
            <v>確認中</v>
          </cell>
          <cell r="R1252" t="str">
            <v>・ホームページの修正・変更_x000D_
・パンフレットの作成_x000D_
・ブログやインスタグラム等SNSの発信・更新、YouTubeチャンネルの管理_x000D_
・PC・タブレットのメンテナンス_x000D_
・入力業務(介護記録)_x000D_
・介護業界における新たな提案、タブレットを使用した介護プログラムの開発_x000D_
・WEB会議の設定_x000D_
・広告メディア対応_x000D_
・各クラウドサービスの導入、メンテナンス、職員講習</v>
          </cell>
          <cell r="S1252" t="str">
            <v>だんらんの家町田木曽</v>
          </cell>
          <cell r="T1252" t="str">
            <v>確認中</v>
          </cell>
          <cell r="U1252" t="str">
            <v>非常勤パート（パートタイム）</v>
          </cell>
          <cell r="V1252" t="str">
            <v>東京都町田市木曽東1-37-5</v>
          </cell>
          <cell r="W1252" t="str">
            <v>横浜線古淵駅　徒歩15分_x000D_
小田急線/横浜線町田駅　バス10分→境川団地入口から徒歩1分</v>
          </cell>
          <cell r="X1252" t="str">
            <v>1,113円</v>
          </cell>
          <cell r="Y1252" t="str">
            <v>なし</v>
          </cell>
          <cell r="Z1252" t="str">
            <v>3ヶ月に1度の処遇改善手当あり(諸条件あり)。</v>
          </cell>
          <cell r="AA1252" t="str">
            <v>規定による</v>
          </cell>
          <cell r="AB1252" t="str">
            <v>あり</v>
          </cell>
          <cell r="AC1252" t="str">
            <v>8,000円～100,000円</v>
          </cell>
          <cell r="AD1252" t="str">
            <v>あり</v>
          </cell>
          <cell r="AE1252" t="str">
            <v>勤務開始6ヶ月終了後より査定開始。</v>
          </cell>
          <cell r="AF1252" t="str">
            <v>時給</v>
          </cell>
          <cell r="AG1252" t="str">
            <v>期間の定めあり（有期雇用）</v>
          </cell>
          <cell r="AH1252" t="str">
            <v>1年毎の更新</v>
          </cell>
          <cell r="AI1252" t="str">
            <v>確認中</v>
          </cell>
          <cell r="AJ1252" t="str">
            <v>可</v>
          </cell>
          <cell r="AK1252" t="str">
            <v>有り</v>
          </cell>
          <cell r="AL1252" t="str">
            <v>入社後30回勤務まで</v>
          </cell>
          <cell r="AM1252" t="str">
            <v>有り</v>
          </cell>
          <cell r="AN1252" t="str">
            <v>月平均10時間</v>
          </cell>
          <cell r="AO1252" t="str">
            <v>シフト制</v>
          </cell>
          <cell r="AP1252" t="str">
            <v>①9：00～14：30 ②9：30～15：00 ③10：30～16：00 または8：00～19：00の間で3時間以上</v>
          </cell>
          <cell r="AQ1252" t="str">
            <v>1～6日/週　希望相談による</v>
          </cell>
          <cell r="AR1252" t="str">
            <v>学歴・年齢不問_x000D_
とにかくマニアックなIT系の技術をお持ちの方</v>
          </cell>
          <cell r="AS1252" t="str">
            <v>労災保険・雇用保険・社会保険・厚生年金・業務災害保険・傷害保険・疾病入院保険・がん保険</v>
          </cell>
          <cell r="AT1252">
            <v>1</v>
          </cell>
          <cell r="AU1252" t="str">
            <v>地域密着型通所介護</v>
          </cell>
          <cell r="AV1252" t="str">
            <v>利用する</v>
          </cell>
          <cell r="AW1252" t="str">
            <v>②⑤⑦⑧</v>
          </cell>
          <cell r="AX1252" t="str">
            <v>利用する</v>
          </cell>
          <cell r="AY1252" t="str">
            <v>・子連れ勤務可_x000D_
・働きやすい職場宣言事業所_x000D_
・時間応相談</v>
          </cell>
          <cell r="AZ1252" t="str">
            <v>法定どおり。短時間勤務でも希望者に休憩あり。</v>
          </cell>
          <cell r="BA1252" t="str">
            <v>シフト制。希望休考慮。</v>
          </cell>
          <cell r="BB1252" t="str">
            <v>あり「屋内禁煙」又は「敷地内禁煙」</v>
          </cell>
          <cell r="BC1252" t="str">
            <v>あり「屋内禁煙」又は「敷地内禁煙」</v>
          </cell>
        </row>
        <row r="1253">
          <cell r="C1253" t="str">
            <v>50-0141</v>
          </cell>
          <cell r="D1253">
            <v>45205</v>
          </cell>
          <cell r="E1253" t="str">
            <v>医療法人社団芙蓉会</v>
          </cell>
          <cell r="F1253" t="str">
            <v>いりょうほうじんしゃだん　ふようかい</v>
          </cell>
          <cell r="G1253" t="str">
            <v>人事育成室</v>
          </cell>
          <cell r="H1253" t="str">
            <v>盆子原一成</v>
          </cell>
          <cell r="J1253" t="str">
            <v>042-795-2631</v>
          </cell>
          <cell r="K1253" t="str">
            <v>042-799-2491</v>
          </cell>
          <cell r="M1253" t="str">
            <v>kyujin@fuyou.or.jp</v>
          </cell>
          <cell r="N1253" t="str">
            <v>https://www.fuyou.or.jp/</v>
          </cell>
          <cell r="O1253" t="str">
            <v>・早番(7:30～16:30) ・遅番(9:30～18:30)・託児室完備、介護職員資格取得祝金有　・表彰制度有・提携保養施設あり（東急ハーベストクラブ＊全国にあり）・昼食一部補助あり＊試用期間中は夜勤はありません。＊昇給は入職１年未満対象外（＊54才まで）　</v>
          </cell>
          <cell r="P1253" t="str">
            <v>介護職（ケアワーカー）</v>
          </cell>
          <cell r="Q1253" t="str">
            <v>確認中</v>
          </cell>
          <cell r="R1253" t="str">
            <v>病院における介護業務。食事介助・入浴介助・排泄介助。また、レクリエーション他、身の回りのお世話をします。</v>
          </cell>
          <cell r="S1253" t="str">
            <v>ふよう病院</v>
          </cell>
          <cell r="T1253" t="str">
            <v>確認中</v>
          </cell>
          <cell r="U1253" t="str">
            <v>正社員</v>
          </cell>
          <cell r="V1253" t="str">
            <v>東京都町田市南町田3-43-1</v>
          </cell>
          <cell r="W1253" t="str">
            <v>東急田園都市線 南町田ｸﾞﾗﾝﾍﾞﾘｰﾊﾟｰｸ駅 7分</v>
          </cell>
          <cell r="X1253" t="str">
            <v>223,500円～255,500円</v>
          </cell>
          <cell r="Y1253" t="str">
            <v>-</v>
          </cell>
          <cell r="Z1253" t="str">
            <v>資格手当(実務者研修：3,000円･介護福祉士：5,000円）
夜勤手当6,000円/回（最低4回）、病室手当500円/日＊21日稼働の場合
介護職員処遇改善加算19,000円～41,000円/月</v>
          </cell>
          <cell r="AA1253" t="str">
            <v>2キロ以上、上限3万円    
      車通勤(応相談)</v>
          </cell>
          <cell r="AB1253" t="str">
            <v>有り</v>
          </cell>
          <cell r="AC1253" t="str">
            <v>年1回（人事考課による）
勤続1年未満対象外（＊54才まで）</v>
          </cell>
          <cell r="AD1253" t="str">
            <v>有り</v>
          </cell>
          <cell r="AE1253" t="str">
            <v>基本給３～４ヶ月を支給</v>
          </cell>
          <cell r="AF1253" t="str">
            <v>月給（手当等確認ください）</v>
          </cell>
          <cell r="AG1253" t="str">
            <v>無期</v>
          </cell>
          <cell r="AH1253" t="str">
            <v>無期</v>
          </cell>
          <cell r="AI1253" t="str">
            <v>確認中</v>
          </cell>
          <cell r="AJ1253" t="str">
            <v>可</v>
          </cell>
          <cell r="AK1253" t="str">
            <v>有</v>
          </cell>
          <cell r="AL1253" t="str">
            <v>3ヵ月</v>
          </cell>
          <cell r="AM1253" t="str">
            <v>無</v>
          </cell>
          <cell r="AN1253" t="str">
            <v>無</v>
          </cell>
          <cell r="AO1253" t="str">
            <v>シフト制</v>
          </cell>
          <cell r="AP1253" t="str">
            <v>早番）7:30～16:30    日勤）9:30～17:30
遅番）9:30～18:30    夜勤）17:00～9:30
＊試用期間中は夜勤はありません</v>
          </cell>
          <cell r="AQ1253" t="str">
            <v>シフト制</v>
          </cell>
          <cell r="AR1253" t="str">
            <v xml:space="preserve">不問、有資格者・経験者優遇
</v>
          </cell>
          <cell r="AS1253" t="str">
            <v>雇用保険・健康保険・厚生年金・労災保険</v>
          </cell>
          <cell r="AT1253">
            <v>5</v>
          </cell>
          <cell r="AU1253" t="str">
            <v>介護療養型医療施設（療養型病床）</v>
          </cell>
          <cell r="AV1253" t="str">
            <v>利用しない</v>
          </cell>
          <cell r="AX1253" t="str">
            <v>利用しない</v>
          </cell>
          <cell r="AZ1253" t="str">
            <v>60分</v>
          </cell>
          <cell r="BA1253" t="str">
            <v>4週8休制</v>
          </cell>
          <cell r="BB1253" t="str">
            <v>有（屋内「原則禁煙」）</v>
          </cell>
          <cell r="BC1253" t="str">
            <v>屋内禁煙（屋外に喫煙所設置）</v>
          </cell>
        </row>
        <row r="1254">
          <cell r="C1254" t="str">
            <v>50-0143</v>
          </cell>
          <cell r="D1254">
            <v>45205</v>
          </cell>
          <cell r="E1254" t="str">
            <v>医療法人社団芙蓉会</v>
          </cell>
          <cell r="F1254" t="str">
            <v>いりょうほうじんしゃだん　ふようかい</v>
          </cell>
          <cell r="G1254" t="str">
            <v>人事育成室</v>
          </cell>
          <cell r="H1254" t="str">
            <v>盆子原一成</v>
          </cell>
          <cell r="J1254" t="str">
            <v>042-795-2631</v>
          </cell>
          <cell r="K1254" t="str">
            <v>042-799-2491</v>
          </cell>
          <cell r="M1254" t="str">
            <v>kyujin@fuyou.or.jp</v>
          </cell>
          <cell r="N1254" t="str">
            <v>https://www.fuyou.or.jp/</v>
          </cell>
          <cell r="O1254" t="str">
            <v>・早番(7:00～15:10) (7:30～15:40) ・遅番(12:30～20:40)・託児室完備、介護職員資格取得祝金有・表彰制度有・提携保養施設あり（東急ハーベストクラブ＊全国にあり）・昼食一部補助あり＊試用期間中は夜勤はありません＊昇給は入職１年未満対象外（＊54才まで）</v>
          </cell>
          <cell r="P1254" t="str">
            <v>介護職（ケアワーカー）</v>
          </cell>
          <cell r="Q1254" t="str">
            <v>確認中</v>
          </cell>
          <cell r="R1254" t="str">
            <v>有料老人ホームにおける介護業務。食事介助・入浴介助・排泄介助・送迎業務。また、レクリエーション他、身の回りのお世話をします。</v>
          </cell>
          <cell r="S1254" t="str">
            <v>芙蓉ミオ・ファミリア町田</v>
          </cell>
          <cell r="T1254" t="str">
            <v>確認中</v>
          </cell>
          <cell r="U1254" t="str">
            <v>正社員</v>
          </cell>
          <cell r="V1254" t="str">
            <v>東京都町田市南町田3-43-1</v>
          </cell>
          <cell r="W1254" t="str">
            <v>東急田園都市線 南町田ｸﾞﾗﾝﾍﾞﾘｰﾊﾟｰｸ駅 7分</v>
          </cell>
          <cell r="X1254" t="str">
            <v>231,500円～261,500円</v>
          </cell>
          <cell r="Y1254" t="str">
            <v>-</v>
          </cell>
          <cell r="Z1254" t="str">
            <v>資格手当(実務者研修：3,000円･介護福祉士：5,000円）
夜勤手当6,000円/回（最低5回）、出勤手当500円/日（21日稼働の場合）
介護職員処遇改善加算21,000円～41,000円/月</v>
          </cell>
          <cell r="AA1254" t="str">
            <v>2キロ以上、上限3万円
    車通勤(応相談)</v>
          </cell>
          <cell r="AB1254" t="str">
            <v>有り</v>
          </cell>
          <cell r="AC1254" t="str">
            <v>年1回（人事考課による）
勤続1年未満対象外（＊54才まで）</v>
          </cell>
          <cell r="AD1254" t="str">
            <v>有り</v>
          </cell>
          <cell r="AE1254" t="str">
            <v>基本給３～４ヶ月を支給</v>
          </cell>
          <cell r="AF1254" t="str">
            <v>月給（手当等確認ください）</v>
          </cell>
          <cell r="AG1254" t="str">
            <v>無期</v>
          </cell>
          <cell r="AH1254" t="str">
            <v>無期</v>
          </cell>
          <cell r="AI1254" t="str">
            <v>確認中</v>
          </cell>
          <cell r="AJ1254" t="str">
            <v>可</v>
          </cell>
          <cell r="AK1254" t="str">
            <v>有</v>
          </cell>
          <cell r="AL1254" t="str">
            <v>3ヵ月</v>
          </cell>
          <cell r="AM1254" t="str">
            <v>無</v>
          </cell>
          <cell r="AN1254" t="str">
            <v>無</v>
          </cell>
          <cell r="AO1254" t="str">
            <v>シフト制</v>
          </cell>
          <cell r="AP1254" t="str">
            <v>日勤）8:50～17:00（休憩70分）
夜勤）17:00～9:00（休憩120分）
早番・遅番あり
＊試用期間中は夜勤はありません</v>
          </cell>
          <cell r="AQ1254" t="str">
            <v>シフト制</v>
          </cell>
          <cell r="AR1254" t="str">
            <v>不問、有資格者・経験者優遇</v>
          </cell>
          <cell r="AS1254" t="str">
            <v>雇用保険・健康保険・厚生年金・労災保険</v>
          </cell>
          <cell r="AT1254" t="str">
            <v>3名</v>
          </cell>
          <cell r="AU1254" t="str">
            <v>特定施設入居者生活介護（有料老人ホーム）</v>
          </cell>
          <cell r="AV1254" t="str">
            <v>利用しない</v>
          </cell>
          <cell r="AX1254" t="str">
            <v>利用しない</v>
          </cell>
          <cell r="AZ1254" t="str">
            <v>70分（夜勤120分）</v>
          </cell>
          <cell r="BA1254" t="str">
            <v>4週8休制</v>
          </cell>
          <cell r="BB1254" t="str">
            <v>有（屋内「原則禁煙」）</v>
          </cell>
          <cell r="BC1254" t="str">
            <v>屋内禁煙（屋外に喫煙所設置）</v>
          </cell>
        </row>
        <row r="1255">
          <cell r="C1255" t="str">
            <v>50-0145</v>
          </cell>
          <cell r="D1255">
            <v>45205</v>
          </cell>
          <cell r="E1255" t="str">
            <v>医療法人社団芙蓉会</v>
          </cell>
          <cell r="F1255" t="str">
            <v>いりょうほうじんしゃだん　ふようかい</v>
          </cell>
          <cell r="G1255" t="str">
            <v>人事育成室</v>
          </cell>
          <cell r="H1255" t="str">
            <v>盆子原一成</v>
          </cell>
          <cell r="J1255" t="str">
            <v>042-795-2631</v>
          </cell>
          <cell r="K1255" t="str">
            <v>042-799-2491</v>
          </cell>
          <cell r="M1255" t="str">
            <v>kyujin@fuyou.or.jp</v>
          </cell>
          <cell r="N1255" t="str">
            <v>https://www.fuyou.or.jp/</v>
          </cell>
          <cell r="O1255" t="str">
            <v>・託児室完備、介護職員資格取得祝金有・休憩80分・表彰制度有・提携保養施設あり（東急ハーベストクラブ＊全国にあり）・昼食一部補助あり＊昇給は入職１年未満対象外（＊54才まで）</v>
          </cell>
          <cell r="P1255" t="str">
            <v>介護職（ケアワーカー）</v>
          </cell>
          <cell r="Q1255" t="str">
            <v>確認中</v>
          </cell>
          <cell r="R1255" t="str">
            <v>ﾃﾞｲｻｰﾋﾞｽにおける介護業務。食事介助・入浴介助・排泄介助。また、レクリエーション他、身の回りのお世話をします。</v>
          </cell>
          <cell r="S1255" t="str">
            <v>デイサービス　ふれあいルーム</v>
          </cell>
          <cell r="T1255" t="str">
            <v>確認中</v>
          </cell>
          <cell r="U1255" t="str">
            <v>正社員</v>
          </cell>
          <cell r="V1255" t="str">
            <v>東京都町田市南町田3-43-1</v>
          </cell>
          <cell r="W1255" t="str">
            <v>東急田園都市線 南町田ｸﾞﾗﾝﾍﾞﾘｰﾊﾟｰｸ駅 7分</v>
          </cell>
          <cell r="X1255" t="str">
            <v>191,000円～221,000円</v>
          </cell>
          <cell r="Y1255" t="str">
            <v>-</v>
          </cell>
          <cell r="Z1255" t="str">
            <v>資格手当(実務者研修：3,000円･介護福祉士：5,000円） 
介護職員処遇改善加算21,000円～41,000円/月</v>
          </cell>
          <cell r="AA1255" t="str">
            <v>規定内支給（2キロ以上、上限3万円）
車通勤可</v>
          </cell>
          <cell r="AB1255" t="str">
            <v>有り</v>
          </cell>
          <cell r="AC1255" t="str">
            <v>年1回（人事考課による）
勤続1年未満対象外（＊54才まで）</v>
          </cell>
          <cell r="AD1255" t="str">
            <v>有り</v>
          </cell>
          <cell r="AE1255" t="str">
            <v>基本給３～４ヶ月を支給</v>
          </cell>
          <cell r="AF1255" t="str">
            <v>月給（手当等確認ください）</v>
          </cell>
          <cell r="AG1255" t="str">
            <v>無期</v>
          </cell>
          <cell r="AH1255" t="str">
            <v>無期</v>
          </cell>
          <cell r="AI1255" t="str">
            <v>確認中</v>
          </cell>
          <cell r="AJ1255" t="str">
            <v>可</v>
          </cell>
          <cell r="AK1255" t="str">
            <v>有</v>
          </cell>
          <cell r="AL1255" t="str">
            <v>3ヵ月</v>
          </cell>
          <cell r="AM1255" t="str">
            <v>有</v>
          </cell>
          <cell r="AN1255" t="str">
            <v>確認中</v>
          </cell>
          <cell r="AO1255" t="str">
            <v>シフト制</v>
          </cell>
          <cell r="AP1255" t="str">
            <v>①  8:30～17:00　②  9:00～17:30　
シフト制・休憩80分</v>
          </cell>
          <cell r="AQ1255" t="str">
            <v>シフト制</v>
          </cell>
          <cell r="AR1255" t="str">
            <v>不問、有資格者・経験者優遇
■■送迎業務可能な方優遇■■</v>
          </cell>
          <cell r="AS1255" t="str">
            <v>雇用保険・健康保険・厚生年金・労災保険</v>
          </cell>
          <cell r="AT1255">
            <v>2</v>
          </cell>
          <cell r="AU1255" t="str">
            <v>通所介護（デイサービス）</v>
          </cell>
          <cell r="AV1255" t="str">
            <v>利用しない</v>
          </cell>
          <cell r="AX1255" t="str">
            <v>利用しない</v>
          </cell>
          <cell r="AZ1255" t="str">
            <v>80分</v>
          </cell>
          <cell r="BA1255" t="str">
            <v>4週8休制　(祝日・土曜は稼働日です)</v>
          </cell>
          <cell r="BB1255" t="str">
            <v>有（屋内「原則禁煙」）</v>
          </cell>
          <cell r="BC1255" t="str">
            <v>屋内禁煙（屋外に喫煙所設置）</v>
          </cell>
        </row>
        <row r="1256">
          <cell r="C1256" t="str">
            <v>50-0146</v>
          </cell>
          <cell r="D1256">
            <v>45205</v>
          </cell>
          <cell r="E1256" t="str">
            <v>医療法人社団芙蓉会</v>
          </cell>
          <cell r="F1256" t="str">
            <v>いりょうほうじんしゃだん　ふようかい</v>
          </cell>
          <cell r="G1256" t="str">
            <v>人事育成室</v>
          </cell>
          <cell r="H1256" t="str">
            <v>盆子原一成</v>
          </cell>
          <cell r="J1256" t="str">
            <v>042-795-2631</v>
          </cell>
          <cell r="K1256" t="str">
            <v>042-799-2491</v>
          </cell>
          <cell r="M1256" t="str">
            <v>kyujin@fuyou.or.jp</v>
          </cell>
          <cell r="N1256" t="str">
            <v>https://www.fuyou.or.jp/</v>
          </cell>
          <cell r="O1256" t="str">
            <v>土曜日も勤務が可能な方、大歓迎・休憩60分・提携保養施設あり（東急ハーベストクラブ＊全国にあり）・昼食一部補助あり</v>
          </cell>
          <cell r="P1256" t="str">
            <v>介護職（ケアワーカー）</v>
          </cell>
          <cell r="Q1256" t="str">
            <v>確認中</v>
          </cell>
          <cell r="R1256" t="str">
            <v>ﾃﾞｲｻｰﾋﾞｽにおける介護業務。食事介助・入浴介助・排泄介助。また、レクリエーション他、身の回りのお世話をします。</v>
          </cell>
          <cell r="S1256" t="str">
            <v>デイサービス　ふれあいルーム</v>
          </cell>
          <cell r="T1256" t="str">
            <v>確認中</v>
          </cell>
          <cell r="U1256" t="str">
            <v>非常勤パート</v>
          </cell>
          <cell r="V1256" t="str">
            <v>東京都町田市南町田3-43-1</v>
          </cell>
          <cell r="W1256" t="str">
            <v>東急田園都市線 南町田ｸﾞﾗﾝﾍﾞﾘｰﾊﾟｰｸ駅 7分</v>
          </cell>
          <cell r="X1256" t="str">
            <v>1,150円～1,200円</v>
          </cell>
          <cell r="Y1256" t="str">
            <v>-</v>
          </cell>
          <cell r="Z1256" t="str">
            <v>介護職員処遇改善加算（21,000円/月を上限とし、出勤日数により算出する）</v>
          </cell>
          <cell r="AA1256" t="str">
            <v>規定内支給（2キロ以上、上限3万円）
車通勤可</v>
          </cell>
          <cell r="AB1256" t="str">
            <v>有り</v>
          </cell>
          <cell r="AC1256" t="str">
            <v>年1回（人事考課による）</v>
          </cell>
          <cell r="AD1256" t="str">
            <v>無し</v>
          </cell>
          <cell r="AE1256" t="str">
            <v>無し</v>
          </cell>
          <cell r="AF1256" t="str">
            <v>時給</v>
          </cell>
          <cell r="AG1256" t="str">
            <v>有期</v>
          </cell>
          <cell r="AH1256" t="str">
            <v>3ヵ月～1年</v>
          </cell>
          <cell r="AI1256" t="str">
            <v>確認中</v>
          </cell>
          <cell r="AJ1256" t="str">
            <v>可</v>
          </cell>
          <cell r="AK1256" t="str">
            <v>有</v>
          </cell>
          <cell r="AL1256" t="str">
            <v>3ヵ月</v>
          </cell>
          <cell r="AM1256" t="str">
            <v>無</v>
          </cell>
          <cell r="AN1256" t="str">
            <v>無</v>
          </cell>
          <cell r="AO1256" t="str">
            <v>シフト制</v>
          </cell>
          <cell r="AP1256" t="str">
            <v>①  8:30～17:00　②  9:00～17:30　シフト制</v>
          </cell>
          <cell r="AQ1256" t="str">
            <v>週３～5日(祝日・土曜は稼働日です)</v>
          </cell>
          <cell r="AR1256" t="str">
            <v>不問、有資格者・経験者優遇
■■送迎業務可能な方優遇■■</v>
          </cell>
          <cell r="AS1256" t="str">
            <v>雇用保険・健康保険・厚生年金・労災保険</v>
          </cell>
          <cell r="AT1256">
            <v>2</v>
          </cell>
          <cell r="AU1256" t="str">
            <v>通所介護（デイサービス）</v>
          </cell>
          <cell r="AV1256" t="str">
            <v>利用しない</v>
          </cell>
          <cell r="AX1256" t="str">
            <v>利用しない</v>
          </cell>
          <cell r="AZ1256" t="str">
            <v>60分</v>
          </cell>
          <cell r="BA1256" t="str">
            <v>勤務表による（日曜日　他）</v>
          </cell>
          <cell r="BB1256" t="str">
            <v>有（屋内「原則禁煙」）</v>
          </cell>
          <cell r="BC1256" t="str">
            <v>屋内禁煙（屋外に喫煙所設置）</v>
          </cell>
        </row>
        <row r="1257">
          <cell r="C1257" t="str">
            <v>50-0147</v>
          </cell>
          <cell r="D1257">
            <v>45205</v>
          </cell>
          <cell r="E1257" t="str">
            <v>医療法人社団芙蓉会</v>
          </cell>
          <cell r="F1257" t="str">
            <v>いりょうほうじんしゃだん　ふようかい</v>
          </cell>
          <cell r="G1257" t="str">
            <v>人事育成室</v>
          </cell>
          <cell r="H1257" t="str">
            <v>盆子原一成</v>
          </cell>
          <cell r="J1257" t="str">
            <v>042-795-2631</v>
          </cell>
          <cell r="K1257" t="str">
            <v>042-799-2491</v>
          </cell>
          <cell r="M1257" t="str">
            <v>kyujin@fuyou.or.jp</v>
          </cell>
          <cell r="N1257" t="str">
            <v>https://www.fuyou.or.jp/</v>
          </cell>
          <cell r="O1257" t="str">
            <v>・託児室完備、介護職員資格取得祝金有・日勤のみ30分自動残業・休憩60分（夜勤120分）・表彰制度有・提携保養施設あり（東急ハーベストクラブ＊全国にあり）・昼食一部補助あり＊試用期間中は夜勤はありません＊昇給は入職１年未満対象外（＊54才まで）</v>
          </cell>
          <cell r="P1257" t="str">
            <v>介護職（ケアワーカー）</v>
          </cell>
          <cell r="Q1257" t="str">
            <v>確認中</v>
          </cell>
          <cell r="R1257" t="str">
            <v>グループホームにおける介護業務。食事介助・入浴介助・排泄介助。また、レクリエーション他、身の回りのお世話をします。</v>
          </cell>
          <cell r="S1257" t="str">
            <v>グループホームあおぞら</v>
          </cell>
          <cell r="T1257" t="str">
            <v>確認中</v>
          </cell>
          <cell r="U1257" t="str">
            <v>正社員</v>
          </cell>
          <cell r="V1257" t="str">
            <v>東京都町田市南町田3-43-1</v>
          </cell>
          <cell r="W1257" t="str">
            <v>東急田園都市線 南町田ｸﾞﾗﾝﾍﾞﾘｰﾊﾟｰｸ駅 7分</v>
          </cell>
          <cell r="X1257" t="str">
            <v>219,000円～251,000円</v>
          </cell>
          <cell r="Y1257" t="str">
            <v>-</v>
          </cell>
          <cell r="Z1257" t="str">
            <v>資格手当(実務者研修：3,000円･介護福祉士：5,000円）
夜勤手当6,000円/回（最低5回）
介護職員処遇改善加算21,000円～41,000円/月</v>
          </cell>
          <cell r="AA1257" t="str">
            <v>規定内支給（2キロ以上、上限3万円）
車通勤（応相談）</v>
          </cell>
          <cell r="AB1257" t="str">
            <v>有り</v>
          </cell>
          <cell r="AC1257" t="str">
            <v>年1回（人事考課による）
勤続1年未満対象外（＊54才まで）</v>
          </cell>
          <cell r="AD1257" t="str">
            <v>有り</v>
          </cell>
          <cell r="AE1257" t="str">
            <v>基本給３～４ヶ月を支給</v>
          </cell>
          <cell r="AF1257" t="str">
            <v>月給（手当等確認ください）</v>
          </cell>
          <cell r="AG1257" t="str">
            <v>無期</v>
          </cell>
          <cell r="AH1257" t="str">
            <v>無期</v>
          </cell>
          <cell r="AI1257" t="str">
            <v>確認中</v>
          </cell>
          <cell r="AJ1257" t="str">
            <v>可</v>
          </cell>
          <cell r="AK1257" t="str">
            <v>有</v>
          </cell>
          <cell r="AL1257" t="str">
            <v>3ヵ月</v>
          </cell>
          <cell r="AM1257" t="str">
            <v>有</v>
          </cell>
          <cell r="AN1257" t="str">
            <v>確認中</v>
          </cell>
          <cell r="AO1257" t="str">
            <v>シフト制</v>
          </cell>
          <cell r="AP1257" t="str">
            <v>日勤  9:00～17:30　早番7:30～15:30
遅番  12:30～20:30　夜勤  17:00～9:30　
＊試用期間中は夜勤はありません</v>
          </cell>
          <cell r="AQ1257" t="str">
            <v>シフト制</v>
          </cell>
          <cell r="AR1257" t="str">
            <v>不問、有資格者・経験者優遇</v>
          </cell>
          <cell r="AS1257" t="str">
            <v>雇用保険・健康保険・厚生年金・労災保険</v>
          </cell>
          <cell r="AT1257">
            <v>2</v>
          </cell>
          <cell r="AU1257" t="str">
            <v>認知症対応型共同生活介護（グループホーム）</v>
          </cell>
          <cell r="AV1257" t="str">
            <v>利用しない</v>
          </cell>
          <cell r="AX1257" t="str">
            <v>利用しない</v>
          </cell>
          <cell r="AZ1257" t="str">
            <v>60分（夜勤120分）</v>
          </cell>
          <cell r="BA1257" t="str">
            <v>4週8休制</v>
          </cell>
          <cell r="BB1257" t="str">
            <v>有（屋内「原則禁煙」）</v>
          </cell>
          <cell r="BC1257" t="str">
            <v>屋内禁煙（屋外に喫煙所設置）</v>
          </cell>
        </row>
        <row r="1258">
          <cell r="C1258" t="str">
            <v>50-0148</v>
          </cell>
          <cell r="D1258">
            <v>45205</v>
          </cell>
          <cell r="E1258" t="str">
            <v>医療法人社団芙蓉会</v>
          </cell>
          <cell r="F1258" t="str">
            <v>いりょうほうじんしゃだん　ふようかい</v>
          </cell>
          <cell r="G1258" t="str">
            <v>人事育成室</v>
          </cell>
          <cell r="H1258" t="str">
            <v>盆子原一成</v>
          </cell>
          <cell r="J1258" t="str">
            <v>042-795-2631</v>
          </cell>
          <cell r="K1258" t="str">
            <v>042-799-2491</v>
          </cell>
          <cell r="M1258" t="str">
            <v>kyujin@fuyou.or.jp</v>
          </cell>
          <cell r="N1258" t="str">
            <v>https://www.fuyou.or.jp/</v>
          </cell>
          <cell r="O1258" t="str">
            <v>・土日祝勤務可能な方、歓迎・日勤のみ30分自動残業・休憩60分（夜勤120分）・託児室完備、介護職員資格取得祝金有・表彰制度有・提携保養施設あり（東急ハーベストクラブ＊全国にあり）・昼食一部補助あり</v>
          </cell>
          <cell r="P1258" t="str">
            <v>介護職（ケアワーカー）</v>
          </cell>
          <cell r="Q1258" t="str">
            <v>確認中</v>
          </cell>
          <cell r="R1258" t="str">
            <v>グループホームにおける介護業務。食事介助・入浴介助・排泄介助。また、レクリエーション他、身の回りのお世話をします。</v>
          </cell>
          <cell r="S1258" t="str">
            <v>グループホームあおぞら</v>
          </cell>
          <cell r="T1258" t="str">
            <v>確認中</v>
          </cell>
          <cell r="U1258" t="str">
            <v>非常勤パート</v>
          </cell>
          <cell r="V1258" t="str">
            <v>東京都町田市南町田3-43-1</v>
          </cell>
          <cell r="W1258" t="str">
            <v>東急田園都市線 南町田ｸﾞﾗﾝﾍﾞﾘｰﾊﾟｰｸ駅 7分</v>
          </cell>
          <cell r="X1258" t="str">
            <v>1,150円～1,200円</v>
          </cell>
          <cell r="Y1258" t="str">
            <v>-</v>
          </cell>
          <cell r="Z1258" t="str">
            <v>介護職員処遇改善加算（21,000円/月を上限とし、出勤日数により算出する）</v>
          </cell>
          <cell r="AA1258" t="str">
            <v>規定内支給（2キロ以上、上限3万円）
車通勤可</v>
          </cell>
          <cell r="AB1258" t="str">
            <v>有り</v>
          </cell>
          <cell r="AC1258" t="str">
            <v>年1回（人事考課による）</v>
          </cell>
          <cell r="AD1258" t="str">
            <v>無し</v>
          </cell>
          <cell r="AE1258" t="str">
            <v>無し</v>
          </cell>
          <cell r="AF1258" t="str">
            <v>時給</v>
          </cell>
          <cell r="AG1258" t="str">
            <v>有期</v>
          </cell>
          <cell r="AH1258" t="str">
            <v>3ヵ月～1年</v>
          </cell>
          <cell r="AI1258" t="str">
            <v>確認中</v>
          </cell>
          <cell r="AJ1258" t="str">
            <v>可</v>
          </cell>
          <cell r="AK1258" t="str">
            <v>有</v>
          </cell>
          <cell r="AL1258" t="str">
            <v>3ヵ月</v>
          </cell>
          <cell r="AM1258" t="str">
            <v>有</v>
          </cell>
          <cell r="AN1258" t="str">
            <v>確認中</v>
          </cell>
          <cell r="AO1258" t="str">
            <v>シフト制</v>
          </cell>
          <cell r="AP1258" t="str">
            <v>日勤）9:00～17:30　遅番）12:30～20:30　夜勤）17:00～9:30</v>
          </cell>
          <cell r="AQ1258" t="str">
            <v>週４日～</v>
          </cell>
          <cell r="AR1258" t="str">
            <v>不問、有資格者・経験者優遇</v>
          </cell>
          <cell r="AS1258" t="str">
            <v>雇用保険・健康保険・厚生年金・労災保険</v>
          </cell>
          <cell r="AT1258">
            <v>2</v>
          </cell>
          <cell r="AU1258" t="str">
            <v>認知症対応型共同生活介護（グループホーム）</v>
          </cell>
          <cell r="AV1258" t="str">
            <v>利用しない</v>
          </cell>
          <cell r="AX1258" t="str">
            <v>利用しない</v>
          </cell>
          <cell r="AZ1258" t="str">
            <v>60分（夜勤120分）</v>
          </cell>
          <cell r="BA1258" t="str">
            <v>勤務表による</v>
          </cell>
          <cell r="BB1258" t="str">
            <v>有（屋内「原則禁煙」）</v>
          </cell>
          <cell r="BC1258" t="str">
            <v>屋内禁煙（屋外に喫煙所設置）</v>
          </cell>
        </row>
        <row r="1259">
          <cell r="C1259" t="str">
            <v>70-0133</v>
          </cell>
          <cell r="D1259">
            <v>45205</v>
          </cell>
          <cell r="E1259" t="str">
            <v>医療法人社団芙蓉会</v>
          </cell>
          <cell r="F1259" t="str">
            <v>いりょうほうじんしゃだん　ふようかい</v>
          </cell>
          <cell r="G1259" t="str">
            <v>人事育成室</v>
          </cell>
          <cell r="H1259" t="str">
            <v>盆子原一成</v>
          </cell>
          <cell r="J1259" t="str">
            <v>042-795-2631</v>
          </cell>
          <cell r="K1259" t="str">
            <v>042-799-2491</v>
          </cell>
          <cell r="M1259" t="str">
            <v>kyujin@fuyou.or.jp</v>
          </cell>
          <cell r="N1259" t="str">
            <v>https://www.fuyou.or.jp/</v>
          </cell>
          <cell r="O1259" t="str">
            <v>・土・祝日勤務可能な方、歓迎・託児室完備　・表彰制度有・提携保養施設あり（東急ハーベストクラブ＊全国にあり）・昼食一部補助あり</v>
          </cell>
          <cell r="P1259" t="str">
            <v>★急募！！清掃スタッフ</v>
          </cell>
          <cell r="Q1259" t="str">
            <v>確認中</v>
          </cell>
          <cell r="R1259" t="str">
            <v>病院内、関連施設の清掃業務。（トイレ・廊下・病室等）
＊重いものを持つ作業が含まれます</v>
          </cell>
          <cell r="S1259" t="str">
            <v>ふよう病院</v>
          </cell>
          <cell r="T1259" t="str">
            <v>確認中</v>
          </cell>
          <cell r="U1259" t="str">
            <v>非常勤パート</v>
          </cell>
          <cell r="V1259" t="str">
            <v>東京都町田市南町田3-43-1</v>
          </cell>
          <cell r="W1259" t="str">
            <v>東急田園都市線 南町田ｸﾞﾗﾝﾍﾞﾘｰﾊﾟｰｸ駅 7分</v>
          </cell>
          <cell r="X1259" t="str">
            <v>1,120円</v>
          </cell>
          <cell r="Y1259" t="str">
            <v>-</v>
          </cell>
          <cell r="Z1259" t="str">
            <v>なし</v>
          </cell>
          <cell r="AA1259" t="str">
            <v>2キロ以上、上限3万円</v>
          </cell>
          <cell r="AB1259" t="str">
            <v>有り</v>
          </cell>
          <cell r="AC1259" t="str">
            <v>年1回（人事考課による）</v>
          </cell>
          <cell r="AD1259" t="str">
            <v>無し</v>
          </cell>
          <cell r="AE1259" t="str">
            <v>無し</v>
          </cell>
          <cell r="AF1259" t="str">
            <v>時給</v>
          </cell>
          <cell r="AG1259" t="str">
            <v>有期</v>
          </cell>
          <cell r="AH1259" t="str">
            <v>3ヵ月～1年</v>
          </cell>
          <cell r="AI1259" t="str">
            <v>確認中</v>
          </cell>
          <cell r="AJ1259" t="str">
            <v>可</v>
          </cell>
          <cell r="AK1259" t="str">
            <v>有</v>
          </cell>
          <cell r="AL1259" t="str">
            <v>3ヵ月</v>
          </cell>
          <cell r="AM1259" t="str">
            <v>無</v>
          </cell>
          <cell r="AN1259" t="str">
            <v>無</v>
          </cell>
          <cell r="AO1259" t="str">
            <v>固定勤務</v>
          </cell>
          <cell r="AP1259" t="str">
            <v>①  9:00～16:30　②  13:00～16:30（各時間応相談OK）</v>
          </cell>
          <cell r="AQ1259" t="str">
            <v>シフト制　3～5日/週程度（相談可）</v>
          </cell>
          <cell r="AR1259" t="str">
            <v>資格：不問</v>
          </cell>
          <cell r="AS1259" t="str">
            <v>雇用保険・健康保険・厚生年金・労災保険</v>
          </cell>
          <cell r="AT1259" t="str">
            <v>3名</v>
          </cell>
          <cell r="AU1259" t="str">
            <v>介護医療院</v>
          </cell>
          <cell r="AV1259" t="str">
            <v>利用しない</v>
          </cell>
          <cell r="AX1259" t="str">
            <v>利用しない</v>
          </cell>
          <cell r="AZ1259" t="str">
            <v>60分</v>
          </cell>
          <cell r="BA1259" t="str">
            <v>雇用契約日数以外休み</v>
          </cell>
          <cell r="BB1259" t="str">
            <v>有（屋内「原則禁煙」）</v>
          </cell>
          <cell r="BC1259" t="str">
            <v>屋内禁煙（屋外に喫煙所設置）</v>
          </cell>
        </row>
        <row r="1260">
          <cell r="C1260" t="str">
            <v>70-0134</v>
          </cell>
          <cell r="D1260">
            <v>45205</v>
          </cell>
          <cell r="E1260" t="str">
            <v>医療法人社団芙蓉会</v>
          </cell>
          <cell r="F1260" t="str">
            <v>いりょうほうじんしゃだん　ふようかい</v>
          </cell>
          <cell r="G1260" t="str">
            <v>人事育成室</v>
          </cell>
          <cell r="H1260" t="str">
            <v>盆子原一成</v>
          </cell>
          <cell r="J1260" t="str">
            <v>042-795-2631</v>
          </cell>
          <cell r="K1260" t="str">
            <v>042-799-2491</v>
          </cell>
          <cell r="M1260" t="str">
            <v>kyujin@fuyou.or.jp</v>
          </cell>
          <cell r="N1260" t="str">
            <v>https://www.fuyou.or.jp/</v>
          </cell>
          <cell r="O1260" t="str">
            <v>・土日祝勤務可能な方、歓迎・表彰制度有　・提携保養施設あり（東急ハーベストクラブ＊全国にあり）・昼食一部補助あり</v>
          </cell>
          <cell r="P1260" t="str">
            <v>★急募！！調理補助</v>
          </cell>
          <cell r="Q1260" t="str">
            <v>確認中</v>
          </cell>
          <cell r="R1260" t="str">
            <v>調理場の補助業務をお任せします。
食材の野菜カットから、お料理の味付けまで、栄養士考案のメニューを分担してレシピ通り調理します。
＊重いものを持つ作業が含まれます</v>
          </cell>
          <cell r="S1260" t="str">
            <v>ふよう病院</v>
          </cell>
          <cell r="T1260" t="str">
            <v>確認中</v>
          </cell>
          <cell r="U1260" t="str">
            <v>非常勤パート</v>
          </cell>
          <cell r="V1260" t="str">
            <v>東京都町田市南町田3-43-1</v>
          </cell>
          <cell r="W1260" t="str">
            <v>東急田園都市線 南町田ｸﾞﾗﾝﾍﾞﾘｰﾊﾟｰｸ駅 7分</v>
          </cell>
          <cell r="X1260" t="str">
            <v>1,120円</v>
          </cell>
          <cell r="Y1260" t="str">
            <v>-</v>
          </cell>
          <cell r="Z1260" t="str">
            <v>-</v>
          </cell>
          <cell r="AA1260" t="str">
            <v>2キロ以上、上限3万円</v>
          </cell>
          <cell r="AB1260" t="str">
            <v>有り</v>
          </cell>
          <cell r="AC1260" t="str">
            <v>年1回（人事考課による）</v>
          </cell>
          <cell r="AD1260" t="str">
            <v>無し</v>
          </cell>
          <cell r="AE1260" t="str">
            <v>無し</v>
          </cell>
          <cell r="AF1260" t="str">
            <v>時給</v>
          </cell>
          <cell r="AG1260" t="str">
            <v>有期</v>
          </cell>
          <cell r="AH1260" t="str">
            <v>3ヵ月～1年</v>
          </cell>
          <cell r="AI1260" t="str">
            <v>確認中</v>
          </cell>
          <cell r="AJ1260" t="str">
            <v>可</v>
          </cell>
          <cell r="AK1260" t="str">
            <v>有</v>
          </cell>
          <cell r="AL1260" t="str">
            <v>3ヵ月</v>
          </cell>
          <cell r="AM1260" t="str">
            <v>無</v>
          </cell>
          <cell r="AN1260" t="str">
            <v>無</v>
          </cell>
          <cell r="AO1260" t="str">
            <v>固定勤務</v>
          </cell>
          <cell r="AP1260" t="str">
            <v xml:space="preserve">①6:30～14:30　②15:30～20:30　③9:30～14:30　④9:30～17:30　（各時間相談OK）
</v>
          </cell>
          <cell r="AQ1260" t="str">
            <v>シフト制　3～5日/週程度（相談可）</v>
          </cell>
          <cell r="AR1260" t="str">
            <v>不問　</v>
          </cell>
          <cell r="AS1260" t="str">
            <v>雇用保険・健康保険・厚生年金・労災保険</v>
          </cell>
          <cell r="AT1260">
            <v>3</v>
          </cell>
          <cell r="AU1260" t="str">
            <v>介護医療院</v>
          </cell>
          <cell r="AV1260" t="str">
            <v>利用しない</v>
          </cell>
          <cell r="AX1260" t="str">
            <v>利用しない</v>
          </cell>
          <cell r="AZ1260" t="str">
            <v>法定通り</v>
          </cell>
          <cell r="BA1260" t="str">
            <v>雇用契約日数以外休み</v>
          </cell>
          <cell r="BB1260" t="str">
            <v>有（屋内「原則禁煙」）</v>
          </cell>
          <cell r="BC1260" t="str">
            <v>屋内禁煙（屋外に喫煙所設置）</v>
          </cell>
        </row>
        <row r="1261">
          <cell r="C1261" t="str">
            <v>70-0136</v>
          </cell>
          <cell r="D1261">
            <v>45205</v>
          </cell>
          <cell r="E1261" t="str">
            <v>医療法人社団芙蓉会</v>
          </cell>
          <cell r="F1261" t="str">
            <v>いりょうほうじんしゃだん　ふようかい</v>
          </cell>
          <cell r="G1261" t="str">
            <v>人事育成室</v>
          </cell>
          <cell r="H1261" t="str">
            <v>盆子原一成</v>
          </cell>
          <cell r="J1261" t="str">
            <v>042-795-2631</v>
          </cell>
          <cell r="K1261" t="str">
            <v>042-799-2491</v>
          </cell>
          <cell r="M1261" t="str">
            <v>kyujin@fuyou.or.jp</v>
          </cell>
          <cell r="N1261" t="str">
            <v>https://www.fuyou.or.jp/</v>
          </cell>
          <cell r="O1261" t="str">
            <v>・託児室完備、介護職員資格取得祝金有・休憩60分・表彰制度有・提携保養施設あり（東急ハーベストクラブ＊全国にあり）・昼食一部補助あり</v>
          </cell>
          <cell r="P1261" t="str">
            <v>介護職（ケアワーカー）</v>
          </cell>
          <cell r="Q1261" t="str">
            <v>確認中</v>
          </cell>
          <cell r="R1261" t="str">
            <v>病院における介護業務。食事介助・入浴介助・排泄介助。また、レクリエーション他、身の回りのお世話をします。</v>
          </cell>
          <cell r="S1261" t="str">
            <v>ふよう病院</v>
          </cell>
          <cell r="T1261" t="str">
            <v>確認中</v>
          </cell>
          <cell r="U1261" t="str">
            <v>非常勤パート</v>
          </cell>
          <cell r="V1261" t="str">
            <v>東京都町田市南町田3-43-1</v>
          </cell>
          <cell r="W1261" t="str">
            <v>東急田園都市線 南町田ｸﾞﾗﾝﾍﾞﾘｰﾊﾟｰｸ駅 7分</v>
          </cell>
          <cell r="X1261" t="str">
            <v>1,200～1,250円</v>
          </cell>
          <cell r="Y1261" t="str">
            <v>-</v>
          </cell>
          <cell r="Z1261" t="str">
            <v>介護職員処遇改善加算（19,000円/月を上限とし、勤務日数に応じて算出する）</v>
          </cell>
          <cell r="AA1261" t="str">
            <v>2キロ以上、上限3万円
  車通勤(応相談)</v>
          </cell>
          <cell r="AB1261" t="str">
            <v>有り</v>
          </cell>
          <cell r="AC1261" t="str">
            <v>年1回（人事考課による）</v>
          </cell>
          <cell r="AD1261" t="str">
            <v>無し</v>
          </cell>
          <cell r="AE1261" t="str">
            <v>無し</v>
          </cell>
          <cell r="AF1261" t="str">
            <v>時給</v>
          </cell>
          <cell r="AG1261" t="str">
            <v>有期</v>
          </cell>
          <cell r="AH1261" t="str">
            <v>3ヵ月～1年</v>
          </cell>
          <cell r="AI1261" t="str">
            <v>確認中</v>
          </cell>
          <cell r="AJ1261" t="str">
            <v>可</v>
          </cell>
          <cell r="AK1261" t="str">
            <v>有</v>
          </cell>
          <cell r="AL1261" t="str">
            <v>3ヵ月</v>
          </cell>
          <cell r="AM1261" t="str">
            <v>無</v>
          </cell>
          <cell r="AN1261" t="str">
            <v>無</v>
          </cell>
          <cell r="AO1261" t="str">
            <v>固定勤務</v>
          </cell>
          <cell r="AP1261" t="str">
            <v>9:30～17:30</v>
          </cell>
          <cell r="AQ1261" t="str">
            <v>就業時間等 相談: 可   
 （土日祝も勤務可能な方、歓迎）</v>
          </cell>
          <cell r="AR1261" t="str">
            <v>不問
有資格者・経験者優遇</v>
          </cell>
          <cell r="AS1261" t="str">
            <v>雇用保険・健康保険・厚生年金・労災保険</v>
          </cell>
          <cell r="AT1261">
            <v>3</v>
          </cell>
          <cell r="AU1261" t="str">
            <v>介護医療院</v>
          </cell>
          <cell r="AV1261" t="str">
            <v>利用しない</v>
          </cell>
          <cell r="AX1261" t="str">
            <v>利用しない</v>
          </cell>
          <cell r="AZ1261" t="str">
            <v>60分</v>
          </cell>
          <cell r="BA1261" t="str">
            <v>雇用契約日数以外休み</v>
          </cell>
          <cell r="BB1261" t="str">
            <v>有（屋内「原則禁煙」）</v>
          </cell>
          <cell r="BC1261" t="str">
            <v>屋内禁煙（屋外に喫煙所設置）</v>
          </cell>
        </row>
        <row r="1262">
          <cell r="C1262" t="str">
            <v>70-0530</v>
          </cell>
          <cell r="D1262">
            <v>45205</v>
          </cell>
          <cell r="E1262" t="str">
            <v>医療法人社団芙蓉会　</v>
          </cell>
          <cell r="F1262" t="str">
            <v>いりょうほうじんしゃだん　ふようかい</v>
          </cell>
          <cell r="G1262" t="str">
            <v>人事課</v>
          </cell>
          <cell r="H1262" t="str">
            <v>清水　貴美子</v>
          </cell>
          <cell r="I1262" t="str">
            <v>しみず　きみこ</v>
          </cell>
          <cell r="J1262" t="str">
            <v>042-795-2631</v>
          </cell>
          <cell r="K1262" t="str">
            <v>042-799-2491</v>
          </cell>
          <cell r="L1262" t="str">
            <v>042-799-0665</v>
          </cell>
          <cell r="M1262" t="str">
            <v>kyujin@fuyou.or.jp</v>
          </cell>
          <cell r="N1262" t="str">
            <v>https://www.fuyou.or.jp</v>
          </cell>
          <cell r="O1262" t="str">
            <v xml:space="preserve">「老人は国の宝」を信条に、芙蓉会が織りなす真心の医療・介護サービス_x000D_
_x000D_
療養型の病院、介護医療院、有料老人ホーム、グループホーム、通所サービス、短期入所を同一敷地内、近隣に居宅支援事業所も運営しています。_x000D_
_x000D_
職員同士で、あいさつを交し合う笑顔あふれる職場です。_x000D_
</v>
          </cell>
          <cell r="P1262" t="str">
            <v>調理補助</v>
          </cell>
          <cell r="Q1262" t="str">
            <v>確認中</v>
          </cell>
          <cell r="R1262" t="str">
            <v>盛り付け、配膳、洗浄、調理作業があります。
時間によって、業務が変わりますが、ライフスタイルにあわせて可能な時間を選べます。
シフト番号①盛り付け、配膳②洗浄③盛り付け、配膳④洗浄⑤盛り付け、配膳⑥洗浄⑦調理、盛り付け、配膳、洗浄⑧調理、盛り付け、配膳、洗浄</v>
          </cell>
          <cell r="S1262" t="str">
            <v>ふよう病院</v>
          </cell>
          <cell r="T1262" t="str">
            <v>確認中</v>
          </cell>
          <cell r="U1262" t="str">
            <v>非常勤パート（パートタイム）</v>
          </cell>
          <cell r="V1262" t="str">
            <v>東京都町田市南町田3-43-1</v>
          </cell>
          <cell r="W1262" t="str">
            <v>東急田園都市線　南町田グランベリーパーク駅から徒歩8分　地下道Ｂ２出口</v>
          </cell>
          <cell r="X1262" t="str">
            <v>1,120～1,170円</v>
          </cell>
          <cell r="Y1262" t="str">
            <v>-</v>
          </cell>
          <cell r="Z1262" t="str">
            <v>-</v>
          </cell>
          <cell r="AA1262" t="str">
            <v>規定内支給：上限30,000円まで</v>
          </cell>
          <cell r="AB1262" t="str">
            <v>有</v>
          </cell>
          <cell r="AC1262" t="str">
            <v>昇給は、人事考課の評価により決定する</v>
          </cell>
          <cell r="AD1262" t="str">
            <v>無</v>
          </cell>
          <cell r="AE1262" t="str">
            <v>なし</v>
          </cell>
          <cell r="AF1262" t="str">
            <v>時給</v>
          </cell>
          <cell r="AG1262" t="str">
            <v>期間の定めあり（有期雇用）</v>
          </cell>
          <cell r="AH1262" t="str">
            <v>6か月。更新あり</v>
          </cell>
          <cell r="AI1262" t="str">
            <v>確認中</v>
          </cell>
          <cell r="AJ1262" t="str">
            <v>条件等による</v>
          </cell>
          <cell r="AK1262" t="str">
            <v>有り</v>
          </cell>
          <cell r="AL1262" t="str">
            <v>3か月</v>
          </cell>
          <cell r="AM1262" t="str">
            <v>その他：勤務状況による</v>
          </cell>
          <cell r="AN1262" t="str">
            <v>月平均3時間、勤務状況による</v>
          </cell>
          <cell r="AO1262" t="str">
            <v>変形労働時間制</v>
          </cell>
          <cell r="AP1262" t="str">
            <v>① 6：30～ 7：30（1ｈ）② 7：30～ 9：30（2ｈ）③ 9：30～12：00（2.5ｈ）④12：00～14：30（2.5ｈ）⑤15：30～18：00（2.5ｈ）⑥18：00～20：30（2.5ｈ）⑦ 7：30～15：30（7ｈ：休憩1ｈ）⑧ 8：00～16：00（7ｈ：休憩1ｈ）</v>
          </cell>
          <cell r="AQ1262" t="str">
            <v>2日／週以上、5日／週でも可</v>
          </cell>
          <cell r="AR1262" t="str">
            <v>大量調理経験あり歓迎。料理・盛り付け・配膳・洗浄に興味がある方</v>
          </cell>
          <cell r="AS1262" t="str">
            <v>週の労働時間により、雇用保険，労災保険，健康保険，厚生年金等に加入</v>
          </cell>
          <cell r="AT1262">
            <v>5</v>
          </cell>
          <cell r="AU1262" t="str">
            <v>介護療養型医療施設（療養型病床）</v>
          </cell>
          <cell r="AV1262" t="str">
            <v>利用する</v>
          </cell>
          <cell r="AW1262" t="str">
            <v>②③⑥</v>
          </cell>
          <cell r="AX1262" t="str">
            <v>利用する</v>
          </cell>
          <cell r="AY1262" t="str">
            <v>提携保養施設あり_x000D_
昼食一部補助あり</v>
          </cell>
          <cell r="AZ1262" t="str">
            <v>法定通り</v>
          </cell>
          <cell r="BA1262" t="str">
            <v>シフト制</v>
          </cell>
          <cell r="BB1262" t="str">
            <v>あり「屋内禁煙」又は「敷地内禁煙（屋外に喫煙場所設置」</v>
          </cell>
          <cell r="BC1262" t="str">
            <v>あり「屋内禁煙」又は「敷地内禁煙（屋外に喫煙場所設置」</v>
          </cell>
        </row>
        <row r="1263">
          <cell r="C1263" t="str">
            <v>70-0212</v>
          </cell>
          <cell r="D1263">
            <v>45209</v>
          </cell>
          <cell r="E1263" t="str">
            <v>社会福祉法人　永寿会</v>
          </cell>
          <cell r="F1263" t="str">
            <v>しゃかいふくしほうじん　えいじゅかい</v>
          </cell>
          <cell r="G1263" t="str">
            <v>事務課</v>
          </cell>
          <cell r="H1263" t="str">
            <v>小泉　永・朝妻　卓也</v>
          </cell>
          <cell r="J1263" t="str">
            <v>042-792-1771</v>
          </cell>
          <cell r="K1263" t="str">
            <v>042-792-1772</v>
          </cell>
          <cell r="M1263" t="str">
            <v>ty-machida@karin.or.jp</v>
          </cell>
          <cell r="N1263" t="str">
            <v>https://www.eijyukai-karin.com/</v>
          </cell>
          <cell r="O1263" t="str">
            <v>未経験からでもOJTでしっかり学べます。
資格取得支援制度もあります。
定年60歳　再雇用65歳まで</v>
          </cell>
          <cell r="P1263" t="str">
            <v>介護職</v>
          </cell>
          <cell r="Q1263" t="str">
            <v>確認中</v>
          </cell>
          <cell r="R1263" t="str">
            <v>ユニット型特別養護老人ホームでの介護全般の業務（入居者・利用者の生活支援、食事・排泄・入浴等の介助・記録関係）
ご入居者の食事介助・入浴介助・排泄介助など身の回りのお世話をしていただきます。入職時には先輩職員が付いて業務を進めていきます。</v>
          </cell>
          <cell r="S1263" t="str">
            <v>特別養護老人ホーム　かりん・町田</v>
          </cell>
          <cell r="T1263" t="str">
            <v>確認中</v>
          </cell>
          <cell r="U1263" t="str">
            <v>正社員</v>
          </cell>
          <cell r="V1263" t="str">
            <v>東京都町田市忠生1-2-7</v>
          </cell>
          <cell r="W1263" t="str">
            <v>公共交通機関の場合：JR横浜線・小田急線　町田駅よりバス約１５分「忠生公園前」下車徒歩2分</v>
          </cell>
          <cell r="X1263" t="str">
            <v>195,200円〜245,000円</v>
          </cell>
          <cell r="Y1263" t="str">
            <v>処遇改善手当 12,000円〜12,000円
特定処遇改善手当 3,000円〜10,000円
処遇改善支援手当 5,000円〜5,000円
財形手当 3,000円〜3,000円</v>
          </cell>
          <cell r="Z1263" t="str">
            <v>資格手当（介護福祉士）：５０００円
夜勤手当：６０００円～７０００／回
住居手当：上限２００００円（規定による）　　　　　
扶養手当：上限１２０００円（規定による）　　　　　</v>
          </cell>
          <cell r="AA1263" t="str">
            <v>施設より２キロ以上通勤手当支給　上限２万円迄支給　車通勤可能</v>
          </cell>
          <cell r="AB1263" t="str">
            <v>有り</v>
          </cell>
          <cell r="AC1263" t="str">
            <v>1月あたり2,100円〜2,700円（前年度実績）</v>
          </cell>
          <cell r="AD1263" t="str">
            <v>有り</v>
          </cell>
          <cell r="AE1263" t="str">
            <v>年2回（前年実績3.9ヶ月）</v>
          </cell>
          <cell r="AF1263" t="str">
            <v>月給（手当等確認ください）</v>
          </cell>
          <cell r="AG1263" t="str">
            <v>期間の定めなし</v>
          </cell>
          <cell r="AH1263" t="str">
            <v>期間の定めなし</v>
          </cell>
          <cell r="AI1263" t="str">
            <v>確認中</v>
          </cell>
          <cell r="AJ1263" t="str">
            <v>可</v>
          </cell>
          <cell r="AK1263" t="str">
            <v>有</v>
          </cell>
          <cell r="AL1263" t="str">
            <v>3ヵ月</v>
          </cell>
          <cell r="AM1263" t="str">
            <v>有</v>
          </cell>
          <cell r="AN1263" t="str">
            <v>月平均5時間</v>
          </cell>
          <cell r="AO1263" t="str">
            <v>変形労働時間制</v>
          </cell>
          <cell r="AP1263" t="str">
            <v>①早番  7:00～16:00　②日勤  9:00～18:00
③遅番  13:00～22:00　④夜勤  22:00～翌7:00　シフト制</v>
          </cell>
          <cell r="AQ1263" t="str">
            <v>月平均21.2日</v>
          </cell>
          <cell r="AR1263" t="str">
            <v>初任者研修修了・実務者研修修了（旧ヘルパー１級・２級も可）、介護福祉士等</v>
          </cell>
          <cell r="AS1263" t="str">
            <v>雇用保険・健康保険・厚生年金・労災保険</v>
          </cell>
          <cell r="AT1263" t="str">
            <v>5名</v>
          </cell>
          <cell r="AU1263" t="str">
            <v>特別養護老人ホーム（特養）</v>
          </cell>
          <cell r="AZ1263" t="str">
            <v>60分</v>
          </cell>
          <cell r="BA1263" t="str">
            <v>4週8休
年間休日110日</v>
          </cell>
          <cell r="BB1263" t="str">
            <v>有（屋内「原則禁煙」）</v>
          </cell>
          <cell r="BC1263" t="str">
            <v>屋内禁煙（屋外に喫煙所設置）</v>
          </cell>
        </row>
        <row r="1264">
          <cell r="C1264" t="str">
            <v>50-0110</v>
          </cell>
          <cell r="D1264">
            <v>45450</v>
          </cell>
          <cell r="E1264" t="str">
            <v>社会福祉法人賛育会</v>
          </cell>
          <cell r="F1264" t="str">
            <v>しゃかいふくしほうじん　さんいくかい</v>
          </cell>
          <cell r="G1264" t="str">
            <v>管理課</v>
          </cell>
          <cell r="H1264" t="str">
            <v>嶌田　三津古</v>
          </cell>
          <cell r="J1264" t="str">
            <v>042-735-3000</v>
          </cell>
          <cell r="K1264" t="str">
            <v>042-734-8933</v>
          </cell>
          <cell r="M1264" t="str">
            <v>seifu@san-ikukai.or.jp</v>
          </cell>
          <cell r="N1264" t="str">
            <v>https://www.san-ikukai.or.jp/seifu-en/</v>
          </cell>
          <cell r="O1264" t="str">
            <v>賛育会は、100年以上の歴史のある法人で複数の施設を持っています。なので、同一法人内で、事業所・職種変更が可能であり、スキルアップが可能です。また、給与体系・福利厚生などもしっかりしているので、安心して働けます♪</v>
          </cell>
          <cell r="P1264" t="str">
            <v>介護職</v>
          </cell>
          <cell r="Q1264" t="str">
            <v>確認中</v>
          </cell>
          <cell r="R1264" t="str">
            <v>介護全般</v>
          </cell>
          <cell r="S1264" t="str">
            <v>特別養護老人ホーム　清風園</v>
          </cell>
          <cell r="T1264" t="str">
            <v>確認中</v>
          </cell>
          <cell r="U1264" t="str">
            <v>正社員</v>
          </cell>
          <cell r="V1264" t="str">
            <v>東京都町田市金井7-17-13</v>
          </cell>
          <cell r="W1264" t="str">
            <v>小田急線鶴川駅バス5分（八幡神社前下車）</v>
          </cell>
          <cell r="X1264" t="str">
            <v>208,200円〜243,200円</v>
          </cell>
          <cell r="Y1264" t="str">
            <v>住宅手当 6,000円〜10,000円
地域手当 25,000円〜25,000円</v>
          </cell>
          <cell r="Z1264" t="str">
            <v>夜勤手当　５０００円／１回
介護福祉士手当　４０００円～７０００円
介護員処遇改善加算分　７０００円</v>
          </cell>
          <cell r="AA1264" t="str">
            <v>2km以上　実費払い　車通勤：可</v>
          </cell>
          <cell r="AB1264" t="str">
            <v>有り</v>
          </cell>
          <cell r="AC1264" t="str">
            <v>1月あたり4,000円〜20,000円（前年度実績）</v>
          </cell>
          <cell r="AD1264" t="str">
            <v>有り</v>
          </cell>
          <cell r="AE1264" t="str">
            <v>3.5ヶ月分</v>
          </cell>
          <cell r="AF1264" t="str">
            <v>月給（手当等確認ください）</v>
          </cell>
          <cell r="AG1264" t="str">
            <v>期間の定めなし</v>
          </cell>
          <cell r="AH1264" t="str">
            <v>期間の定めなし</v>
          </cell>
          <cell r="AI1264" t="str">
            <v>確認中</v>
          </cell>
          <cell r="AJ1264" t="str">
            <v>可</v>
          </cell>
          <cell r="AK1264" t="str">
            <v>有</v>
          </cell>
          <cell r="AL1264" t="str">
            <v>３ヶ月</v>
          </cell>
          <cell r="AM1264" t="str">
            <v>有</v>
          </cell>
          <cell r="AN1264" t="str">
            <v>月平均3時間</v>
          </cell>
          <cell r="AO1264" t="str">
            <v>変形労働時間制</v>
          </cell>
          <cell r="AP1264" t="str">
            <v>就業時間１/7時30分〜16時00分,就業時間２/9時00分〜17時30分,就業時間３/11時00分〜19時30分,
就業時間に関する特記事項/（４）１６：３０～０９：３０休憩１２０分交代制で夜勤あり。</v>
          </cell>
          <cell r="AQ1264" t="str">
            <v>シフト勤務・公休月10日</v>
          </cell>
          <cell r="AR1264" t="str">
            <v>ヘルパー２級、介護職員初任者研修修了、介護福祉士</v>
          </cell>
          <cell r="AS1264" t="str">
            <v>労災保険・雇用保険・社会保険・厚生年金</v>
          </cell>
          <cell r="AT1264" t="str">
            <v>１名</v>
          </cell>
          <cell r="AU1264" t="str">
            <v>特別養護老人ホーム（特養）</v>
          </cell>
          <cell r="AV1264" t="str">
            <v>利用しない</v>
          </cell>
          <cell r="AX1264" t="str">
            <v>利用しない</v>
          </cell>
          <cell r="AZ1264" t="str">
            <v>60分※１６：３０～０９：３０休憩１２０分</v>
          </cell>
          <cell r="BA1264" t="str">
            <v>公休月10日</v>
          </cell>
          <cell r="BB1264" t="str">
            <v>有（屋内「原則禁煙」）</v>
          </cell>
          <cell r="BC1264" t="str">
            <v>屋内禁煙（屋外に喫煙所設置）</v>
          </cell>
        </row>
        <row r="1265">
          <cell r="C1265" t="str">
            <v>13190-09495131</v>
          </cell>
          <cell r="D1265">
            <v>45222</v>
          </cell>
          <cell r="E1265" t="str">
            <v>特定非営利活動法人 桜実会</v>
          </cell>
          <cell r="F1265" t="str">
            <v>トクテイヒエイリカツドウホウジンオウミカイ</v>
          </cell>
          <cell r="G1265">
            <v>0</v>
          </cell>
          <cell r="H1265">
            <v>0</v>
          </cell>
          <cell r="I1265">
            <v>0</v>
          </cell>
          <cell r="J1265">
            <v>0</v>
          </cell>
          <cell r="K1265">
            <v>0</v>
          </cell>
          <cell r="L1265">
            <v>0</v>
          </cell>
          <cell r="M1265">
            <v>0</v>
          </cell>
          <cell r="N1265" t="str">
            <v>内容・詳細等は最下部ハローワークインターネットサービスにて確認ください。</v>
          </cell>
          <cell r="O1265" t="str">
            <v>玉川学園高齢者在宅サービスセンター・デイサービス南大谷の運営, 。介護保険の通所事業、訪問介護事業、生活支援型通所事業。, 福祉のまちづくりを目指して、地域住民の参加と協力で１９９９年, ５月設立。多くの活動はボランティアの人が担い、安心して老後を, 過ごせるよういろいろな事業を展開しております。</v>
          </cell>
          <cell r="P1265" t="str">
            <v>送迎ドライバー デイサービス玉川学園／１１月１５日面接会</v>
          </cell>
          <cell r="Q1265" t="str">
            <v>確認中</v>
          </cell>
          <cell r="R1265" t="str">
            <v>デイサービスの送迎業務,  定員６０名、一日利用者平均４０名,  朝夕の送迎 ハイエース乗車,  車両管理、利用者の介護補助等</v>
          </cell>
          <cell r="S1265" t="str">
            <v>デイサービス玉川学園</v>
          </cell>
          <cell r="T1265" t="str">
            <v>確認中</v>
          </cell>
          <cell r="U1265" t="str">
            <v>非常勤パート</v>
          </cell>
          <cell r="V1265" t="str">
            <v>小田急線玉川学園前駅より徒歩７分</v>
          </cell>
          <cell r="W1265" t="str">
            <v>東京都町田市玉川学園３丁目３５番１号</v>
          </cell>
          <cell r="X1265" t="str">
            <v>1,113円〜1,115円</v>
          </cell>
          <cell r="Y1265" t="str">
            <v>-</v>
          </cell>
          <cell r="Z1265" t="str">
            <v>処遇改善加算特別手当</v>
          </cell>
          <cell r="AA1265" t="str">
            <v>実費支給（上限なし）</v>
          </cell>
          <cell r="AB1265" t="str">
            <v>あり</v>
          </cell>
          <cell r="AC1265" t="str">
            <v>1時間あたり5円〜20円（前年度実績）</v>
          </cell>
          <cell r="AD1265" t="str">
            <v>あり</v>
          </cell>
          <cell r="AE1265" t="str">
            <v>あり</v>
          </cell>
          <cell r="AF1265" t="str">
            <v>時給</v>
          </cell>
          <cell r="AG1265" t="str">
            <v>期間の定めあり</v>
          </cell>
          <cell r="AH1265" t="str">
            <v>雇用期間の定めあり（4ヶ月以上）, 〜2024年3月31日, 契約更新の可能性, あり（原則更新）</v>
          </cell>
          <cell r="AI1265" t="str">
            <v>確認中</v>
          </cell>
          <cell r="AJ1265" t="str">
            <v>不可</v>
          </cell>
          <cell r="AK1265" t="str">
            <v>あり</v>
          </cell>
          <cell r="AL1265" t="str">
            <v>３ヶ月</v>
          </cell>
          <cell r="AM1265" t="str">
            <v>なし</v>
          </cell>
          <cell r="AN1265" t="str">
            <v>なし</v>
          </cell>
          <cell r="AO1265" t="str">
            <v>内容・詳細等は最下部ハローワークインターネットサービスにて確認ください。</v>
          </cell>
          <cell r="AP1265" t="str">
            <v>就業時間１, 8時15分〜11時15分, 就業時間２, 15時15分〜17時25分, 又は, 8時15分〜17時25分の時間の間の5時間程度, 就業時間に関する特記事項, 勤務日・勤務時間は相談に応ず</v>
          </cell>
          <cell r="AQ1265" t="str">
            <v>週3日〜週4日</v>
          </cell>
          <cell r="AR1265" t="str">
            <v>介護職員初任者研修修了者, あれば尚可, 普通自動車運転免許, 必須（ＡＴ限定可）</v>
          </cell>
          <cell r="AS1265" t="str">
            <v>労災保険</v>
          </cell>
          <cell r="AT1265" t="str">
            <v>2人</v>
          </cell>
          <cell r="AU1265" t="str">
            <v>認知症対応型デイサービス</v>
          </cell>
          <cell r="AZ1265" t="str">
            <v>0分</v>
          </cell>
          <cell r="BA1265" t="str">
            <v>週休二日制</v>
          </cell>
          <cell r="BB1265" t="str">
            <v>あり（屋内禁煙）</v>
          </cell>
        </row>
        <row r="1266">
          <cell r="C1266" t="str">
            <v>13190-09496031</v>
          </cell>
          <cell r="D1266">
            <v>45222</v>
          </cell>
          <cell r="E1266" t="str">
            <v>特定非営利活動法人 桜実会</v>
          </cell>
          <cell r="F1266" t="str">
            <v>トクテイヒエイリカツドウホウジンオウミカイ</v>
          </cell>
          <cell r="G1266">
            <v>0</v>
          </cell>
          <cell r="H1266">
            <v>0</v>
          </cell>
          <cell r="I1266">
            <v>0</v>
          </cell>
          <cell r="J1266">
            <v>0</v>
          </cell>
          <cell r="K1266">
            <v>0</v>
          </cell>
          <cell r="L1266">
            <v>0</v>
          </cell>
          <cell r="M1266">
            <v>0</v>
          </cell>
          <cell r="N1266" t="str">
            <v>内容・詳細等は最下部ハローワークインターネットサービスにて確認ください。</v>
          </cell>
          <cell r="O1266" t="str">
            <v>玉川学園高齢者在宅サービスセンター・デイサービス南大谷の運営, 。介護保険の通所事業、訪問介護事業、生活支援型通所事業。, 福祉のまちづくりを目指して、地域住民の参加と協力で１９９９年, ５月設立。多くの活動はボランティアの人が担い、安心して老後を, 過ごせるよういろいろな事業を展開しております。</v>
          </cell>
          <cell r="P1266" t="str">
            <v>ケアワーカー／１１月１５日面接会</v>
          </cell>
          <cell r="Q1266" t="str">
            <v>確認中</v>
          </cell>
          <cell r="R1266" t="str">
            <v xml:space="preserve">・デイサービスの介護及び送迎職員, ・常勤職員としてデイサービス利用者の介護業務、送迎業務に従事,  していただきます。, デイサービス：定員６０名 </v>
          </cell>
          <cell r="S1266" t="str">
            <v>デイサービス 玉川学園</v>
          </cell>
          <cell r="T1266" t="str">
            <v>確認中</v>
          </cell>
          <cell r="U1266" t="str">
            <v>正社員</v>
          </cell>
          <cell r="V1266" t="str">
            <v xml:space="preserve">東京都町田市玉川学園３－３５－１ </v>
          </cell>
          <cell r="W1266" t="str">
            <v>小田急線 玉川学園前駅</v>
          </cell>
          <cell r="X1266" t="str">
            <v>200,200円〜220,000円</v>
          </cell>
          <cell r="Y1266" t="str">
            <v>資格手当 15,000円〜20,000円</v>
          </cell>
          <cell r="Z1266" t="str">
            <v>＊処遇改善加算手当 ２００００円～／月, ＊ベースアップ加算手当 ３０００円～／月</v>
          </cell>
          <cell r="AA1266" t="str">
            <v>実費支給（上限なし）</v>
          </cell>
          <cell r="AB1266" t="str">
            <v>あり</v>
          </cell>
          <cell r="AC1266" t="str">
            <v>1月あたり600円〜1,000円（前年度実績）</v>
          </cell>
          <cell r="AD1266" t="str">
            <v>あり</v>
          </cell>
          <cell r="AE1266" t="str">
            <v>なし</v>
          </cell>
          <cell r="AF1266" t="str">
            <v>月給（手当等確認ください）</v>
          </cell>
          <cell r="AG1266" t="str">
            <v>期間の定めあり</v>
          </cell>
          <cell r="AH1266" t="str">
            <v>雇用期間の定めなし</v>
          </cell>
          <cell r="AI1266" t="str">
            <v>確認中</v>
          </cell>
          <cell r="AJ1266" t="str">
            <v>不可</v>
          </cell>
          <cell r="AK1266" t="str">
            <v>あり</v>
          </cell>
          <cell r="AL1266" t="str">
            <v>３ヶ月</v>
          </cell>
          <cell r="AM1266" t="str">
            <v>あり</v>
          </cell>
          <cell r="AN1266" t="str">
            <v>10時間</v>
          </cell>
          <cell r="AO1266" t="str">
            <v>就業時間１</v>
          </cell>
          <cell r="AP1266" t="str">
            <v>8時25分〜17時25分, 就業時間に関する特記事項, 上記時間で交代勤務</v>
          </cell>
          <cell r="AQ1266" t="str">
            <v>内容・詳細等は最下部ハローワークインターネットサービスにて確認ください。</v>
          </cell>
          <cell r="AR1266" t="str">
            <v>介護福祉士, 必須, 普通自動車運転免許, 必須（ＡＴ限定可）</v>
          </cell>
          <cell r="AS1266" t="str">
            <v>雇用保険，労災保険，健康保険，厚生年金，財形</v>
          </cell>
          <cell r="AT1266" t="str">
            <v>2人</v>
          </cell>
          <cell r="AU1266" t="str">
            <v>認知症対応型デイサービス</v>
          </cell>
          <cell r="AZ1266" t="str">
            <v>60分</v>
          </cell>
          <cell r="BA1266" t="str">
            <v>週休二日制</v>
          </cell>
          <cell r="BB1266" t="str">
            <v>あり（屋内禁煙）</v>
          </cell>
        </row>
        <row r="1267">
          <cell r="C1267" t="str">
            <v>13190-09497831</v>
          </cell>
          <cell r="D1267">
            <v>45222</v>
          </cell>
          <cell r="E1267" t="str">
            <v>特定非営利活動法人 桜実会</v>
          </cell>
          <cell r="F1267" t="str">
            <v>トクテイヒエイリカツドウホウジンオウミカイ</v>
          </cell>
          <cell r="G1267">
            <v>0</v>
          </cell>
          <cell r="H1267">
            <v>0</v>
          </cell>
          <cell r="I1267">
            <v>0</v>
          </cell>
          <cell r="J1267">
            <v>0</v>
          </cell>
          <cell r="K1267">
            <v>0</v>
          </cell>
          <cell r="L1267">
            <v>0</v>
          </cell>
          <cell r="M1267">
            <v>0</v>
          </cell>
          <cell r="N1267" t="str">
            <v>内容・詳細等は最下部ハローワークインターネットサービスにて確認ください。</v>
          </cell>
          <cell r="O1267" t="str">
            <v>玉川学園高齢者在宅サービスセンター・デイサービス南大谷の運営, 。介護保険の通所事業、訪問介護事業、生活支援型通所事業。, 福祉のまちづくりを目指して、地域住民の参加と協力で１９９９年, ５月設立。多くの活動はボランティアの人が担い、安心して老後を, 過ごせるよういろいろな事業を展開しております。</v>
          </cell>
          <cell r="P1267" t="str">
            <v>デイサービスケアワーカー／１１月１５日面接会</v>
          </cell>
          <cell r="Q1267" t="str">
            <v>確認中</v>
          </cell>
          <cell r="R1267" t="str">
            <v>デイサービスの介護職,  一日利用者平均４０名,  デイサービス利用者の送迎・入浴介助・趣味活動の補助・,  排泄介助などの業務を担当していただきます。</v>
          </cell>
          <cell r="S1267" t="str">
            <v>デイサービス玉川学園</v>
          </cell>
          <cell r="T1267" t="str">
            <v>確認中</v>
          </cell>
          <cell r="U1267" t="str">
            <v>非常勤パート</v>
          </cell>
          <cell r="V1267" t="str">
            <v>東京都町田市玉川学園３丁目３５番１号</v>
          </cell>
          <cell r="W1267" t="str">
            <v>玉川学園前駅, 最寄り駅から就業場所までの交通手段, 徒歩, 所要時間, 7分</v>
          </cell>
          <cell r="X1267" t="str">
            <v>1,191円〜1,198円</v>
          </cell>
          <cell r="Y1267" t="str">
            <v>資格手当 28円〜28円, 入浴勤務手当 50円〜50円</v>
          </cell>
          <cell r="Z1267" t="str">
            <v>介護職員処遇改善加算特別手当,   １０，０００円前後／月</v>
          </cell>
          <cell r="AA1267" t="str">
            <v>実費支給（上限なし）</v>
          </cell>
          <cell r="AB1267" t="str">
            <v>あり</v>
          </cell>
          <cell r="AC1267" t="str">
            <v>1時間あたり5円〜20円（前年度実績）</v>
          </cell>
          <cell r="AD1267" t="str">
            <v>あり</v>
          </cell>
          <cell r="AE1267" t="str">
            <v>なし</v>
          </cell>
          <cell r="AF1267" t="str">
            <v>時給</v>
          </cell>
          <cell r="AG1267" t="str">
            <v>期間の定めあり</v>
          </cell>
          <cell r="AH1267" t="str">
            <v>雇用期間の定めあり（4ヶ月以上）, 〜2024年3月31日, 契約更新の可能性, あり（原則更新）</v>
          </cell>
          <cell r="AI1267" t="str">
            <v>確認中</v>
          </cell>
          <cell r="AJ1267" t="str">
            <v>不可</v>
          </cell>
          <cell r="AK1267" t="str">
            <v>あり</v>
          </cell>
          <cell r="AL1267" t="str">
            <v>３ヶ月</v>
          </cell>
          <cell r="AM1267" t="str">
            <v>あり</v>
          </cell>
          <cell r="AN1267" t="str">
            <v>1時間</v>
          </cell>
          <cell r="AO1267" t="str">
            <v>就業時間１</v>
          </cell>
          <cell r="AP1267" t="str">
            <v>就業時間１, 8時25分〜17時25分, 又は, 8時25分〜17時25分の時間の間の4時間以上, 就業時間に関する特記事項, 勤務時間相談に応ず</v>
          </cell>
          <cell r="AQ1267" t="str">
            <v>週3日〜週4日</v>
          </cell>
          <cell r="AR1267" t="str">
            <v>介護職員初任者研修修了者, 必須, 介護福祉士, あれば尚可, いずれかの資格を所持で可, 普通自動車運転免許, あれば尚可（ＡＴ限定可）</v>
          </cell>
          <cell r="AS1267" t="str">
            <v>労災保険</v>
          </cell>
          <cell r="AT1267" t="str">
            <v>3人</v>
          </cell>
          <cell r="AU1267" t="str">
            <v>認知症対応型デイサービス</v>
          </cell>
          <cell r="AZ1267" t="str">
            <v>60分</v>
          </cell>
          <cell r="BA1267" t="str">
            <v>週休二日制</v>
          </cell>
          <cell r="BB1267" t="str">
            <v>あり（屋内禁煙）</v>
          </cell>
        </row>
        <row r="1268">
          <cell r="C1268" t="str">
            <v>13190-09499531</v>
          </cell>
          <cell r="D1268">
            <v>45222</v>
          </cell>
          <cell r="E1268" t="str">
            <v>特定非営利活動法人 桜実会</v>
          </cell>
          <cell r="F1268" t="str">
            <v>トクテイヒエイリカツドウホウジンオウミカイ</v>
          </cell>
          <cell r="G1268">
            <v>0</v>
          </cell>
          <cell r="H1268">
            <v>0</v>
          </cell>
          <cell r="I1268">
            <v>0</v>
          </cell>
          <cell r="J1268">
            <v>0</v>
          </cell>
          <cell r="K1268">
            <v>0</v>
          </cell>
          <cell r="L1268">
            <v>0</v>
          </cell>
          <cell r="M1268">
            <v>0</v>
          </cell>
          <cell r="N1268" t="str">
            <v>内容・詳細等は最下部ハローワークインターネットサービスにて確認ください。</v>
          </cell>
          <cell r="O1268" t="str">
            <v>玉川学園高齢者在宅サービスセンター・デイサービス南大谷の運営, 。介護保険の通所事業、訪問介護事業、生活支援型通所事業。, 福祉のまちづくりを目指して、地域住民の参加と協力で１９９９年, ５月設立。多くの活動はボランティアの人が担い、安心して老後を, 過ごせるよういろいろな事業を展開しております。</v>
          </cell>
          <cell r="P1268" t="str">
            <v>看護師（正・准）デイサービス玉川学園／１１月１５日面接会</v>
          </cell>
          <cell r="Q1268" t="str">
            <v>確認中</v>
          </cell>
          <cell r="R1268" t="str">
            <v>デイサービス看護師, 利用者の健康管理, 定員６０名、一日利用者平均４０名</v>
          </cell>
          <cell r="S1268" t="str">
            <v>デイサービス玉川学園</v>
          </cell>
          <cell r="T1268" t="str">
            <v>確認中</v>
          </cell>
          <cell r="U1268" t="str">
            <v>非常勤パート</v>
          </cell>
          <cell r="V1268" t="str">
            <v>東京都町田市玉川学園３丁目３５番１号</v>
          </cell>
          <cell r="W1268" t="str">
            <v>玉川学園前駅, 最寄り駅から就業場所までの交通手段, 徒歩, 所要時間, 7分</v>
          </cell>
          <cell r="X1268" t="str">
            <v>1,583円〜1,636円</v>
          </cell>
          <cell r="Y1268" t="str">
            <v>資格手当 38円〜56円</v>
          </cell>
          <cell r="Z1268" t="str">
            <v>特別手当,   ５，０００円～６，０００円／月</v>
          </cell>
          <cell r="AA1268" t="str">
            <v>実費支給（上限なし）</v>
          </cell>
          <cell r="AB1268" t="str">
            <v>あり</v>
          </cell>
          <cell r="AC1268" t="str">
            <v>1時間あたり10円〜20円（前年度実績）</v>
          </cell>
          <cell r="AD1268" t="str">
            <v>あり</v>
          </cell>
          <cell r="AE1268" t="str">
            <v>計 0.50ヶ月分（前年度実績）</v>
          </cell>
          <cell r="AF1268" t="str">
            <v>時給</v>
          </cell>
          <cell r="AG1268" t="str">
            <v>期間の定めあり</v>
          </cell>
          <cell r="AH1268" t="str">
            <v>雇用期間の定めあり（4ヶ月以上）, 〜2024年3月31日, 契約更新の可能性, あり（原則更新）</v>
          </cell>
          <cell r="AI1268" t="str">
            <v>確認中</v>
          </cell>
          <cell r="AJ1268" t="str">
            <v>可</v>
          </cell>
          <cell r="AK1268" t="str">
            <v>あり</v>
          </cell>
          <cell r="AL1268" t="str">
            <v>３ヶ月</v>
          </cell>
          <cell r="AM1268" t="str">
            <v>あり</v>
          </cell>
          <cell r="AN1268" t="str">
            <v>2時間</v>
          </cell>
          <cell r="AO1268" t="str">
            <v>就業時間１</v>
          </cell>
          <cell r="AP1268" t="str">
            <v>8時25分〜17時25分, 又は, 〜の時間の間の8時間程度, 就業時間に関する特記事項, 就業時間は相談に応ず</v>
          </cell>
          <cell r="AQ1268" t="str">
            <v>週2日〜週4日</v>
          </cell>
          <cell r="AR1268" t="str">
            <v>看護師, 必須, 准看護師, 必須, いずれかの資格を所持で可</v>
          </cell>
          <cell r="AS1268" t="str">
            <v>労災保険</v>
          </cell>
          <cell r="AT1268" t="str">
            <v>1人</v>
          </cell>
          <cell r="AU1268" t="str">
            <v>認知症対応型デイサービス</v>
          </cell>
          <cell r="AZ1268" t="str">
            <v>60分</v>
          </cell>
          <cell r="BA1268" t="str">
            <v>週休二日制</v>
          </cell>
          <cell r="BB1268" t="str">
            <v>あり（屋内禁煙）</v>
          </cell>
        </row>
        <row r="1269">
          <cell r="C1269" t="str">
            <v>13190-09500031</v>
          </cell>
          <cell r="D1269">
            <v>45222</v>
          </cell>
          <cell r="E1269" t="str">
            <v>社会福祉法人合掌苑</v>
          </cell>
          <cell r="F1269" t="str">
            <v>シャカイフクシホウジン ガッショウエン</v>
          </cell>
          <cell r="G1269">
            <v>0</v>
          </cell>
          <cell r="H1269">
            <v>0</v>
          </cell>
          <cell r="I1269">
            <v>0</v>
          </cell>
          <cell r="J1269">
            <v>0</v>
          </cell>
          <cell r="K1269">
            <v>0</v>
          </cell>
          <cell r="L1269">
            <v>0</v>
          </cell>
          <cell r="M1269">
            <v>0</v>
          </cell>
          <cell r="N1269" t="str">
            <v xml:space="preserve">www.gsen.or.jp/ </v>
          </cell>
          <cell r="O1269" t="str">
            <v>町田の地で６０年、現在３４サービスを展開する社会福祉法人です, 。当法人は日本でいちばん大切にしたい会社大賞（２０１７）受賞, 、日本経営品質賞経営革新推進賞（２０１８）受賞企業です。, 「ここで働く人が幸せでないとよい介護はできない」という理事長, 方針の下、時短勤務や長期休暇、産休支援、夜勤専従化等、働きや, すさをとことん追求しているので、離職率が低いことが特徴です。</v>
          </cell>
          <cell r="P1269" t="str">
            <v>介護職員（翠の杜）【画像情報あり】／１１月１５日面接会</v>
          </cell>
          <cell r="Q1269" t="str">
            <v>確認中</v>
          </cell>
          <cell r="R1269" t="str">
            <v>デイサービス「合掌苑 翠の杜」で、介護業務全般を行っていただ, きます。,  ・食事、入浴、排泄等の介助             ,  ・室内清掃、リネン交換,  ・行事やレクリエーション時の補助,  ・送迎の添乗,  ・その他介護業務に付随する業務</v>
          </cell>
          <cell r="S1269" t="str">
            <v>デイサービス「合掌苑 翠の杜」</v>
          </cell>
          <cell r="T1269" t="str">
            <v>確認中</v>
          </cell>
          <cell r="U1269" t="str">
            <v>正社員</v>
          </cell>
          <cell r="V1269" t="str">
            <v>東京都町田市金森東３－１８－１６</v>
          </cell>
          <cell r="W1269" t="str">
            <v>ＪＲ横浜線 成瀬駅, 最寄り駅から就業場所までの交通手段, 徒歩, 所要時間, 15分</v>
          </cell>
          <cell r="X1269" t="str">
            <v>223,600円〜292,400円</v>
          </cell>
          <cell r="Y1269" t="str">
            <v>-</v>
          </cell>
          <cell r="Z1269" t="str">
            <v>・介護福祉士手当  １０，０００円, ・処遇改善手当   １７，０００円, ・住宅手当     １０，０００円～３０，０００円, ・家族手当 配偶者  ５，０００円,       子   １５，０００円／人, ・ひとり親家庭 子 ３０，０００円／人</v>
          </cell>
          <cell r="AA1269" t="str">
            <v>実費支給（上限あり）</v>
          </cell>
          <cell r="AB1269" t="str">
            <v>あり</v>
          </cell>
          <cell r="AC1269" t="str">
            <v>なし</v>
          </cell>
          <cell r="AD1269" t="str">
            <v>なし</v>
          </cell>
          <cell r="AE1269" t="str">
            <v>なし</v>
          </cell>
          <cell r="AF1269" t="str">
            <v>月給（手当等確認ください）</v>
          </cell>
          <cell r="AG1269" t="str">
            <v>期間の定めなし</v>
          </cell>
          <cell r="AH1269" t="str">
            <v>雇用期間の定めなし</v>
          </cell>
          <cell r="AI1269" t="str">
            <v>確認中</v>
          </cell>
          <cell r="AJ1269" t="str">
            <v>可</v>
          </cell>
          <cell r="AK1269" t="str">
            <v>あり</v>
          </cell>
          <cell r="AL1269" t="str">
            <v>３ヶ月</v>
          </cell>
          <cell r="AM1269" t="str">
            <v>あり</v>
          </cell>
          <cell r="AN1269" t="str">
            <v>8時間</v>
          </cell>
          <cell r="AO1269" t="str">
            <v>変形労働時間制</v>
          </cell>
          <cell r="AP1269" t="str">
            <v>変形労働時間制の単位, １ヶ月単位, 就業時間１, 8時30分〜17時30分, 就業時間に関する特記事項, 就業時間については応相談</v>
          </cell>
          <cell r="AQ1269" t="str">
            <v>内容・詳細等は最下部ハローワークインターネットサービスにて確認ください。</v>
          </cell>
          <cell r="AR1269" t="str">
            <v>介護職員初任者研修修了者, 必須, ホームヘルパー２級, 必須, いずれかの資格を所持で可</v>
          </cell>
          <cell r="AS1269" t="str">
            <v>雇用保険，労災保険，健康保険，厚生年金</v>
          </cell>
          <cell r="AT1269" t="str">
            <v>1人</v>
          </cell>
          <cell r="AU1269" t="str">
            <v>認知症対応型デイサービス</v>
          </cell>
          <cell r="AZ1269" t="str">
            <v>60分</v>
          </cell>
          <cell r="BA1269" t="str">
            <v>週休二日制</v>
          </cell>
          <cell r="BB1269" t="str">
            <v>あり（屋内禁煙）</v>
          </cell>
        </row>
        <row r="1270">
          <cell r="C1270" t="str">
            <v>13190-09501831</v>
          </cell>
          <cell r="D1270">
            <v>45222</v>
          </cell>
          <cell r="E1270" t="str">
            <v>社会福祉法人合掌苑</v>
          </cell>
          <cell r="F1270" t="str">
            <v>シャカイフクシホウジン ガッショウエン</v>
          </cell>
          <cell r="G1270">
            <v>0</v>
          </cell>
          <cell r="H1270">
            <v>0</v>
          </cell>
          <cell r="I1270">
            <v>0</v>
          </cell>
          <cell r="J1270">
            <v>0</v>
          </cell>
          <cell r="K1270">
            <v>0</v>
          </cell>
          <cell r="L1270">
            <v>0</v>
          </cell>
          <cell r="M1270">
            <v>0</v>
          </cell>
          <cell r="N1270" t="str">
            <v xml:space="preserve">www.gsen.or.jp/ </v>
          </cell>
          <cell r="O1270" t="str">
            <v>町田の地で６０年、現在３４サービスを展開する社会福祉法人です, 。当法人は日本でいちばん大切にしたい会社大賞（２０１７）受賞, 、日本経営品質賞経営革新推進賞（２０１８）受賞企業です。, 「ここで働く人が幸せでないとよい介護はできない」という理事長, 方針の下、時短勤務や長期休暇、産休支援、夜勤専従化等、働きや, すさをとことん追求しているので、離職率が低いことが特徴です。</v>
          </cell>
          <cell r="P1270" t="str">
            <v>正看護師（鶴の苑）【画像情報あり】／１１月１５日面接会</v>
          </cell>
          <cell r="Q1270" t="str">
            <v>確認中</v>
          </cell>
          <cell r="R1270" t="str">
            <v>有料老人ホーム「アシステッドナーシング＆リビング鶴の苑」で, 看護業務全般、および入居者様の健康管理を行っていただきます。,  ・バイタルチェック,  ・服薬管理,  ・状態観察,  ・処置業務,  ・受診同行,  ・その他看護業務に付随する業務,  ＊オンコール（かけつけ）あり, ※アシステッドナーシングとは、医療や介護が必要な状態でも住み, 続けることができる医療・介護付きの生活主体の施設のことです。</v>
          </cell>
          <cell r="S1270" t="str">
            <v>有料老人ホーム「アシステッドナーシング＆リビング鶴の苑」</v>
          </cell>
          <cell r="T1270" t="str">
            <v>確認中</v>
          </cell>
          <cell r="U1270" t="str">
            <v>正社員</v>
          </cell>
          <cell r="V1270" t="str">
            <v>東京都町田市南町田５－３－２８</v>
          </cell>
          <cell r="W1270" t="str">
            <v>東急田園都市線 南町田グランベリーパーク駅, 最寄り駅から就業場所までの交通手段, 徒歩, 所要時間, 6分</v>
          </cell>
          <cell r="X1270" t="str">
            <v>326,800円〜395,600円</v>
          </cell>
          <cell r="Y1270" t="str">
            <v>-</v>
          </cell>
          <cell r="Z1270" t="str">
            <v>処遇改善手当    ５，０００円, 住宅手当     １０，０００円～３０，０００円, 家族手当 配偶者  ５，０００円     ,      子   １５，０００円／人, ひとり親家庭 子 ３０，０００円／人, オンコール手当   ２，０００円／回</v>
          </cell>
          <cell r="AA1270" t="str">
            <v>実費支給（上限あり）</v>
          </cell>
          <cell r="AB1270" t="str">
            <v>あり</v>
          </cell>
          <cell r="AC1270" t="str">
            <v>なし</v>
          </cell>
          <cell r="AD1270" t="str">
            <v>なし</v>
          </cell>
          <cell r="AE1270" t="str">
            <v>なし</v>
          </cell>
          <cell r="AF1270" t="str">
            <v>月給（手当等確認ください）</v>
          </cell>
          <cell r="AG1270" t="str">
            <v>期間の定めなし</v>
          </cell>
          <cell r="AH1270" t="str">
            <v>雇用期間の定めなし</v>
          </cell>
          <cell r="AI1270" t="str">
            <v>確認中</v>
          </cell>
          <cell r="AJ1270" t="str">
            <v>不可</v>
          </cell>
          <cell r="AK1270" t="str">
            <v>あり</v>
          </cell>
          <cell r="AL1270" t="str">
            <v>３ヶ月</v>
          </cell>
          <cell r="AM1270" t="str">
            <v>あり</v>
          </cell>
          <cell r="AN1270" t="str">
            <v>5時間</v>
          </cell>
          <cell r="AO1270" t="str">
            <v>変形労働時間制</v>
          </cell>
          <cell r="AP1270" t="str">
            <v>変形労働時間制の単位, １ヶ月単位, 就業時間１, 8時30分〜17時30分</v>
          </cell>
          <cell r="AQ1270" t="str">
            <v>内容・詳細等は最下部ハローワークインターネットサービスにて確認ください。</v>
          </cell>
          <cell r="AR1270" t="str">
            <v>看護師, 必須</v>
          </cell>
          <cell r="AS1270" t="str">
            <v>雇用保険，労災保険，健康保険，厚生年金</v>
          </cell>
          <cell r="AT1270" t="str">
            <v>1人</v>
          </cell>
          <cell r="AU1270" t="str">
            <v>特定施設入居者生活介護（有料老人ホーム）</v>
          </cell>
          <cell r="AZ1270" t="str">
            <v>60分</v>
          </cell>
          <cell r="BA1270" t="str">
            <v>週休二日制</v>
          </cell>
          <cell r="BB1270" t="str">
            <v>あり（屋内禁煙）</v>
          </cell>
        </row>
        <row r="1271">
          <cell r="C1271" t="str">
            <v>13190-09502231</v>
          </cell>
          <cell r="D1271">
            <v>45222</v>
          </cell>
          <cell r="E1271" t="str">
            <v>社会福祉法人合掌苑</v>
          </cell>
          <cell r="F1271" t="str">
            <v>シャカイフクシホウジン ガッショウエン</v>
          </cell>
          <cell r="G1271">
            <v>0</v>
          </cell>
          <cell r="H1271">
            <v>0</v>
          </cell>
          <cell r="I1271">
            <v>0</v>
          </cell>
          <cell r="J1271">
            <v>0</v>
          </cell>
          <cell r="K1271">
            <v>0</v>
          </cell>
          <cell r="L1271">
            <v>0</v>
          </cell>
          <cell r="M1271">
            <v>0</v>
          </cell>
          <cell r="N1271" t="str">
            <v xml:space="preserve">www.gsen.or.jp/ </v>
          </cell>
          <cell r="O1271" t="str">
            <v>町田の地で６０年、現在３４サービスを展開する社会福祉法人です, 。当法人は日本でいちばん大切にしたい会社大賞（２０１７）受賞, 、日本経営品質賞経営革新推進賞（２０１８）受賞企業です。, 「ここで働く人が幸せでないとよい介護はできない」という理事長, 方針の下、時短勤務や長期休暇、産休支援、夜勤専従化等、働きや, すさをとことん追求しているので、離職率が低いことが特徴です。</v>
          </cell>
          <cell r="P1271" t="str">
            <v>ホームヘルパー／合掌苑／画像情報あり／１１月１５日面接会</v>
          </cell>
          <cell r="Q1271" t="str">
            <v>確認中</v>
          </cell>
          <cell r="R1271" t="str">
            <v>お客様のご自宅に訪問し、生活援助の各種サービスを行っていただ, きます。,  ・お客様の個別アセスメント、モニタリングに基づくサービス,   計画の立案,  ・訪問介護計画書の作成,  ・関係機関との連携、連絡調整,  ・お客様の自宅での各種サービスの提供（掃除、洗濯、調理、,   入浴介助等）, ★研修制度が充実していますのでブランクのある方も歓迎します。</v>
          </cell>
          <cell r="S1271" t="str">
            <v>ヘルパーステーション「合掌苑」</v>
          </cell>
          <cell r="T1271" t="str">
            <v>確認中</v>
          </cell>
          <cell r="U1271" t="str">
            <v>正社員</v>
          </cell>
          <cell r="V1271" t="str">
            <v>東京都町田市金森東３－１８－１３－１０２</v>
          </cell>
          <cell r="W1271" t="str">
            <v>ＪＲ横浜線 成瀬駅, 最寄り駅から就業場所までの交通手段, 徒歩, 所要時間, 15分</v>
          </cell>
          <cell r="X1271" t="str">
            <v>223,600円〜292,400円</v>
          </cell>
          <cell r="Y1271" t="str">
            <v>-</v>
          </cell>
          <cell r="Z1271" t="str">
            <v>処遇改善手当    ５，０００円, 住宅手当     １０，０００円～３０，０００円, 家族手当 配偶者  ５，０００円,      子   １５，０００円／人, ひとり親世帯 子 ３０，０００円／人</v>
          </cell>
          <cell r="AA1271" t="str">
            <v>実費支給（上限あり）</v>
          </cell>
          <cell r="AB1271" t="str">
            <v>あり</v>
          </cell>
          <cell r="AC1271" t="str">
            <v>なし</v>
          </cell>
          <cell r="AD1271" t="str">
            <v>なし</v>
          </cell>
          <cell r="AE1271" t="str">
            <v>なし</v>
          </cell>
          <cell r="AF1271" t="str">
            <v>月給（手当等確認ください）</v>
          </cell>
          <cell r="AG1271" t="str">
            <v>期間の定めなし</v>
          </cell>
          <cell r="AH1271" t="str">
            <v>雇用期間の定めなし</v>
          </cell>
          <cell r="AI1271" t="str">
            <v>確認中</v>
          </cell>
          <cell r="AJ1271" t="str">
            <v>可</v>
          </cell>
          <cell r="AK1271" t="str">
            <v>あり</v>
          </cell>
          <cell r="AL1271" t="str">
            <v>３ヶ月</v>
          </cell>
          <cell r="AM1271" t="str">
            <v>あり</v>
          </cell>
          <cell r="AN1271" t="str">
            <v>3時間</v>
          </cell>
          <cell r="AO1271" t="str">
            <v>変形労働時間制</v>
          </cell>
          <cell r="AP1271" t="str">
            <v>変形労働時間制の単位, １ヶ月単位, 就業時間１, 8時30分〜17時30分, 就業時間２, 9時00分〜18時00分</v>
          </cell>
          <cell r="AQ1271" t="str">
            <v>内容・詳細等は最下部ハローワークインターネットサービスにて確認ください。</v>
          </cell>
          <cell r="AR1271" t="str">
            <v>介護福祉士, 必須, 介護職員初任者研修修了者, 必須</v>
          </cell>
          <cell r="AS1271" t="str">
            <v>雇用保険，労災保険，健康保険，厚生年金</v>
          </cell>
          <cell r="AT1271" t="str">
            <v>2人</v>
          </cell>
          <cell r="AU1271" t="str">
            <v>訪問介護（ホームヘルプサービス）</v>
          </cell>
          <cell r="AZ1271" t="str">
            <v>60分</v>
          </cell>
          <cell r="BA1271" t="str">
            <v>週休二日制</v>
          </cell>
          <cell r="BB1271" t="str">
            <v>あり（屋内禁煙）</v>
          </cell>
        </row>
        <row r="1272">
          <cell r="C1272" t="str">
            <v>13190-09504431</v>
          </cell>
          <cell r="D1272">
            <v>45222</v>
          </cell>
          <cell r="E1272" t="str">
            <v>社会福祉法人合掌苑</v>
          </cell>
          <cell r="F1272" t="str">
            <v>シャカイフクシホウジン ガッショウエン</v>
          </cell>
          <cell r="G1272">
            <v>0</v>
          </cell>
          <cell r="H1272">
            <v>0</v>
          </cell>
          <cell r="I1272">
            <v>0</v>
          </cell>
          <cell r="J1272">
            <v>0</v>
          </cell>
          <cell r="K1272">
            <v>0</v>
          </cell>
          <cell r="L1272">
            <v>0</v>
          </cell>
          <cell r="M1272">
            <v>0</v>
          </cell>
          <cell r="N1272" t="str">
            <v xml:space="preserve">www.gsen.or.jp/ </v>
          </cell>
          <cell r="O1272" t="str">
            <v>町田の地で６０年、現在３４サービスを展開する社会福祉法人です, 。当法人は日本でいちばん大切にしたい会社大賞（２０１７）受賞, 、日本経営品質賞経営革新推進賞（２０１８）受賞企業です。, 「ここで働く人が幸せでないとよい介護はできない」という理事長, 方針の下、時短勤務や長期休暇、産休支援、夜勤専従化等、働きや, すさをとことん追求しているので、離職率が低いことが特徴です。</v>
          </cell>
          <cell r="P1272" t="str">
            <v>介護職員（鶴の苑）【画像情報あり】／１１月１５日面接会</v>
          </cell>
          <cell r="Q1272" t="str">
            <v>確認中</v>
          </cell>
          <cell r="R1272" t="str">
            <v>住宅型有料老人ホーム「アシステッドナーシング鶴の苑」で、認知, 症をお持ちの入居者様の介護業務全般を行っていただきます。,  ・起床、就寝、食事、入浴、排泄等の介助        ,  ・室内清掃、リネン交換,  ・行事やレクリエーション時の補助,  ・その他介護業務に付随する業務, ＊夜勤はありません。, ※アシステッドナーシングとは、医療や介護が必要な状態でも住み, 続けることができる医療・介護付きの生活主体の施設のことです。</v>
          </cell>
          <cell r="S1272" t="str">
            <v>住宅型有料老人ホーム「アシステッドナーシング鶴の苑」</v>
          </cell>
          <cell r="T1272" t="str">
            <v>確認中</v>
          </cell>
          <cell r="U1272" t="str">
            <v>正社員</v>
          </cell>
          <cell r="V1272" t="str">
            <v>東京都町田市南町田５－３－２８</v>
          </cell>
          <cell r="W1272" t="str">
            <v>東急田園都市線 南町田グランベリーパーク駅, 最寄り駅から就業場所までの交通手段, 徒歩, 所要時間, 6分</v>
          </cell>
          <cell r="X1272" t="str">
            <v>223,600円〜292,400円</v>
          </cell>
          <cell r="Y1272" t="str">
            <v>-</v>
          </cell>
          <cell r="Z1272" t="str">
            <v>・介護福祉士手当 １０，０００円, ・住宅手当    １０，０００円～３０，０００円, ・家族手当 配偶者 ５，０００円,       子  １５，０００円／人, ・ひとり親家庭 子３０，０００円／人</v>
          </cell>
          <cell r="AA1272" t="str">
            <v>実費支給（上限あり）</v>
          </cell>
          <cell r="AB1272" t="str">
            <v>あり</v>
          </cell>
          <cell r="AC1272" t="str">
            <v>なし</v>
          </cell>
          <cell r="AD1272" t="str">
            <v>なし</v>
          </cell>
          <cell r="AE1272" t="str">
            <v>なし</v>
          </cell>
          <cell r="AF1272" t="str">
            <v>月給（手当等確認ください）</v>
          </cell>
          <cell r="AG1272" t="str">
            <v>期間の定めなし</v>
          </cell>
          <cell r="AH1272" t="str">
            <v>雇用期間の定めなし</v>
          </cell>
          <cell r="AI1272" t="str">
            <v>確認中</v>
          </cell>
          <cell r="AJ1272" t="str">
            <v>不可</v>
          </cell>
          <cell r="AK1272" t="str">
            <v>あり</v>
          </cell>
          <cell r="AL1272" t="str">
            <v>３ヶ月</v>
          </cell>
          <cell r="AM1272" t="str">
            <v>あり</v>
          </cell>
          <cell r="AN1272" t="str">
            <v>8時間</v>
          </cell>
          <cell r="AO1272" t="str">
            <v>変形労働時間制</v>
          </cell>
          <cell r="AP1272" t="str">
            <v>変形労働時間制の単位, １ヶ月単位, 就業時間１, 7時00分〜16時00分, 就業時間２, 12時30分〜21時30分, 又は, 7時00分〜21時30分の時間の間の8時間, 就業時間に関する特記事項, シフトによる。</v>
          </cell>
          <cell r="AQ1272" t="str">
            <v>内容・詳細等は最下部ハローワークインターネットサービスにて確認ください。</v>
          </cell>
          <cell r="AR1272" t="str">
            <v>介護職員初任者研修修了者, 必須, ホームヘルパー２級, 必須, 介護福祉士, あれば尚可, いずれかの資格を所持で可</v>
          </cell>
          <cell r="AS1272" t="str">
            <v>雇用保険，労災保険，健康保険，厚生年金</v>
          </cell>
          <cell r="AT1272" t="str">
            <v>1人</v>
          </cell>
          <cell r="AU1272" t="str">
            <v>住宅型有料老人ホーム</v>
          </cell>
          <cell r="AZ1272" t="str">
            <v>60分</v>
          </cell>
          <cell r="BA1272" t="str">
            <v>週休二日制</v>
          </cell>
          <cell r="BB1272" t="str">
            <v>あり（屋内禁煙）</v>
          </cell>
        </row>
        <row r="1273">
          <cell r="C1273" t="str">
            <v>13190-09506331</v>
          </cell>
          <cell r="D1273">
            <v>45222</v>
          </cell>
          <cell r="E1273" t="str">
            <v>社会福祉法人合掌苑</v>
          </cell>
          <cell r="F1273" t="str">
            <v>シャカイフクシホウジン ガッショウエン</v>
          </cell>
          <cell r="G1273">
            <v>0</v>
          </cell>
          <cell r="H1273">
            <v>0</v>
          </cell>
          <cell r="I1273">
            <v>0</v>
          </cell>
          <cell r="J1273">
            <v>0</v>
          </cell>
          <cell r="K1273">
            <v>0</v>
          </cell>
          <cell r="L1273">
            <v>0</v>
          </cell>
          <cell r="M1273">
            <v>0</v>
          </cell>
          <cell r="N1273" t="str">
            <v xml:space="preserve">www.gsen.or.jp/ </v>
          </cell>
          <cell r="O1273" t="str">
            <v>町田の地で６０年、現在３４サービスを展開する社会福祉法人です, 。当法人は日本でいちばん大切にしたい会社大賞（２０１７）受賞, 、日本経営品質賞経営革新推進賞（２０１８）受賞企業です。, 「ここで働く人が幸せでないとよい介護はできない」という理事長, 方針の下、時短勤務や長期休暇、産休支援、夜勤専従化等、働きや, すさをとことん追求しているので、離職率が低いことが特徴です。</v>
          </cell>
          <cell r="P1273" t="str">
            <v>介護職員（桂寮）【画像情報あり】／１１月１５日面接会</v>
          </cell>
          <cell r="Q1273" t="str">
            <v>確認中</v>
          </cell>
          <cell r="R1273" t="str">
            <v>特別養護老人ホーム「合掌苑 桂寮」で、介護業務全般を行ってい, ただきます。,  ・起床、就寝、食事、入浴、排泄等の介助        ,  ・室内清掃、リネン交換,  ・行事やレクリエーション時の補助,  ・その他介護業務に付随する業務, ＊入居者様８８名を２３名程度のスタッフで介護します。, ＊夜勤はありません。</v>
          </cell>
          <cell r="S1273" t="str">
            <v>特別養護老人ホーム「合掌苑 桂寮」</v>
          </cell>
          <cell r="T1273" t="str">
            <v>確認中</v>
          </cell>
          <cell r="U1273" t="str">
            <v>正社員</v>
          </cell>
          <cell r="V1273" t="str">
            <v>東京都町田市金森東３－１８－１６</v>
          </cell>
          <cell r="W1273" t="str">
            <v>ＪＲ横浜線 成瀬駅, 最寄り駅から就業場所までの交通手段, 徒歩, 所要時間, 15分</v>
          </cell>
          <cell r="X1273" t="str">
            <v>223,600円〜292,400円</v>
          </cell>
          <cell r="Y1273" t="str">
            <v>-</v>
          </cell>
          <cell r="Z1273" t="str">
            <v>・介護福祉士手当 １０，０００円, ・処遇改善手当  １７，０００円, ・住宅手当    １０，０００円～３０，０００円, ・家族手当 配偶者 ５，０００円,       子  １５，０００円／人, ・ひとり親家庭 子３０，０００円／人</v>
          </cell>
          <cell r="AA1273" t="str">
            <v>実費支給（上限あり）</v>
          </cell>
          <cell r="AB1273" t="str">
            <v>あり</v>
          </cell>
          <cell r="AC1273" t="str">
            <v>なし</v>
          </cell>
          <cell r="AD1273" t="str">
            <v>なし</v>
          </cell>
          <cell r="AE1273" t="str">
            <v>なし</v>
          </cell>
          <cell r="AF1273" t="str">
            <v>月給（手当等確認ください）</v>
          </cell>
          <cell r="AG1273" t="str">
            <v>期間の定めなし</v>
          </cell>
          <cell r="AH1273" t="str">
            <v>雇用期間の定めなし</v>
          </cell>
          <cell r="AI1273" t="str">
            <v>確認中</v>
          </cell>
          <cell r="AJ1273" t="str">
            <v>可</v>
          </cell>
          <cell r="AK1273" t="str">
            <v>あり</v>
          </cell>
          <cell r="AL1273" t="str">
            <v>３ヶ月</v>
          </cell>
          <cell r="AM1273" t="str">
            <v>あり</v>
          </cell>
          <cell r="AN1273" t="str">
            <v>8時間</v>
          </cell>
          <cell r="AO1273" t="str">
            <v>変形労働時間制</v>
          </cell>
          <cell r="AP1273" t="str">
            <v>変形労働時間制の単位, １ヶ月単位, 就業時間１, 7時00分〜16時00分, 就業時間２, 8時30分〜17時30分, 就業時間３, 11時00分〜20時00分, 就業時間に関する特記事項, （４）１２：３０～２１：３０, ・シフト制です。</v>
          </cell>
          <cell r="AQ1273" t="str">
            <v>内容・詳細等は最下部ハローワークインターネットサービスにて確認ください。</v>
          </cell>
          <cell r="AR1273" t="str">
            <v>介護職員初任者研修修了者, 必須, ホームヘルパー２級, 必須, 介護職員初任者研修修了以上, いずれかの資格を所持で可</v>
          </cell>
          <cell r="AS1273" t="str">
            <v>雇用保険，労災保険，健康保険，厚生年金</v>
          </cell>
          <cell r="AT1273" t="str">
            <v>1人</v>
          </cell>
          <cell r="AU1273" t="str">
            <v>特別養護老人ホーム（特養）</v>
          </cell>
          <cell r="AZ1273" t="str">
            <v>60分</v>
          </cell>
          <cell r="BA1273" t="str">
            <v>週休二日制</v>
          </cell>
          <cell r="BB1273" t="str">
            <v>あり（屋内禁煙）</v>
          </cell>
        </row>
        <row r="1274">
          <cell r="C1274" t="str">
            <v>70-0598</v>
          </cell>
          <cell r="D1274">
            <v>45223</v>
          </cell>
          <cell r="E1274" t="str">
            <v>社会福祉法人 町田市福祉サービス協会</v>
          </cell>
          <cell r="F1274" t="str">
            <v>シャカイフクシホウジン マチダシフクシサービスキョウカイ</v>
          </cell>
          <cell r="G1274">
            <v>0</v>
          </cell>
          <cell r="H1274">
            <v>0</v>
          </cell>
          <cell r="I1274">
            <v>0</v>
          </cell>
          <cell r="J1274">
            <v>0</v>
          </cell>
          <cell r="K1274">
            <v>0</v>
          </cell>
          <cell r="L1274">
            <v>0</v>
          </cell>
          <cell r="M1274">
            <v>0</v>
          </cell>
          <cell r="N1274" t="str">
            <v xml:space="preserve">https://machida-fukushi.or.jp/ </v>
          </cell>
          <cell r="O1274" t="str">
            <v>第二種社会福祉事業及び、公益を目的とする事業。特別養護老人ホーム、通所介護（デイサービス）、訪問介護（ホームヘルプサービス）、居宅介護支援（ケアマネジャー）、保育園等を運営。町田市福祉事業補完のため設立。保育園や在宅介護支援センター等の受託経営と通所介護、居宅介護支援、訪問介護他の介護保険事業を実施。平成１７年４月特別養護老人ホーム「コモンズ」開設</v>
          </cell>
          <cell r="P1274" t="str">
            <v>訪問介護ヘルパー（森野 非常勤スタッフ）</v>
          </cell>
          <cell r="Q1274" t="str">
            <v>確認中</v>
          </cell>
          <cell r="R1274" t="str">
            <v>ご利用者様のお宅へ訪問し、・生活援助（掃除・調理・買い物など）・身体介護（食事・入浴・排泄介助など）を行っていただきます。また活動がない時間は電話対応・事務処理を行っていただきます。</v>
          </cell>
          <cell r="S1274" t="str">
            <v>特別養護老人ホーム コモンズ内</v>
          </cell>
          <cell r="T1274" t="str">
            <v>確認中</v>
          </cell>
          <cell r="U1274" t="str">
            <v>非常勤パート</v>
          </cell>
          <cell r="V1274" t="str">
            <v xml:space="preserve">東京都町田市森野４－８－３９ 特別養護老人ホーム コモンズ内 </v>
          </cell>
          <cell r="W1274" t="str">
            <v>小田急線 町田駅からバス 「市民病院前」バス停下車 徒歩５分</v>
          </cell>
          <cell r="X1274" t="str">
            <v>1,231円〜1,252円</v>
          </cell>
          <cell r="Y1274" t="str">
            <v>処遇改善手当 159円〜180円</v>
          </cell>
          <cell r="Z1274" t="str">
            <v>なし</v>
          </cell>
          <cell r="AA1274" t="str">
            <v>実費支給（上限なし）</v>
          </cell>
          <cell r="AB1274" t="str">
            <v>あり</v>
          </cell>
          <cell r="AC1274" t="str">
            <v>1時間あたり10円〜11円（前年度実績）</v>
          </cell>
          <cell r="AD1274" t="str">
            <v>実費支給（上限なし）</v>
          </cell>
          <cell r="AE1274" t="str">
            <v>計 1.00ヶ月分（前年度実績）</v>
          </cell>
          <cell r="AF1274" t="str">
            <v>時給</v>
          </cell>
          <cell r="AG1274" t="str">
            <v>期間の定めあり</v>
          </cell>
          <cell r="AH1274" t="str">
            <v>雇用期間の定めあり（4ヶ月以上）,〜2024年3月31日,契約更新の可能性,あり（原則更新）</v>
          </cell>
          <cell r="AI1274" t="str">
            <v>確認中</v>
          </cell>
          <cell r="AJ1274" t="str">
            <v>不可</v>
          </cell>
          <cell r="AK1274" t="str">
            <v>あり</v>
          </cell>
          <cell r="AL1274" t="str">
            <v>１ヶ月</v>
          </cell>
          <cell r="AM1274" t="str">
            <v>あり</v>
          </cell>
          <cell r="AN1274" t="str">
            <v>2時間</v>
          </cell>
          <cell r="AO1274" t="str">
            <v>就業時間１</v>
          </cell>
          <cell r="AP1274" t="str">
            <v>就業時間１,8時30分〜17時00分,就業時間に関する特記事項,就業時間については８：３０～１７：００の間で応相談。,※週１日～でも可。</v>
          </cell>
          <cell r="AQ1274" t="str">
            <v>週1日〜週3日</v>
          </cell>
          <cell r="AR1274" t="str">
            <v>介護職員初任者研修修了者,必須,ホームヘルパー２級,必須,いずれかの資格を所持で可,普通自動車運転免許,必須（ＡＴ限定可）</v>
          </cell>
          <cell r="AS1274" t="str">
            <v>労災保険</v>
          </cell>
          <cell r="AT1274" t="str">
            <v>1人</v>
          </cell>
          <cell r="AU1274" t="str">
            <v>訪問介護（ホームヘルプサービス）</v>
          </cell>
          <cell r="AV1274" t="str">
            <v>利用しない</v>
          </cell>
          <cell r="AX1274" t="str">
            <v>利用しない</v>
          </cell>
          <cell r="AZ1274" t="str">
            <v>60分</v>
          </cell>
          <cell r="BA1274" t="str">
            <v>週休二日制</v>
          </cell>
          <cell r="BB1274" t="str">
            <v>あり（屋内禁煙）</v>
          </cell>
          <cell r="BC1274" t="str">
            <v>屋内禁煙（屋外に喫煙所設置）</v>
          </cell>
        </row>
        <row r="1275">
          <cell r="C1275" t="str">
            <v>13190-09509131</v>
          </cell>
          <cell r="D1275">
            <v>45223</v>
          </cell>
          <cell r="E1275" t="str">
            <v>社会福祉法人賛育会</v>
          </cell>
          <cell r="F1275" t="str">
            <v>シャカイフクシホウジン サンイクカイ ダイニセイフウエ, ン</v>
          </cell>
          <cell r="G1275">
            <v>0</v>
          </cell>
          <cell r="H1275">
            <v>0</v>
          </cell>
          <cell r="I1275">
            <v>0</v>
          </cell>
          <cell r="J1275">
            <v>0</v>
          </cell>
          <cell r="K1275">
            <v>0</v>
          </cell>
          <cell r="L1275">
            <v>0</v>
          </cell>
          <cell r="M1275">
            <v>0</v>
          </cell>
          <cell r="N1275" t="str">
            <v xml:space="preserve">http://www.san-ikukai.or.jp </v>
          </cell>
          <cell r="O1275" t="str">
            <v>特別養護老人ホーム、短期入所生活介護事業、 通所介護事業、, 居宅介護支援事業支援センター事業, 平成９年４月開設された特別養護老人ホームで在宅複合施設を併設, しております。当施設は、人権とプライドを尊重した高い満足度を, 得られるサービスの提供をすすめております。</v>
          </cell>
          <cell r="P1275" t="str">
            <v>夜勤専従介護職員／１１月１５日面接会</v>
          </cell>
          <cell r="Q1275" t="str">
            <v>確認中</v>
          </cell>
          <cell r="R1275" t="str">
            <v>＊１フロア約６５名の介護業務全般, （食事・排泄介助、起床・就寝介助、夜間帯の見守り・状態確認）, ＊特別養護老人ホーム（従来型）定員１００名、,  短期入所（併設）定員３０名, ＊全体で夜勤勤務者６名、１フロアで３名ずつの夜勤職員体制</v>
          </cell>
          <cell r="S1275" t="str">
            <v>第二清風園</v>
          </cell>
          <cell r="T1275" t="str">
            <v>確認中</v>
          </cell>
          <cell r="U1275" t="str">
            <v>非常勤パート</v>
          </cell>
          <cell r="V1275" t="str">
            <v>事業所所在地と同じ</v>
          </cell>
          <cell r="W1275" t="str">
            <v>小田急線町田駅下車 バス便「薬師台３丁目」バス停から徒歩３分</v>
          </cell>
          <cell r="X1275" t="str">
            <v>1,783円〜1,883円</v>
          </cell>
          <cell r="Y1275" t="str">
            <v>-</v>
          </cell>
          <cell r="Z1275" t="str">
            <v>時間額＝１夜勤金額÷１５ｈで算出, ＊２６，７５０円＝（１，３９０円＜時給＞＋６０円＜, ベースアップ＞）×１５ｈ＋５，０００円＜夜勤手当＞, ＊介護福祉士は時給１００円プラス, ＊２８，２５０円＝（１，４９０円＜時給＞＋６０円＜, ベースアップ＞）×１５ｈ＋５，０００円＜夜勤手当＞</v>
          </cell>
          <cell r="AA1275" t="str">
            <v>実費支給（上限なし）</v>
          </cell>
          <cell r="AB1275" t="str">
            <v>なし</v>
          </cell>
          <cell r="AC1275" t="str">
            <v>なし</v>
          </cell>
          <cell r="AD1275" t="str">
            <v>なし</v>
          </cell>
          <cell r="AE1275" t="str">
            <v>なし</v>
          </cell>
          <cell r="AF1275" t="str">
            <v>時給</v>
          </cell>
          <cell r="AG1275" t="str">
            <v>期間の定めあり</v>
          </cell>
          <cell r="AH1275" t="str">
            <v>雇用期間の定めあり（4ヶ月以上）, 〜2024年3月31日, 契約更新の可能性, あり（原則更新）</v>
          </cell>
          <cell r="AI1275" t="str">
            <v>確認中</v>
          </cell>
          <cell r="AJ1275" t="str">
            <v>可</v>
          </cell>
          <cell r="AK1275" t="str">
            <v>あり</v>
          </cell>
          <cell r="AL1275" t="str">
            <v>３ヶ月</v>
          </cell>
          <cell r="AM1275" t="str">
            <v>なし</v>
          </cell>
          <cell r="AN1275" t="str">
            <v>なし</v>
          </cell>
          <cell r="AO1275" t="str">
            <v>変形労働時間制</v>
          </cell>
          <cell r="AP1275" t="str">
            <v>変形労働時間制の単位, １ヶ月単位, 就業時間１, 16時30分〜9時30分, 就業時間に関する特記事項, 休憩２時間（１５ｈ勤務）</v>
          </cell>
          <cell r="AQ1275" t="str">
            <v>週2日以上</v>
          </cell>
          <cell r="AR1275" t="str">
            <v>介護福祉士, あれば尚可, 介護職員初任者研修修了あれば尚可</v>
          </cell>
          <cell r="AS1275" t="str">
            <v>労災保険</v>
          </cell>
          <cell r="AT1275" t="str">
            <v>2人</v>
          </cell>
          <cell r="AU1275" t="str">
            <v>特別養護老人ホーム（特養）</v>
          </cell>
          <cell r="AZ1275" t="str">
            <v>120分</v>
          </cell>
          <cell r="BA1275" t="str">
            <v>週休二日制</v>
          </cell>
          <cell r="BB1275" t="str">
            <v>あり（屋内禁煙）</v>
          </cell>
        </row>
        <row r="1276">
          <cell r="C1276" t="str">
            <v>13190-09510831</v>
          </cell>
          <cell r="D1276">
            <v>45223</v>
          </cell>
          <cell r="E1276" t="str">
            <v>内容・詳細等は最下部ハローワークインターネットサービスにて確認ください。</v>
          </cell>
          <cell r="F1276" t="str">
            <v>内容・詳細等は最下部ハローワークインターネットサービスにて確認ください。</v>
          </cell>
          <cell r="G1276">
            <v>0</v>
          </cell>
          <cell r="H1276">
            <v>0</v>
          </cell>
          <cell r="I1276">
            <v>0</v>
          </cell>
          <cell r="J1276">
            <v>0</v>
          </cell>
          <cell r="K1276">
            <v>0</v>
          </cell>
          <cell r="L1276">
            <v>0</v>
          </cell>
          <cell r="M1276">
            <v>0</v>
          </cell>
          <cell r="N1276" t="str">
            <v>内容・詳細等は最下部ハローワークインターネットサービスにて確認ください。</v>
          </cell>
          <cell r="O1276" t="str">
            <v>内容・詳細等は最下部ハローワークインターネットサービスにて確認ください。</v>
          </cell>
          <cell r="P1276" t="str">
            <v>介護職員（特別養護老人ホーム）／１１月１５日面接会</v>
          </cell>
          <cell r="Q1276" t="str">
            <v>確認中</v>
          </cell>
          <cell r="R1276" t="str">
            <v>＊１フロア約６５名の介護業務全般, （食事・排泄介助、起床・就寝介助、夜間帯の見守り・,  状態確認）, ＊特別養護老人ホーム（従来型）定員１００名、,  短期入所（併設）定員３０名, ＊１フロアで３名ずつの夜勤職員体制, ＊常勤医師、看護師、リハビリスタッフも充実しており、介護の専, 門性が高められる職場です。</v>
          </cell>
          <cell r="S1276" t="str">
            <v>内容・詳細等は最下部ハローワークインターネットサービスにて確認ください。</v>
          </cell>
          <cell r="T1276" t="str">
            <v>確認中</v>
          </cell>
          <cell r="U1276" t="str">
            <v>正社員</v>
          </cell>
          <cell r="V1276" t="str">
            <v>東京都町田市</v>
          </cell>
          <cell r="W1276" t="str">
            <v>小田急線町田駅下車 バス便「薬師台３丁目」バス停から徒歩３分</v>
          </cell>
          <cell r="X1276" t="str">
            <v>254,000円〜276,000円</v>
          </cell>
          <cell r="Y1276" t="str">
            <v>地域手当 25,000円〜25,000円</v>
          </cell>
          <cell r="Z1276" t="str">
            <v>住宅手当  ０～１０，０００円, 介護福祉士 ０～７，０００円, 扶養手当  ０～１３，０００円, 夜勤手当は一夜勤５，０００円です。</v>
          </cell>
          <cell r="AA1276" t="str">
            <v>実費支給（上限なし）</v>
          </cell>
          <cell r="AB1276" t="str">
            <v>あり</v>
          </cell>
          <cell r="AC1276" t="str">
            <v>1月あたり0円〜5,000円（前年度実績）</v>
          </cell>
          <cell r="AD1276" t="str">
            <v>あり</v>
          </cell>
          <cell r="AE1276" t="str">
            <v>計 3.50ヶ月分（前年度実績）</v>
          </cell>
          <cell r="AF1276" t="str">
            <v>月給（手当等確認ください）</v>
          </cell>
          <cell r="AG1276" t="str">
            <v>期間の定めなし</v>
          </cell>
          <cell r="AH1276" t="str">
            <v>雇用期間の定めなし</v>
          </cell>
          <cell r="AI1276" t="str">
            <v>確認中</v>
          </cell>
          <cell r="AJ1276" t="str">
            <v>可</v>
          </cell>
          <cell r="AK1276" t="str">
            <v>あり</v>
          </cell>
          <cell r="AL1276" t="str">
            <v>３ヶ月</v>
          </cell>
          <cell r="AM1276" t="str">
            <v>あり</v>
          </cell>
          <cell r="AN1276" t="str">
            <v>5時間</v>
          </cell>
          <cell r="AO1276" t="str">
            <v>変形労働時間制</v>
          </cell>
          <cell r="AP1276" t="str">
            <v>変形労働時間制の単位, １ヶ月単位, 就業時間１, 9時00分〜17時30分, 就業時間２, 11時00分〜19時30分, 就業時間３, 7時30分〜16時00分, 就業時間に関する特記事項, （４）１６：３０～翌９：３０（休憩２時間 実働１５時間）</v>
          </cell>
          <cell r="AQ1276" t="str">
            <v>内容・詳細等は最下部ハローワークインターネットサービスにて確認ください。</v>
          </cell>
          <cell r="AR1276" t="str">
            <v>介護福祉士, あれば尚可, 介護職員初任者研修修了者, あれば尚可</v>
          </cell>
          <cell r="AS1276" t="str">
            <v>雇用保険，労災保険，健康保険，厚生年金</v>
          </cell>
          <cell r="AT1276" t="str">
            <v>2人</v>
          </cell>
          <cell r="AU1276" t="str">
            <v>特別養護老人ホーム（特養）</v>
          </cell>
          <cell r="AZ1276" t="str">
            <v>60分</v>
          </cell>
          <cell r="BA1276" t="str">
            <v>週休二日制</v>
          </cell>
          <cell r="BB1276" t="str">
            <v>あり（屋内禁煙）</v>
          </cell>
        </row>
        <row r="1277">
          <cell r="C1277" t="str">
            <v>13190-09511231</v>
          </cell>
          <cell r="D1277">
            <v>45223</v>
          </cell>
          <cell r="E1277" t="str">
            <v>内容・詳細等は最下部ハローワークインターネットサービスにて確認ください。</v>
          </cell>
          <cell r="F1277" t="str">
            <v>内容・詳細等は最下部ハローワークインターネットサービスにて確認ください。</v>
          </cell>
          <cell r="G1277">
            <v>0</v>
          </cell>
          <cell r="H1277">
            <v>0</v>
          </cell>
          <cell r="I1277">
            <v>0</v>
          </cell>
          <cell r="J1277">
            <v>0</v>
          </cell>
          <cell r="K1277">
            <v>0</v>
          </cell>
          <cell r="L1277">
            <v>0</v>
          </cell>
          <cell r="M1277">
            <v>0</v>
          </cell>
          <cell r="N1277" t="str">
            <v>内容・詳細等は最下部ハローワークインターネットサービスにて確認ください。</v>
          </cell>
          <cell r="O1277" t="str">
            <v>内容・詳細等は最下部ハローワークインターネットサービスにて確認ください。</v>
          </cell>
          <cell r="P1277" t="str">
            <v>＊ショート送迎の場合、８：３０～１７：３０の８時間勤務です。</v>
          </cell>
          <cell r="Q1277" t="str">
            <v>確認中</v>
          </cell>
          <cell r="R1277" t="str">
            <v>＊デイサービスやショートステイの利用者の送迎となります。, ＊デイサービス送迎の場合、８：００～１１：１５、１６：００～,  １８：１５の５時間３０分の勤務です。, ＊ショート送迎の場合、８：３０～１７：３０の８時間勤務です。, ＊デイサービス送迎を２回しショート送迎を１回の繰り返しを,  ２勤２休で勤務して頂きます。</v>
          </cell>
          <cell r="S1277" t="str">
            <v>内容・詳細等は最下部ハローワークインターネットサービスにて確認ください。</v>
          </cell>
          <cell r="T1277" t="str">
            <v>確認中</v>
          </cell>
          <cell r="U1277" t="str">
            <v>非常勤パート</v>
          </cell>
          <cell r="V1277" t="str">
            <v>東京都町田市</v>
          </cell>
          <cell r="W1277" t="str">
            <v>小田急線町田駅下車 バス便「薬師台３丁目」バス停から徒歩３分</v>
          </cell>
          <cell r="X1277" t="str">
            <v>1,120円〜1,120円</v>
          </cell>
          <cell r="Y1277" t="str">
            <v>-</v>
          </cell>
          <cell r="Z1277" t="str">
            <v>-</v>
          </cell>
          <cell r="AA1277" t="str">
            <v>実費支給（上限なし）</v>
          </cell>
          <cell r="AB1277" t="str">
            <v>なし</v>
          </cell>
          <cell r="AC1277" t="str">
            <v>なし</v>
          </cell>
          <cell r="AD1277" t="str">
            <v>なし</v>
          </cell>
          <cell r="AE1277" t="str">
            <v>なし</v>
          </cell>
          <cell r="AF1277" t="str">
            <v>時給</v>
          </cell>
          <cell r="AG1277" t="str">
            <v>期間の定めあり</v>
          </cell>
          <cell r="AH1277" t="str">
            <v>雇用期間の定めあり（4ヶ月以上）, 〜2024年3月31日, 契約更新の可能性, あり（原則更新）</v>
          </cell>
          <cell r="AI1277" t="str">
            <v>確認中</v>
          </cell>
          <cell r="AJ1277" t="str">
            <v>可</v>
          </cell>
          <cell r="AK1277" t="str">
            <v>あり</v>
          </cell>
          <cell r="AL1277" t="str">
            <v>３ヶ月</v>
          </cell>
          <cell r="AM1277" t="str">
            <v>なし</v>
          </cell>
          <cell r="AN1277" t="str">
            <v>なし</v>
          </cell>
          <cell r="AO1277" t="str">
            <v>変形労働時間制</v>
          </cell>
          <cell r="AP1277" t="str">
            <v>変形労働時間制の単位, １ヶ月単位, 就業時間１, 8時00分〜11時15分, 就業時間２, 16時00分〜18時15分, 就業時間３, 8時30分〜17時30分, 就業時間に関する特記事項, （１）と（２）は同じ日, （３）は休憩６０分</v>
          </cell>
          <cell r="AQ1277" t="str">
            <v>週3日〜週4日</v>
          </cell>
          <cell r="AR1277" t="str">
            <v>普通自動車運転免許, 必須（ＡＴ限定可）</v>
          </cell>
          <cell r="AS1277" t="str">
            <v>労災保険</v>
          </cell>
          <cell r="AT1277" t="str">
            <v>1人</v>
          </cell>
          <cell r="AU1277" t="str">
            <v>通所介護（デイサービス）</v>
          </cell>
          <cell r="AZ1277" t="str">
            <v>0分</v>
          </cell>
          <cell r="BA1277" t="str">
            <v>週休二日制</v>
          </cell>
          <cell r="BB1277" t="str">
            <v>あり（屋内禁煙）</v>
          </cell>
        </row>
        <row r="1278">
          <cell r="C1278" t="str">
            <v>13190-09512531</v>
          </cell>
          <cell r="D1278">
            <v>45223</v>
          </cell>
          <cell r="E1278" t="str">
            <v>社会福祉法人賛育会</v>
          </cell>
          <cell r="F1278" t="str">
            <v>シャカイフクシホウジン サンイクカイ セイフウエン</v>
          </cell>
          <cell r="G1278">
            <v>0</v>
          </cell>
          <cell r="H1278">
            <v>0</v>
          </cell>
          <cell r="I1278">
            <v>0</v>
          </cell>
          <cell r="J1278">
            <v>0</v>
          </cell>
          <cell r="K1278">
            <v>0</v>
          </cell>
          <cell r="L1278">
            <v>0</v>
          </cell>
          <cell r="M1278">
            <v>0</v>
          </cell>
          <cell r="N1278" t="str">
            <v xml:space="preserve">http://www.san-ikukai.or.jp/seifu-en/ </v>
          </cell>
          <cell r="O1278" t="str">
            <v>特別養護老人ホーム・高齢者在宅サービスセンター・, 訪問看護ステーション・グループホーム・サービス付き     , 高齢者向け住宅, 都内でも最も歴史のある特別養護老人ホームを中核として、各種の, 高齢者対象事業を展開する複合型の施設です。キリスト教の精神を, 基盤に利用者本位のサービス提供を目標としています。</v>
          </cell>
          <cell r="P1278" t="str">
            <v>介護員（特別養護老人ホーム）／１１月１５日面接会</v>
          </cell>
          <cell r="Q1278" t="str">
            <v>確認中</v>
          </cell>
          <cell r="R1278" t="str">
            <v>＊１９６４年開設の都内で最も歴史のある特別養護老人,  ホーム（ご利用者１１３名）における介護業務全般です。, ・食事介助、排泄介助、入浴介助、レクリエーション、その他付随,  する業務全般。, ・早番、日勤、遅番、夜勤</v>
          </cell>
          <cell r="S1278" t="str">
            <v>清風園</v>
          </cell>
          <cell r="T1278" t="str">
            <v>確認中</v>
          </cell>
          <cell r="U1278" t="str">
            <v>正社員</v>
          </cell>
          <cell r="V1278" t="str">
            <v>東京都町田市金井 ７－１７－１３</v>
          </cell>
          <cell r="W1278" t="str">
            <v>小田急線鶴川駅よりバス 八幡神社前下車 徒歩５分</v>
          </cell>
          <cell r="X1278" t="str">
            <v>208,200円〜243,200円</v>
          </cell>
          <cell r="Y1278" t="str">
            <v>住宅手当 6,000円〜10,000円, 地域手当 25,000円〜25,000円</v>
          </cell>
          <cell r="Z1278" t="str">
            <v>夜勤手当 ５０００円／１回, 介護福祉士手当 ４０００円～７０００円, 介護員処遇改善加算分 ７０００円</v>
          </cell>
          <cell r="AA1278" t="str">
            <v>実費支給（上限なし）</v>
          </cell>
          <cell r="AB1278" t="str">
            <v>あり</v>
          </cell>
          <cell r="AC1278" t="str">
            <v>1月あたり4,000円〜20,000円（前年度実績）</v>
          </cell>
          <cell r="AD1278" t="str">
            <v>あり</v>
          </cell>
          <cell r="AE1278" t="str">
            <v>計 3.50ヶ月分（前年度実績）</v>
          </cell>
          <cell r="AF1278" t="str">
            <v>月給（手当等確認ください）</v>
          </cell>
          <cell r="AG1278" t="str">
            <v>期間の定めなし</v>
          </cell>
          <cell r="AH1278" t="str">
            <v>雇用期間の定めなし</v>
          </cell>
          <cell r="AI1278" t="str">
            <v>確認中</v>
          </cell>
          <cell r="AJ1278" t="str">
            <v>可</v>
          </cell>
          <cell r="AK1278" t="str">
            <v>あり</v>
          </cell>
          <cell r="AL1278" t="str">
            <v>３ヶ月</v>
          </cell>
          <cell r="AM1278" t="str">
            <v>あり</v>
          </cell>
          <cell r="AN1278" t="str">
            <v>3時間</v>
          </cell>
          <cell r="AO1278" t="str">
            <v>変形労働時間制</v>
          </cell>
          <cell r="AP1278" t="str">
            <v>変形労働時間制の単位, １ヶ月単位, 就業時間１, 7時30分〜16時00分, 就業時間２, 9時00分〜17時30分, 就業時間３, 11時00分〜19時30分, 就業時間に関する特記事項, （４）１６：３０～０９：３０休憩１２０分交代制で夜勤あり。</v>
          </cell>
          <cell r="AQ1278" t="str">
            <v>内容・詳細等は最下部ハローワークインターネットサービスにて確認ください。</v>
          </cell>
          <cell r="AR1278" t="str">
            <v>介護職員初任者研修修了者, 必須, ホームヘルパー２級, 必須, 介護福祉士, 必須, いずれかの資格を所持で可</v>
          </cell>
          <cell r="AS1278" t="str">
            <v>雇用保険，労災保険，健康保険，厚生年金</v>
          </cell>
          <cell r="AT1278" t="str">
            <v>2人</v>
          </cell>
          <cell r="AU1278" t="str">
            <v>特別養護老人ホーム（特養）</v>
          </cell>
          <cell r="AZ1278" t="str">
            <v>60分</v>
          </cell>
          <cell r="BA1278" t="str">
            <v>週休二日制</v>
          </cell>
          <cell r="BB1278" t="str">
            <v>あり（屋内禁煙）</v>
          </cell>
        </row>
        <row r="1279">
          <cell r="C1279" t="str">
            <v>13190-09514731</v>
          </cell>
          <cell r="D1279">
            <v>45223</v>
          </cell>
          <cell r="E1279" t="str">
            <v>社会福祉法人賛育会</v>
          </cell>
          <cell r="F1279" t="str">
            <v>シャカイフクシホウジン サンイクカイ セイフウエン</v>
          </cell>
          <cell r="G1279">
            <v>0</v>
          </cell>
          <cell r="H1279">
            <v>0</v>
          </cell>
          <cell r="I1279">
            <v>0</v>
          </cell>
          <cell r="J1279">
            <v>0</v>
          </cell>
          <cell r="K1279">
            <v>0</v>
          </cell>
          <cell r="L1279">
            <v>0</v>
          </cell>
          <cell r="M1279">
            <v>0</v>
          </cell>
          <cell r="N1279" t="str">
            <v xml:space="preserve">http://www.san-ikukai.or.jp/seifu-en/ </v>
          </cell>
          <cell r="O1279" t="str">
            <v>特別養護老人ホーム・高齢者在宅サービスセンター・, 訪問看護ステーション・グループホーム・サービス付き     , 高齢者向け住宅, 都内でも最も歴史のある特別養護老人ホームを中核として、各種の, 高齢者対象事業を展開する複合型の施設です。キリスト教の精神を, 基盤に利用者本位のサービス提供を目標としています。</v>
          </cell>
          <cell r="P1279" t="str">
            <v>夜勤専従介護職員 【画像情報あり】／１１月１５日面接会</v>
          </cell>
          <cell r="Q1279" t="str">
            <v>確認中</v>
          </cell>
          <cell r="R1279" t="str">
            <v>※特別養護老人ホームにおける夜勤介護業務です。,  利用者定員１１３名の施設です。,  特養や老健などの経験者尚可。, 週１回～２回の夜勤業務, ※未経験の方でもしっかり指導致しますので、やる気と体力があれ, ば大丈夫です。</v>
          </cell>
          <cell r="S1279" t="str">
            <v>清風園</v>
          </cell>
          <cell r="T1279" t="str">
            <v>確認中</v>
          </cell>
          <cell r="U1279" t="str">
            <v>非常勤パート</v>
          </cell>
          <cell r="V1279" t="str">
            <v>東京都町田市金井 ７－１７－１３</v>
          </cell>
          <cell r="W1279" t="str">
            <v>小田急線 鶴川駅・町田駅よりバス「八幡神社前」下車 徒歩５分</v>
          </cell>
          <cell r="X1279" t="str">
            <v>1,743円〜1,743円</v>
          </cell>
          <cell r="Y1279" t="str">
            <v>処遇改善加算手当 60円〜60円</v>
          </cell>
          <cell r="Z1279" t="str">
            <v>＊年齢、経験により優遇。, ＊夜勤手当 ５０００円／１勤務, １夜勤 ２６，１５０円となります。</v>
          </cell>
          <cell r="AA1279" t="str">
            <v>実費支給（上限なし）</v>
          </cell>
          <cell r="AB1279" t="str">
            <v>なし</v>
          </cell>
          <cell r="AC1279" t="str">
            <v>なし</v>
          </cell>
          <cell r="AD1279" t="str">
            <v>なし</v>
          </cell>
          <cell r="AE1279" t="str">
            <v>なし</v>
          </cell>
          <cell r="AF1279" t="str">
            <v>時給</v>
          </cell>
          <cell r="AG1279" t="str">
            <v>期間の定めあり</v>
          </cell>
          <cell r="AH1279" t="str">
            <v>雇用期間の定めあり（4ヶ月以上）, 1年, 契約更新の可能性, あり（原則更新）</v>
          </cell>
          <cell r="AI1279" t="str">
            <v>確認中</v>
          </cell>
          <cell r="AJ1279" t="str">
            <v>可</v>
          </cell>
          <cell r="AK1279" t="str">
            <v>あり</v>
          </cell>
          <cell r="AL1279" t="str">
            <v>３カ月</v>
          </cell>
          <cell r="AM1279" t="str">
            <v>なし</v>
          </cell>
          <cell r="AN1279" t="str">
            <v>なし</v>
          </cell>
          <cell r="AO1279" t="str">
            <v>変形労働時間制</v>
          </cell>
          <cell r="AP1279" t="str">
            <v>変形労働時間制の単位, １年単位, 就業時間１, 16時45分〜9時45分</v>
          </cell>
          <cell r="AQ1279" t="str">
            <v>週2日以上</v>
          </cell>
          <cell r="AR1279" t="str">
            <v>介護福祉士, あれば尚可, 介護職員初任者研修修了者, あれば尚可</v>
          </cell>
          <cell r="AS1279" t="str">
            <v>労災保険</v>
          </cell>
          <cell r="AT1279" t="str">
            <v>1人</v>
          </cell>
          <cell r="AU1279" t="str">
            <v>特別養護老人ホーム（特養）</v>
          </cell>
          <cell r="AZ1279" t="str">
            <v>120分</v>
          </cell>
          <cell r="BA1279" t="str">
            <v>週休二日制</v>
          </cell>
          <cell r="BB1279" t="str">
            <v>あり（屋内禁煙）</v>
          </cell>
        </row>
        <row r="1280">
          <cell r="C1280" t="str">
            <v>13190-09515331</v>
          </cell>
          <cell r="D1280">
            <v>45223</v>
          </cell>
          <cell r="E1280" t="str">
            <v>社会福祉法人 町田市福祉サービス協会</v>
          </cell>
          <cell r="F1280" t="str">
            <v>シャカイフクシホウジン マチダシフクシサービスキョウカ, イ</v>
          </cell>
          <cell r="G1280">
            <v>0</v>
          </cell>
          <cell r="H1280">
            <v>0</v>
          </cell>
          <cell r="I1280">
            <v>0</v>
          </cell>
          <cell r="J1280">
            <v>0</v>
          </cell>
          <cell r="K1280">
            <v>0</v>
          </cell>
          <cell r="L1280">
            <v>0</v>
          </cell>
          <cell r="M1280">
            <v>0</v>
          </cell>
          <cell r="N1280" t="str">
            <v xml:space="preserve">https://machida-fukushi.or.jp/ </v>
          </cell>
          <cell r="O1280" t="str">
            <v>町田市福祉事業補完のため設立。保育園や在宅介護支援センター等</v>
          </cell>
          <cell r="P1280" t="str">
            <v>介護職員（夜勤専従）／１１月１５日面接会</v>
          </cell>
          <cell r="Q1280" t="str">
            <v>確認中</v>
          </cell>
          <cell r="R1280" t="str">
            <v>特別養護老人ホームでの介護業務・夜勤業務となります。入居者様, ３０名程度のフロアを２名の介護職員でケアにあたります。夕方１, ６：００～翌朝９：１５までの、いわゆる「ロング夜勤」となりま, す。ご経験のある方、お問い合わせください。, 概ね（緊急対応が発生しない限り）２時間の休憩が取れています。</v>
          </cell>
          <cell r="S1280" t="str">
            <v xml:space="preserve"> 特別養護老人ホーム コモンズ</v>
          </cell>
          <cell r="T1280" t="str">
            <v>確認中</v>
          </cell>
          <cell r="U1280" t="str">
            <v>非常勤パート</v>
          </cell>
          <cell r="V1280" t="str">
            <v>東京都町田市森野４－８－３９ 特別養護老人ホーム コモンズ内</v>
          </cell>
          <cell r="W1280" t="str">
            <v>小田急・ＪＲ横浜線 町田駅からバス「市民病院前」下車徒歩３分</v>
          </cell>
          <cell r="X1280" t="str">
            <v>1,572円〜1,600円</v>
          </cell>
          <cell r="Y1280" t="str">
            <v>処遇改善手当 500円〜500円</v>
          </cell>
          <cell r="Z1280" t="str">
            <v>夜勤勤務のため、時間外割増、深夜増が発生します。１, 回の夜勤勤務で合計２９，５７３円です。</v>
          </cell>
          <cell r="AA1280" t="str">
            <v>なし</v>
          </cell>
          <cell r="AB1280" t="str">
            <v>あり</v>
          </cell>
          <cell r="AC1280" t="str">
            <v>1時間あたり0円〜28円（前年度実績）</v>
          </cell>
          <cell r="AD1280" t="str">
            <v>なし</v>
          </cell>
          <cell r="AE1280" t="str">
            <v>なし</v>
          </cell>
          <cell r="AF1280" t="str">
            <v>時給</v>
          </cell>
          <cell r="AG1280" t="str">
            <v>期間の定めあり</v>
          </cell>
          <cell r="AH1280" t="str">
            <v>雇用期間の定めあり（4ヶ月以上）, 〜2024年3月31日, 契約更新の可能性, あり（原則更新）</v>
          </cell>
          <cell r="AI1280" t="str">
            <v>確認中</v>
          </cell>
          <cell r="AJ1280" t="str">
            <v>可</v>
          </cell>
          <cell r="AK1280" t="str">
            <v>あり</v>
          </cell>
          <cell r="AL1280" t="str">
            <v>１か月</v>
          </cell>
          <cell r="AM1280" t="str">
            <v>なし</v>
          </cell>
          <cell r="AN1280" t="str">
            <v>なし</v>
          </cell>
          <cell r="AO1280" t="str">
            <v>変形労働時間制</v>
          </cell>
          <cell r="AP1280" t="str">
            <v>変形労働時間制の単位, １ヶ月単位, 就業時間１, 16時00分〜9時15分</v>
          </cell>
          <cell r="AQ1280" t="str">
            <v>週1日〜週2日</v>
          </cell>
          <cell r="AR1280" t="str">
            <v>免許・資格不問</v>
          </cell>
          <cell r="AS1280" t="str">
            <v>労災保険</v>
          </cell>
          <cell r="AT1280" t="str">
            <v>3人</v>
          </cell>
          <cell r="AU1280" t="str">
            <v>特別養護老人ホーム（特養）</v>
          </cell>
          <cell r="AZ1280" t="str">
            <v>120分</v>
          </cell>
          <cell r="BA1280" t="str">
            <v>週休二日制</v>
          </cell>
          <cell r="BB1280" t="str">
            <v>あり（喫煙室設置）</v>
          </cell>
        </row>
        <row r="1281">
          <cell r="C1281" t="str">
            <v>13190-09516631</v>
          </cell>
          <cell r="D1281">
            <v>45223</v>
          </cell>
          <cell r="E1281" t="str">
            <v>社会福祉法人 町田市福祉サービス協会</v>
          </cell>
          <cell r="F1281" t="str">
            <v>シャカイフクシホウジン マチダシフクシサービスキョウカ, イ</v>
          </cell>
          <cell r="G1281">
            <v>0</v>
          </cell>
          <cell r="H1281">
            <v>0</v>
          </cell>
          <cell r="I1281">
            <v>0</v>
          </cell>
          <cell r="J1281">
            <v>0</v>
          </cell>
          <cell r="K1281">
            <v>0</v>
          </cell>
          <cell r="L1281">
            <v>0</v>
          </cell>
          <cell r="M1281">
            <v>0</v>
          </cell>
          <cell r="N1281" t="str">
            <v xml:space="preserve">https://machida-fukushi.or.jp/ </v>
          </cell>
          <cell r="O1281" t="str">
            <v>第二種社会福祉事業及び、公益を目的とする事業。特別養護老人ホ, ーム、通所介護（デイサービス）、訪問介護（ホームヘルプサービ, ス）、居宅介護支援（ケアマネジャー）、保育園等を運営。, 町田市福祉事業補完のため設立。保育園や在宅介護支援センター等, の受託経営と通所介護、居宅介護支援、訪問介護他の介護保険事業, を実施。平成１７年４月特別養護老人ホーム「コモンズ」開設</v>
          </cell>
          <cell r="P1281" t="str">
            <v>特養介護職員（正職員）／１１月１５日面接会</v>
          </cell>
          <cell r="Q1281" t="str">
            <v>確認中</v>
          </cell>
          <cell r="R1281" t="str">
            <v>＊特養入居者８０名、ショート利用者２０名のユニットケア,  施設です。, ＊ご入居者、ご利用者がその人らしく快適に過ごせる,  お手伝いをお願いします。, ＊スタッフがフォローし合える職場環境です。, ＊月４～５回夜勤あり, ★仕事内容、職場の雰囲気を見学して下さい。</v>
          </cell>
          <cell r="S1281" t="str">
            <v>特別養護老人ホーム コモンズ内</v>
          </cell>
          <cell r="T1281" t="str">
            <v>確認中</v>
          </cell>
          <cell r="U1281" t="str">
            <v>正社員</v>
          </cell>
          <cell r="V1281" t="str">
            <v xml:space="preserve">東京都町田市森野 ４－８－３９ </v>
          </cell>
          <cell r="W1281" t="str">
            <v>町田駅より神奈中バス市民病院前下車 徒歩３分</v>
          </cell>
          <cell r="X1281" t="str">
            <v>243,900円〜290,100円</v>
          </cell>
          <cell r="Y1281" t="str">
            <v>処遇改善調整手当 20,000円〜20,000円, 住宅手当 9,700円〜15,700円, 夜勤手当 40,000円〜50,000円</v>
          </cell>
          <cell r="Z1281" t="str">
            <v>夜勤手当は１回 １０，０００円（毎月１～５回あり）, 賞与の他に年度末一時金, ２．７ヶ月（昨年度実績）</v>
          </cell>
          <cell r="AA1281" t="str">
            <v>実費支給（上限なし）</v>
          </cell>
          <cell r="AB1281" t="str">
            <v>あり</v>
          </cell>
          <cell r="AC1281" t="str">
            <v>1月あたり2,700円〜3,600円（前年度実績）</v>
          </cell>
          <cell r="AD1281" t="str">
            <v>あり</v>
          </cell>
          <cell r="AE1281" t="str">
            <v>計 2.70ヶ月分（前年度実績）</v>
          </cell>
          <cell r="AF1281" t="str">
            <v>月給（手当等確認ください）</v>
          </cell>
          <cell r="AG1281" t="str">
            <v>期間の定めなし</v>
          </cell>
          <cell r="AH1281" t="str">
            <v>雇用期間の定めなし</v>
          </cell>
          <cell r="AI1281" t="str">
            <v>確認中</v>
          </cell>
          <cell r="AJ1281" t="str">
            <v>可</v>
          </cell>
          <cell r="AK1281" t="str">
            <v>あり</v>
          </cell>
          <cell r="AL1281" t="str">
            <v>３ヶ月</v>
          </cell>
          <cell r="AM1281" t="str">
            <v>あり</v>
          </cell>
          <cell r="AN1281" t="str">
            <v>10時間</v>
          </cell>
          <cell r="AO1281" t="str">
            <v>変形労働時間制</v>
          </cell>
          <cell r="AP1281" t="str">
            <v>変形労働時間制の単位, １ヶ月単位, 就業時間１, 7時00分〜15時45分, 就業時間２, 11時30分〜20時15分, 就業時間３, 16時00分〜9時15分, 就業時間に関する特記事項, シフト制にて就労, （３）休憩１２０分</v>
          </cell>
          <cell r="AQ1281" t="str">
            <v>内容・詳細等は最下部ハローワークインターネットサービスにて確認ください。</v>
          </cell>
          <cell r="AR1281" t="str">
            <v>介護福祉士, あれば尚可, 介護職員初任者研修修了者, 必須</v>
          </cell>
          <cell r="AS1281" t="str">
            <v>雇用保険，労災保険，健康保険，厚生年金</v>
          </cell>
          <cell r="AT1281" t="str">
            <v>3人</v>
          </cell>
          <cell r="AU1281" t="str">
            <v>特別養護老人ホーム（特養）</v>
          </cell>
          <cell r="AZ1281" t="str">
            <v>45分</v>
          </cell>
          <cell r="BA1281" t="str">
            <v>週休二日制</v>
          </cell>
          <cell r="BB1281" t="str">
            <v>あり（屋内禁煙）</v>
          </cell>
        </row>
        <row r="1282">
          <cell r="C1282" t="str">
            <v>13190-09517931</v>
          </cell>
          <cell r="D1282">
            <v>45223</v>
          </cell>
          <cell r="E1282" t="str">
            <v>社会福祉法人 町田市福祉サービス協会</v>
          </cell>
          <cell r="F1282" t="str">
            <v>シャカイフクシホウジン マチダシフクシサービスキョウカ, イ</v>
          </cell>
          <cell r="G1282">
            <v>0</v>
          </cell>
          <cell r="H1282">
            <v>0</v>
          </cell>
          <cell r="I1282">
            <v>0</v>
          </cell>
          <cell r="J1282">
            <v>0</v>
          </cell>
          <cell r="K1282">
            <v>0</v>
          </cell>
          <cell r="L1282">
            <v>0</v>
          </cell>
          <cell r="M1282">
            <v>0</v>
          </cell>
          <cell r="N1282" t="str">
            <v xml:space="preserve">https://machida-fukushi.or.jp/ </v>
          </cell>
          <cell r="O1282" t="str">
            <v>第二種社会福祉事業及び、公益を目的とする事業。特別養護老人ホ, ーム、通所介護（デイサービス）、訪問介護（ホームヘルプサービ, ス）、居宅介護支援（ケアマネジャー）、保育園等を運営。, 町田市福祉事業補完のため設立。保育園や在宅介護支援センター等, の受託経営と通所介護、居宅介護支援、訪問介護他の介護保険事業, を実施。平成１７年４月特別養護老人ホーム「コモンズ」開設</v>
          </cell>
          <cell r="P1282" t="str">
            <v>介護支援専門員（小山田介護センター）／１１月１５日面接会</v>
          </cell>
          <cell r="Q1282" t="str">
            <v>確認中</v>
          </cell>
          <cell r="R1282" t="str">
            <v>高齢者が要介護状態になっても、その人らしい在宅生活を, 送れるよう、地域資源を活用したケアプランを作成する業務です。, 主任介護支援専門員が在籍しており、個別のケースにおいても、事, 例検討を行い、支援方針を決定しています。</v>
          </cell>
          <cell r="S1282" t="str">
            <v>小山田介護センター</v>
          </cell>
          <cell r="T1282" t="str">
            <v>確認中</v>
          </cell>
          <cell r="U1282" t="str">
            <v>契約社員</v>
          </cell>
          <cell r="V1282" t="str">
            <v xml:space="preserve">東京都町田市下小山田町３５８０ ふれあい桜館内 </v>
          </cell>
          <cell r="W1282" t="str">
            <v>バス停「桜美林学園」より徒歩８分「尾根緑道入口」より徒歩２分</v>
          </cell>
          <cell r="X1282" t="str">
            <v>211,880円〜225,000円</v>
          </cell>
          <cell r="Y1282" t="str">
            <v>調整手当 20,000円〜20,000円</v>
          </cell>
          <cell r="Z1282" t="str">
            <v>-</v>
          </cell>
          <cell r="AA1282" t="str">
            <v>実費支給（上限なし）</v>
          </cell>
          <cell r="AB1282" t="str">
            <v>あり</v>
          </cell>
          <cell r="AC1282" t="str">
            <v>1月あたり1,000円〜3,280円（前年度実績）</v>
          </cell>
          <cell r="AD1282" t="str">
            <v>あり</v>
          </cell>
          <cell r="AE1282" t="str">
            <v>計 2.70ヶ月分（前年度実績）</v>
          </cell>
          <cell r="AF1282" t="str">
            <v>月給（手当等確認ください）</v>
          </cell>
          <cell r="AG1282" t="str">
            <v>期間の定めあり</v>
          </cell>
          <cell r="AH1282" t="str">
            <v>雇用期間の定めあり（4ヶ月以上）, 〜2024年3月31日, 契約更新の可能性, あり（原則更新）</v>
          </cell>
          <cell r="AI1282" t="str">
            <v>確認中</v>
          </cell>
          <cell r="AJ1282" t="str">
            <v>可</v>
          </cell>
          <cell r="AK1282" t="str">
            <v>あり</v>
          </cell>
          <cell r="AL1282" t="str">
            <v>３ヶ月</v>
          </cell>
          <cell r="AM1282" t="str">
            <v>あり</v>
          </cell>
          <cell r="AN1282" t="str">
            <v>10時間</v>
          </cell>
          <cell r="AO1282" t="str">
            <v>就業時間１</v>
          </cell>
          <cell r="AP1282" t="str">
            <v>8時30分〜17時15分</v>
          </cell>
          <cell r="AQ1282" t="str">
            <v>内容・詳細等は最下部ハローワークインターネットサービスにて確認ください。</v>
          </cell>
          <cell r="AR1282" t="str">
            <v>介護支援専門員（ケアマネージャー）, 必須</v>
          </cell>
          <cell r="AS1282" t="str">
            <v>雇用保険，労災保険，健康保険，厚生年金</v>
          </cell>
          <cell r="AT1282" t="str">
            <v>1人</v>
          </cell>
          <cell r="AU1282" t="str">
            <v>居宅介護支援</v>
          </cell>
          <cell r="AZ1282" t="str">
            <v>45分</v>
          </cell>
          <cell r="BA1282" t="str">
            <v>週休二日制</v>
          </cell>
          <cell r="BB1282" t="str">
            <v>あり（屋内禁煙）</v>
          </cell>
        </row>
        <row r="1283">
          <cell r="C1283" t="str">
            <v>13190-09518131</v>
          </cell>
          <cell r="D1283">
            <v>45223</v>
          </cell>
          <cell r="E1283" t="str">
            <v>社会福祉法人 町田市福祉サービス協会</v>
          </cell>
          <cell r="F1283" t="str">
            <v>シャカイフクシホウジン マチダシフクシサービスキョウカ, イ</v>
          </cell>
          <cell r="G1283">
            <v>0</v>
          </cell>
          <cell r="H1283">
            <v>0</v>
          </cell>
          <cell r="I1283">
            <v>0</v>
          </cell>
          <cell r="J1283">
            <v>0</v>
          </cell>
          <cell r="K1283">
            <v>0</v>
          </cell>
          <cell r="L1283">
            <v>0</v>
          </cell>
          <cell r="M1283">
            <v>0</v>
          </cell>
          <cell r="N1283" t="str">
            <v xml:space="preserve">https://machida-fukushi.or.jp/ </v>
          </cell>
          <cell r="O1283" t="str">
            <v>第二種社会福祉事業及び、公益を目的とする事業。特別養護老人ホ, ーム、通所介護（デイサービス）、訪問介護（ホームヘルプサービ, ス）、居宅介護支援（ケアマネジャー）、保育園等を運営。, 町田市福祉事業補完のため設立。保育園や在宅介護支援センター等, の受託経営と通所介護、居宅介護支援、訪問介護他の介護保険事業, を実施。平成１７年４月特別養護老人ホーム「コモンズ」開設</v>
          </cell>
          <cell r="P1283" t="str">
            <v>訪問介護ヘルパー／小山田非常勤／１１月１５日面接会</v>
          </cell>
          <cell r="Q1283" t="str">
            <v>確認中</v>
          </cell>
          <cell r="R1283" t="str">
            <v>ご利用者様のお宅へ訪問し、, ・生活援助（掃除・調理・買い物など）, ・身体介護（食事・入浴・排泄介助など）を行っていただきます。, また活動がない時間は電話対応・事務処理を行っていただきます。</v>
          </cell>
          <cell r="S1283" t="str">
            <v>小山田高齢者在宅サービスセンター</v>
          </cell>
          <cell r="T1283" t="str">
            <v>確認中</v>
          </cell>
          <cell r="U1283" t="str">
            <v>非常勤パート</v>
          </cell>
          <cell r="V1283" t="str">
            <v>東京都町田市下小山田町３５８０ ふれあい桜館１階</v>
          </cell>
          <cell r="W1283" t="str">
            <v>神奈中バス「桜美林学園」下車徒歩８分, 「尾根緑道入口」下車徒歩２分</v>
          </cell>
          <cell r="X1283" t="str">
            <v>1,231円〜1,252円</v>
          </cell>
          <cell r="Y1283" t="str">
            <v>処遇改善手当 159円〜180円</v>
          </cell>
          <cell r="Z1283" t="str">
            <v>-</v>
          </cell>
          <cell r="AA1283" t="str">
            <v>実費支給（上限なし）</v>
          </cell>
          <cell r="AB1283" t="str">
            <v>あり</v>
          </cell>
          <cell r="AC1283" t="str">
            <v>1時間あたり10円〜11円（前年度実績）</v>
          </cell>
          <cell r="AD1283" t="str">
            <v>あり</v>
          </cell>
          <cell r="AE1283" t="str">
            <v>計 1.00ヶ月分（前年度実績）</v>
          </cell>
          <cell r="AF1283" t="str">
            <v>時給</v>
          </cell>
          <cell r="AG1283" t="str">
            <v>期間の定めあり</v>
          </cell>
          <cell r="AH1283" t="str">
            <v>雇用期間の定めあり（4ヶ月以上）, 〜2024年3月31日, 契約更新の可能性, あり（原則更新）</v>
          </cell>
          <cell r="AI1283" t="str">
            <v>確認中</v>
          </cell>
          <cell r="AJ1283" t="str">
            <v>可</v>
          </cell>
          <cell r="AK1283" t="str">
            <v>あり</v>
          </cell>
          <cell r="AL1283" t="str">
            <v>１ヶ月</v>
          </cell>
          <cell r="AM1283" t="str">
            <v>あり</v>
          </cell>
          <cell r="AN1283" t="str">
            <v>2時間</v>
          </cell>
          <cell r="AO1283" t="str">
            <v>就業時間１</v>
          </cell>
          <cell r="AP1283" t="str">
            <v>8時30分〜17時00分, 就業時間に関する特記事項, 就業時間については８：３０～１７：００の間で応相談。, ※週１日～でも可。</v>
          </cell>
          <cell r="AQ1283" t="str">
            <v>週1日〜週3日</v>
          </cell>
          <cell r="AR1283" t="str">
            <v>介護職員初任者研修修了者, 必須, ホームヘルパー２級, 必須, いずれかの資格を所持で可, 普通自動車運転免許, 必須（ＡＴ限定可）</v>
          </cell>
          <cell r="AS1283" t="str">
            <v>労災保険</v>
          </cell>
          <cell r="AT1283" t="str">
            <v>1人</v>
          </cell>
          <cell r="AU1283" t="str">
            <v>訪問介護（ホームヘルプサービス）</v>
          </cell>
          <cell r="AZ1283" t="str">
            <v>60分</v>
          </cell>
          <cell r="BA1283" t="str">
            <v>週休二日制</v>
          </cell>
          <cell r="BB1283" t="str">
            <v>あり（屋内禁煙）</v>
          </cell>
        </row>
        <row r="1284">
          <cell r="C1284" t="str">
            <v>13190-09520531</v>
          </cell>
          <cell r="D1284">
            <v>45223</v>
          </cell>
          <cell r="E1284" t="str">
            <v>社会福祉法人 町田市福祉サービス協会</v>
          </cell>
          <cell r="F1284" t="str">
            <v>シャカイフクシホウジン マチダシフクシサービスキョウカ, イ</v>
          </cell>
          <cell r="G1284">
            <v>0</v>
          </cell>
          <cell r="H1284">
            <v>0</v>
          </cell>
          <cell r="I1284">
            <v>0</v>
          </cell>
          <cell r="J1284">
            <v>0</v>
          </cell>
          <cell r="K1284">
            <v>0</v>
          </cell>
          <cell r="L1284">
            <v>0</v>
          </cell>
          <cell r="M1284">
            <v>0</v>
          </cell>
          <cell r="N1284" t="str">
            <v xml:space="preserve">https://machida-fukushi.or.jp/ </v>
          </cell>
          <cell r="O1284" t="str">
            <v>第二種社会福祉事業及び、公益を目的とする事業。特別養護老人ホ, ーム、通所介護（デイサービス）、訪問介護（ホームヘルプサービ, ス）、居宅介護支援（ケアマネジャー）、保育園等を運営。, 町田市福祉事業補完のため設立。保育園や在宅介護支援センター等, の受託経営と通所介護、居宅介護支援、訪問介護他の介護保険事業, を実施。平成１７年４月特別養護老人ホーム「コモンズ」開設</v>
          </cell>
          <cell r="P1284" t="str">
            <v>送迎ドライバー／中抜け／デイサービス／１１月１５日面接会</v>
          </cell>
          <cell r="Q1284" t="str">
            <v>確認中</v>
          </cell>
          <cell r="R1284" t="str">
            <v>・送迎車輛の運転（１０人乗り キャラバン）, ・乗降の介助補助, ・話し相手、見守り</v>
          </cell>
          <cell r="S1284" t="str">
            <v>デイサービス　コモンズ</v>
          </cell>
          <cell r="T1284" t="str">
            <v>確認中</v>
          </cell>
          <cell r="U1284" t="str">
            <v>非常勤パート</v>
          </cell>
          <cell r="V1284" t="str">
            <v>東京都町田市森野４－８－３９ 特別養護老人ホーム コモンズ内</v>
          </cell>
          <cell r="W1284" t="str">
            <v>ＪＲ・小田急線 町田駅からバス「市民病院前」下車 徒歩３分</v>
          </cell>
          <cell r="X1284" t="str">
            <v>1,171円〜1,192円</v>
          </cell>
          <cell r="Y1284" t="str">
            <v>処遇改善手当 99円〜120円</v>
          </cell>
          <cell r="Z1284" t="str">
            <v>-</v>
          </cell>
          <cell r="AA1284" t="str">
            <v>実費支給（上限なし）</v>
          </cell>
          <cell r="AB1284" t="str">
            <v>あり</v>
          </cell>
          <cell r="AC1284" t="str">
            <v>1時間あたり10円〜11円（前年度実績）</v>
          </cell>
          <cell r="AD1284" t="str">
            <v>あり</v>
          </cell>
          <cell r="AE1284" t="str">
            <v>計 1.00ヶ月分（前年度実績）</v>
          </cell>
          <cell r="AF1284" t="str">
            <v>時給</v>
          </cell>
          <cell r="AG1284" t="str">
            <v>期間の定めあり</v>
          </cell>
          <cell r="AH1284" t="str">
            <v>雇用期間の定めあり（4ヶ月以上）, 〜2024年3月31日, 契約更新の可能性, あり（原則更新）</v>
          </cell>
          <cell r="AI1284" t="str">
            <v>確認中</v>
          </cell>
          <cell r="AJ1284" t="str">
            <v>可</v>
          </cell>
          <cell r="AK1284" t="str">
            <v>あり</v>
          </cell>
          <cell r="AL1284" t="str">
            <v>１ヶ月</v>
          </cell>
          <cell r="AM1284" t="str">
            <v>あり</v>
          </cell>
          <cell r="AN1284" t="str">
            <v>4時間</v>
          </cell>
          <cell r="AO1284" t="str">
            <v>就業時間１</v>
          </cell>
          <cell r="AP1284" t="str">
            <v>就業時間１, 8時00分〜9時30分, 就業時間２, 16時00分〜17時30分, 就業時間に関する特記事項, （１）（２）両方できる方</v>
          </cell>
          <cell r="AQ1284" t="str">
            <v>週1日〜週3日</v>
          </cell>
          <cell r="AR1284" t="str">
            <v>普通自動車運転免許（ＡＴ限定可）</v>
          </cell>
          <cell r="AS1284" t="str">
            <v>労災保険</v>
          </cell>
          <cell r="AT1284" t="str">
            <v>1人</v>
          </cell>
          <cell r="AU1284" t="str">
            <v>地域密着型通所介護</v>
          </cell>
          <cell r="AZ1284" t="str">
            <v>0分</v>
          </cell>
          <cell r="BA1284" t="str">
            <v>週休二日制</v>
          </cell>
          <cell r="BB1284" t="str">
            <v>あり（屋内禁煙）</v>
          </cell>
        </row>
        <row r="1285">
          <cell r="C1285" t="str">
            <v>13190-09521431</v>
          </cell>
          <cell r="D1285">
            <v>45223</v>
          </cell>
          <cell r="E1285" t="str">
            <v>医療法人社団芙蓉会 ふよう病院</v>
          </cell>
          <cell r="F1285" t="str">
            <v>イリョウホウジンシャダンフヨウカイ フヨウビョウイン</v>
          </cell>
          <cell r="G1285">
            <v>0</v>
          </cell>
          <cell r="H1285">
            <v>0</v>
          </cell>
          <cell r="I1285">
            <v>0</v>
          </cell>
          <cell r="J1285">
            <v>0</v>
          </cell>
          <cell r="K1285">
            <v>0</v>
          </cell>
          <cell r="L1285">
            <v>0</v>
          </cell>
          <cell r="M1285">
            <v>0</v>
          </cell>
          <cell r="N1285" t="str">
            <v xml:space="preserve">https://www.fuyou.or.jp/ </v>
          </cell>
          <cell r="O1285" t="str">
            <v>介護医療院・医療療養型医療施設, 「老人は国の宝」を標語に掲げ、高齢者医療、介護保険事業を運営, する医療法人です。ご利用者に「ここに居て良かった」と思って頂, けるサービスを目指しています。</v>
          </cell>
          <cell r="P1285" t="str">
            <v>介護職（ケアワーカー）／１１月１５日面接会</v>
          </cell>
          <cell r="Q1285" t="str">
            <v>確認中</v>
          </cell>
          <cell r="R1285" t="str">
            <v>＊デイサービスにおける介護業務（送迎業務を含む）を担当して頂,  きます。, ・生活リハビリを中心に日常生活に必要なことを,  自分でできるようにサポート。, ・一般型（定員２０名）と認知症対応型（定員１２名）</v>
          </cell>
          <cell r="S1285" t="str">
            <v>ディサービスふれあいルーム</v>
          </cell>
          <cell r="T1285" t="str">
            <v>確認中</v>
          </cell>
          <cell r="U1285" t="str">
            <v>正社員</v>
          </cell>
          <cell r="V1285" t="str">
            <v>東京都町田市南町田３丁目４３－１</v>
          </cell>
          <cell r="W1285" t="str">
            <v>東急田園都市線 南町田グランベリーパーク駅, 最寄り駅から就業場所までの交通手段, 徒歩, 所要時間, 8分</v>
          </cell>
          <cell r="X1285" t="str">
            <v>189,000円〜216,000円</v>
          </cell>
          <cell r="Y1285" t="str">
            <v>処遇改善手当 19,000円〜41,000円</v>
          </cell>
          <cell r="Z1285" t="str">
            <v>＊資格手当,  ３０００円～５０００円</v>
          </cell>
          <cell r="AA1285" t="str">
            <v>実費支給（上限あり）</v>
          </cell>
          <cell r="AB1285" t="str">
            <v>あり</v>
          </cell>
          <cell r="AC1285" t="str">
            <v>1月あたり〜2,000円（前年度実績）</v>
          </cell>
          <cell r="AD1285" t="str">
            <v>あり</v>
          </cell>
          <cell r="AE1285" t="str">
            <v>計 3.00ヶ月分（前年度実績）</v>
          </cell>
          <cell r="AF1285" t="str">
            <v>月給（手当等確認ください）</v>
          </cell>
          <cell r="AG1285" t="str">
            <v>期間の定めなし</v>
          </cell>
          <cell r="AH1285" t="e">
            <v>#NAME?</v>
          </cell>
          <cell r="AI1285" t="str">
            <v>確認中</v>
          </cell>
          <cell r="AJ1285" t="str">
            <v>可</v>
          </cell>
          <cell r="AK1285" t="str">
            <v>あり</v>
          </cell>
          <cell r="AL1285" t="str">
            <v>３ヶ月</v>
          </cell>
          <cell r="AM1285" t="str">
            <v>あり</v>
          </cell>
          <cell r="AN1285" t="str">
            <v>6時間</v>
          </cell>
          <cell r="AO1285" t="str">
            <v>変形労働時間制</v>
          </cell>
          <cell r="AP1285" t="str">
            <v>変形労働時間制の単位, １ヶ月単位, 就業時間１, 8時30分〜17時00分, 就業時間２, 9時00分〜17時30分</v>
          </cell>
          <cell r="AQ1285" t="str">
            <v>内容・詳細等は最下部ハローワークインターネットサービスにて確認ください。</v>
          </cell>
          <cell r="AR1285" t="str">
            <v>ホームヘルパー２級, 必須, 介護職員初任者研修修了者, 必須, 介護福祉士, あれば尚可, いずれかの資格を所持で可, 普通自動車運転免許, 必須（ＡＴ限定可）</v>
          </cell>
          <cell r="AS1285" t="str">
            <v>雇用保険，労災保険，健康保険，厚生年金，財形</v>
          </cell>
          <cell r="AT1285" t="str">
            <v>2人</v>
          </cell>
          <cell r="AU1285" t="str">
            <v>認知症対応型デイサービス</v>
          </cell>
          <cell r="AZ1285" t="str">
            <v>80分</v>
          </cell>
          <cell r="BA1285" t="str">
            <v>週休二日制</v>
          </cell>
          <cell r="BB1285" t="str">
            <v>あり（屋内禁煙）</v>
          </cell>
        </row>
        <row r="1286">
          <cell r="C1286" t="str">
            <v>13190-09522731</v>
          </cell>
          <cell r="D1286">
            <v>45223</v>
          </cell>
          <cell r="E1286" t="str">
            <v>医療法人社団芙蓉会 ふよう病院</v>
          </cell>
          <cell r="F1286" t="str">
            <v>イリョウホウジンシャダンフヨウカイ フヨウビョウイン</v>
          </cell>
          <cell r="G1286">
            <v>0</v>
          </cell>
          <cell r="H1286">
            <v>0</v>
          </cell>
          <cell r="I1286">
            <v>0</v>
          </cell>
          <cell r="J1286">
            <v>0</v>
          </cell>
          <cell r="K1286">
            <v>0</v>
          </cell>
          <cell r="L1286">
            <v>0</v>
          </cell>
          <cell r="M1286">
            <v>0</v>
          </cell>
          <cell r="N1286" t="str">
            <v xml:space="preserve">https://www.fuyou.or.jp/ </v>
          </cell>
          <cell r="O1286" t="str">
            <v>介護医療院・医療療養型医療施設, 「老人は国の宝」を標語に掲げ、高齢者医療、介護保険事業を運営, する医療法人です。ご利用者に「ここに居て良かった」と思って頂, けるサービスを目指しています。</v>
          </cell>
          <cell r="P1286" t="str">
            <v>介護職／有料老人ホーム／１１月１５日面接会</v>
          </cell>
          <cell r="Q1286" t="str">
            <v>確認中</v>
          </cell>
          <cell r="R1286" t="str">
            <v>＊有料老人ホームでの介護業務を担当して頂きます。, （３２人定員）, ・病院に併設しているので安心して働いて頂けます。,  ご利用者様が、その方らしくのびのびと過ごせるよう,  介助しながら、食べる楽しみや人と会話する楽しみが,  得られるようにサポートして頂きます。</v>
          </cell>
          <cell r="S1286" t="str">
            <v>ミオ・ファミリア町田</v>
          </cell>
          <cell r="T1286" t="str">
            <v>確認中</v>
          </cell>
          <cell r="U1286" t="str">
            <v>正社員</v>
          </cell>
          <cell r="V1286" t="str">
            <v>東京都町田市南町田３－４３－１</v>
          </cell>
          <cell r="W1286" t="str">
            <v>東急田園都市線・南町田グランベリーパーク駅, 最寄り駅から就業場所までの交通手段, 徒歩, 所要時間, 8分</v>
          </cell>
          <cell r="X1286" t="str">
            <v>199,800円〜226,800円</v>
          </cell>
          <cell r="Y1286" t="str">
            <v>出勤手当 10,800円〜10,800円, 処遇改善手当 19,000円〜41,000円</v>
          </cell>
          <cell r="Z1286" t="str">
            <v>＊夜勤手当 １回 ６０００円 , ＊資格手当 ３０００円～５０００円</v>
          </cell>
          <cell r="AA1286" t="str">
            <v>実費支給（上限あり）</v>
          </cell>
          <cell r="AB1286" t="str">
            <v>あり</v>
          </cell>
          <cell r="AC1286" t="str">
            <v>1月あたり〜2,000円（前年度実績）</v>
          </cell>
          <cell r="AD1286" t="str">
            <v>あり</v>
          </cell>
          <cell r="AE1286" t="str">
            <v>計 3.20ヶ月分（前年度実績）</v>
          </cell>
          <cell r="AF1286" t="str">
            <v>月給（手当等確認ください）</v>
          </cell>
          <cell r="AG1286" t="str">
            <v>期間の定めなし</v>
          </cell>
          <cell r="AH1286" t="str">
            <v>雇用期間の定めなし</v>
          </cell>
          <cell r="AI1286" t="str">
            <v>確認中</v>
          </cell>
          <cell r="AJ1286" t="str">
            <v>可</v>
          </cell>
          <cell r="AK1286" t="str">
            <v>あり</v>
          </cell>
          <cell r="AL1286" t="str">
            <v>３ヶ月 夜勤なし</v>
          </cell>
          <cell r="AM1286" t="str">
            <v>あり</v>
          </cell>
          <cell r="AN1286" t="str">
            <v>6時間</v>
          </cell>
          <cell r="AO1286" t="str">
            <v>変形労働時間制</v>
          </cell>
          <cell r="AP1286" t="str">
            <v>変形労働時間制の単位, １ヶ月単位, 就業時間１, 7時00分〜15時10分, 就業時間２, 7時30分〜15時40分, 就業時間３, 8時50分〜17時00分, 就業時間に関する特記事項, （４）１２：３０～２０：４０（５）１７：００～０９：００</v>
          </cell>
          <cell r="AQ1286" t="str">
            <v>内容・詳細等は最下部ハローワークインターネットサービスにて確認ください。</v>
          </cell>
          <cell r="AR1286" t="str">
            <v>ホームヘルパー２級, 必須, 介護職員初任者研修修了者, 必須, 介護福祉士, あれば尚可</v>
          </cell>
          <cell r="AS1286" t="str">
            <v>雇用保険，労災保険，健康保険，厚生年金，財形</v>
          </cell>
          <cell r="AT1286" t="str">
            <v>3人</v>
          </cell>
          <cell r="AU1286" t="str">
            <v>特定施設入居者生活介護（有料老人ホーム）</v>
          </cell>
          <cell r="AZ1286" t="str">
            <v>60分</v>
          </cell>
          <cell r="BA1286" t="str">
            <v>週休二日制</v>
          </cell>
          <cell r="BB1286" t="str">
            <v>あり（屋内禁煙）</v>
          </cell>
        </row>
        <row r="1287">
          <cell r="C1287" t="str">
            <v>13190-09525931</v>
          </cell>
          <cell r="D1287">
            <v>45223</v>
          </cell>
          <cell r="E1287" t="str">
            <v>医療法人社団芙蓉会 ふよう病院</v>
          </cell>
          <cell r="F1287" t="str">
            <v>イリョウホウジンシャダンフヨウカイ フヨウビョウイン</v>
          </cell>
          <cell r="G1287">
            <v>0</v>
          </cell>
          <cell r="H1287">
            <v>0</v>
          </cell>
          <cell r="I1287">
            <v>0</v>
          </cell>
          <cell r="J1287">
            <v>0</v>
          </cell>
          <cell r="K1287">
            <v>0</v>
          </cell>
          <cell r="L1287">
            <v>0</v>
          </cell>
          <cell r="M1287">
            <v>0</v>
          </cell>
          <cell r="N1287" t="str">
            <v xml:space="preserve">https://www.fuyou.or.jp/ </v>
          </cell>
          <cell r="O1287" t="str">
            <v>介護医療院・医療療養型医療施設, 「老人は国の宝」を標語に掲げ、高齢者医療、介護保険事業を運営, する医療法人です。ご利用者に「ここに居て良かった」と思って頂, けるサービスを目指しています。</v>
          </cell>
          <cell r="P1287" t="str">
            <v>ケアワーカーグループホーム／女性限定／１１月１５日面接会</v>
          </cell>
          <cell r="Q1287" t="str">
            <v>確認中</v>
          </cell>
          <cell r="R1287" t="str">
            <v>＊認知症の高齢者グループホームにおける介護業務。, 【男女雇用機会均等法適用除外：女性限定求人】,  女性の入浴介助・食事介助・排泄介助含む,  女性の入居者が９割以上です。, ＊日勤時は、食事（昼食・夕食）作りの専門スタッフが,  おりますから安心です。,  ＜定員１８名＞,   入居者９名（ワンユニット×２）</v>
          </cell>
          <cell r="S1287" t="str">
            <v>グループホームあおぞら</v>
          </cell>
          <cell r="T1287" t="str">
            <v>確認中</v>
          </cell>
          <cell r="U1287" t="str">
            <v>正社員</v>
          </cell>
          <cell r="V1287" t="str">
            <v>東京都町田市南町田３－４３－１</v>
          </cell>
          <cell r="W1287" t="str">
            <v>東急田園都市線 南町田グランベリーパーク駅, 最寄り駅から就業場所までの交通手段, 徒歩, 所要時間, 8分</v>
          </cell>
          <cell r="X1287" t="str">
            <v>189,000円〜216,000円</v>
          </cell>
          <cell r="Y1287" t="str">
            <v>処遇改善手当 19,000円〜41,000円</v>
          </cell>
          <cell r="Z1287" t="str">
            <v>ヘルパー  １７００００円, 介護福祉士 １７５０００円, 夜勤１回 ６０００円, 資格手当（介護福祉士）５０００円</v>
          </cell>
          <cell r="AA1287" t="str">
            <v>実費支給（上限あり）</v>
          </cell>
          <cell r="AB1287" t="str">
            <v>あり</v>
          </cell>
          <cell r="AC1287" t="str">
            <v>1月あたり0円〜2,000円（前年度実績）</v>
          </cell>
          <cell r="AD1287" t="str">
            <v>あり</v>
          </cell>
          <cell r="AE1287" t="str">
            <v>計 3.00ヶ月分（前年度実績）</v>
          </cell>
          <cell r="AF1287" t="str">
            <v>月給（手当等確認ください）</v>
          </cell>
          <cell r="AG1287" t="str">
            <v>期間の定めなし</v>
          </cell>
          <cell r="AH1287" t="str">
            <v>雇用期間の定めなし</v>
          </cell>
          <cell r="AI1287" t="str">
            <v>確認中</v>
          </cell>
          <cell r="AJ1287" t="str">
            <v>可</v>
          </cell>
          <cell r="AK1287" t="str">
            <v>あり</v>
          </cell>
          <cell r="AL1287" t="str">
            <v>３ヶ月 夜勤なし</v>
          </cell>
          <cell r="AM1287" t="str">
            <v>あり</v>
          </cell>
          <cell r="AN1287" t="str">
            <v>6時間</v>
          </cell>
          <cell r="AO1287" t="str">
            <v>変形労働時間制</v>
          </cell>
          <cell r="AP1287" t="str">
            <v>変形労働時間制の単位, １ヶ月単位, 就業時間１, 9時00分〜17時00分, 就業時間２, 12時30分〜20時30分, 就業時間３, 17時00分〜9時30分, 就業時間に関する特記事項, ＊（１）の就業日のみ残業あり（３０分程度）, ＊（３）は休憩１２０分 , ＊夜勤月に５回あり</v>
          </cell>
          <cell r="AQ1287" t="str">
            <v>内容・詳細等は最下部ハローワークインターネットサービスにて確認ください。</v>
          </cell>
          <cell r="AR1287" t="str">
            <v>介護職員初任者研修修了者, 必須, ホームヘルパー２級, 必須, いずれかの資格を所持で可</v>
          </cell>
          <cell r="AS1287" t="str">
            <v>雇用保険，労災保険，健康保険，厚生年金，財形</v>
          </cell>
          <cell r="AT1287" t="str">
            <v>2人</v>
          </cell>
          <cell r="AU1287" t="str">
            <v>認知症対応型共同生活介護（グループホーム）</v>
          </cell>
          <cell r="AZ1287" t="str">
            <v>60分</v>
          </cell>
          <cell r="BA1287" t="str">
            <v>週休二日制</v>
          </cell>
          <cell r="BB1287" t="str">
            <v>あり（屋内禁煙）</v>
          </cell>
        </row>
        <row r="1288">
          <cell r="C1288" t="str">
            <v>13190-09527031</v>
          </cell>
          <cell r="D1288">
            <v>45223</v>
          </cell>
          <cell r="E1288" t="str">
            <v>医療法人社団芙蓉会 ふよう病院</v>
          </cell>
          <cell r="F1288" t="str">
            <v>イリョウホウジンシャダンフヨウカイ フヨウビョウイン</v>
          </cell>
          <cell r="G1288">
            <v>0</v>
          </cell>
          <cell r="H1288">
            <v>0</v>
          </cell>
          <cell r="I1288">
            <v>0</v>
          </cell>
          <cell r="J1288">
            <v>0</v>
          </cell>
          <cell r="K1288">
            <v>0</v>
          </cell>
          <cell r="L1288">
            <v>0</v>
          </cell>
          <cell r="M1288">
            <v>0</v>
          </cell>
          <cell r="N1288" t="str">
            <v xml:space="preserve">https://www.fuyou.or.jp/ </v>
          </cell>
          <cell r="O1288" t="str">
            <v>「老人は国の宝」を標語に掲げ、高齢者医療、介護保険事業を運営</v>
          </cell>
          <cell r="P1288" t="str">
            <v>ケアワーカーグループホーム／女性限定／１１月１５日面接会</v>
          </cell>
          <cell r="Q1288" t="str">
            <v>確認中</v>
          </cell>
          <cell r="R1288" t="str">
            <v>＊認知症の高齢者グループホームにおける介護業務。</v>
          </cell>
          <cell r="S1288" t="str">
            <v>グループホームあおぞら</v>
          </cell>
          <cell r="T1288" t="str">
            <v>確認中</v>
          </cell>
          <cell r="U1288" t="str">
            <v>非常勤パート</v>
          </cell>
          <cell r="V1288" t="str">
            <v>東京都町田市南町田３－４３－１</v>
          </cell>
          <cell r="W1288" t="str">
            <v>東急田園都市線 南町田グランベリーパーク駅, 最寄り駅から就業場所までの交通手段, 徒歩, 所要時間, 8分</v>
          </cell>
          <cell r="X1288" t="str">
            <v>1,150円〜1,200円</v>
          </cell>
          <cell r="Y1288" t="str">
            <v>-</v>
          </cell>
          <cell r="Z1288" t="str">
            <v>＊初任者研修（ヘルパー２級）時給１１５０円, ＊実務者研修（ヘルパー１級）時給１１５０円, ＊介護福祉士 時給１２００円, ★処遇改善加算分配金または相当額, （勤務日数に応じて）８，４００円～１６，８００円</v>
          </cell>
          <cell r="AA1288" t="str">
            <v>実費支給（上限あり）</v>
          </cell>
          <cell r="AB1288" t="str">
            <v>あり</v>
          </cell>
          <cell r="AC1288" t="str">
            <v>1時間あたり〜50円（前年度実績）</v>
          </cell>
          <cell r="AD1288" t="str">
            <v>なし</v>
          </cell>
          <cell r="AE1288" t="str">
            <v>なし</v>
          </cell>
          <cell r="AF1288" t="str">
            <v>時給</v>
          </cell>
          <cell r="AG1288" t="str">
            <v>期間の定めなし</v>
          </cell>
          <cell r="AH1288" t="str">
            <v>雇用期間の定めあり（4ヶ月以上）, 〜2024年3月31日, 契約更新の可能性, あり（原則更新）</v>
          </cell>
          <cell r="AI1288" t="str">
            <v>確認中</v>
          </cell>
          <cell r="AJ1288" t="str">
            <v>可</v>
          </cell>
          <cell r="AK1288" t="str">
            <v>あり</v>
          </cell>
          <cell r="AL1288" t="str">
            <v>３ヶ月</v>
          </cell>
          <cell r="AM1288" t="str">
            <v>なし</v>
          </cell>
          <cell r="AN1288" t="str">
            <v>なし</v>
          </cell>
          <cell r="AO1288" t="str">
            <v>就業時間１</v>
          </cell>
          <cell r="AP1288" t="str">
            <v>就業時間１, 9時00分〜17時30分, 就業時間２, 12時30分〜20時30分, 就業時間３, 17時00分〜9時30分, 就業時間に関する特記事項, ＊（３）は休憩１２０分</v>
          </cell>
          <cell r="AQ1288" t="str">
            <v>週4日程度</v>
          </cell>
          <cell r="AR1288" t="str">
            <v>ホームヘルパー２級, 必須, 介護職員初任者研修修了者, 必須, 介護福祉士, あれば尚可, 介護職員実務者研修, いずれかの資格を所持で可</v>
          </cell>
          <cell r="AS1288" t="str">
            <v>雇用保険，労災保険，健康保険，厚生年金</v>
          </cell>
          <cell r="AT1288" t="str">
            <v>3人</v>
          </cell>
          <cell r="AU1288" t="str">
            <v>認知症対応型共同生活介護（グループホーム）</v>
          </cell>
          <cell r="AZ1288" t="str">
            <v>60分</v>
          </cell>
          <cell r="BA1288" t="str">
            <v>週休二日制</v>
          </cell>
          <cell r="BB1288" t="str">
            <v>あり（屋内禁煙）</v>
          </cell>
        </row>
        <row r="1289">
          <cell r="C1289" t="str">
            <v>13190-09529231</v>
          </cell>
          <cell r="D1289">
            <v>45223</v>
          </cell>
          <cell r="E1289" t="str">
            <v>医療法人社団芙蓉会 ふよう病院</v>
          </cell>
          <cell r="F1289" t="str">
            <v>イリョウホウジンシャダンフヨウカイ フヨウビョウイン</v>
          </cell>
          <cell r="G1289">
            <v>0</v>
          </cell>
          <cell r="H1289">
            <v>0</v>
          </cell>
          <cell r="I1289">
            <v>0</v>
          </cell>
          <cell r="J1289">
            <v>0</v>
          </cell>
          <cell r="K1289">
            <v>0</v>
          </cell>
          <cell r="L1289">
            <v>0</v>
          </cell>
          <cell r="M1289">
            <v>0</v>
          </cell>
          <cell r="N1289" t="str">
            <v xml:space="preserve">https://www.fuyou.or.jp/ </v>
          </cell>
          <cell r="O1289" t="str">
            <v>介護医療院・医療療養型医療施設, 「老人は国の宝」を標語に掲げ、高齢者医療、介護保険事業を運営, する医療法人です。ご利用者に「ここに居て良かった」と思って頂, けるサービスを目指しています。</v>
          </cell>
          <cell r="P1289" t="str">
            <v>介護職／有料老人ホーム／パート／１１月１５日面接会</v>
          </cell>
          <cell r="Q1289" t="str">
            <v>確認中</v>
          </cell>
          <cell r="R1289" t="str">
            <v>＊有料老人ホームでの介護業務を担当して頂きます。</v>
          </cell>
          <cell r="S1289" t="str">
            <v>芙蓉ミオ・ファミリア町田</v>
          </cell>
          <cell r="T1289" t="str">
            <v>確認中</v>
          </cell>
          <cell r="U1289" t="str">
            <v>非常勤パート</v>
          </cell>
          <cell r="V1289" t="str">
            <v>東京都町田市南町田３－４３－１</v>
          </cell>
          <cell r="W1289" t="str">
            <v>東急田園都市線 南町田グランベリーパーク駅, 最寄り駅から就業場所までの交通手段, 徒歩, 所要時間, 8分</v>
          </cell>
          <cell r="X1289" t="str">
            <v>1,150円〜1,200円</v>
          </cell>
          <cell r="Y1289" t="str">
            <v>-</v>
          </cell>
          <cell r="Z1289" t="str">
            <v>＊初任者研修（ヘルパー２級）１１５０円, ＊実務者研修時給１１５０円, ＊介護福祉士 時給１２００円, ★処遇改善加算分配金または相当額, （勤務日数に応じて）８，４００円～１６，８００円</v>
          </cell>
          <cell r="AA1289" t="str">
            <v>実費支給（上限あり）</v>
          </cell>
          <cell r="AB1289" t="str">
            <v>あり</v>
          </cell>
          <cell r="AC1289" t="str">
            <v>1時間あたり〜50円（前年度実績）</v>
          </cell>
          <cell r="AD1289" t="str">
            <v>なし</v>
          </cell>
          <cell r="AE1289" t="str">
            <v>なし</v>
          </cell>
          <cell r="AF1289" t="str">
            <v>時給</v>
          </cell>
          <cell r="AG1289" t="str">
            <v>期間の定めあり</v>
          </cell>
          <cell r="AH1289" t="str">
            <v>雇用期間の定めあり（4ヶ月以上）, 〜2024年3月31日, 契約更新の可能性, あり（原則更新）</v>
          </cell>
          <cell r="AI1289" t="str">
            <v>確認中</v>
          </cell>
          <cell r="AJ1289" t="str">
            <v>可</v>
          </cell>
          <cell r="AK1289" t="str">
            <v>あり</v>
          </cell>
          <cell r="AL1289" t="str">
            <v>３ヶ月</v>
          </cell>
          <cell r="AM1289" t="str">
            <v>なし</v>
          </cell>
          <cell r="AN1289" t="str">
            <v>なし</v>
          </cell>
          <cell r="AO1289" t="str">
            <v>就業時間１</v>
          </cell>
          <cell r="AP1289" t="str">
            <v>7時00分〜15時10分, 就業時間２, 7時30分〜15時40分, 就業時間３, 8時50分〜17時00分, 又は, 7時00分〜20時30分の時間の間の7時間程度, 就業時間に関する特記事項, （４）１２：３０～２０：４０, （５）１７：００～０９：００ （休憩１２０分）</v>
          </cell>
          <cell r="AQ1289" t="str">
            <v>週4日程度</v>
          </cell>
          <cell r="AR1289" t="str">
            <v>ホームヘルパー２級, 必須, 介護職員初任者研修修了者, 必須, 介護福祉士, あれば尚可, 介護職員実務者研修, いずれかの資格を所持で可</v>
          </cell>
          <cell r="AS1289" t="str">
            <v>雇用保険，労災保険，健康保険，厚生年金</v>
          </cell>
          <cell r="AT1289" t="str">
            <v>3人</v>
          </cell>
          <cell r="AU1289" t="str">
            <v>特定施設入居者生活介護（有料老人ホーム）</v>
          </cell>
          <cell r="AZ1289" t="str">
            <v>70分</v>
          </cell>
          <cell r="BA1289" t="str">
            <v>週休二日制</v>
          </cell>
          <cell r="BB1289" t="str">
            <v>あり（屋内禁煙）</v>
          </cell>
        </row>
        <row r="1290">
          <cell r="C1290" t="str">
            <v>70-0590</v>
          </cell>
          <cell r="D1290">
            <v>45223</v>
          </cell>
          <cell r="E1290" t="str">
            <v>医療法人社団芙蓉会 ふよう病院</v>
          </cell>
          <cell r="F1290" t="str">
            <v>イリョウホウジンシャダンフヨウカイ フヨウビョウイン</v>
          </cell>
          <cell r="G1290" t="str">
            <v>人事育成室</v>
          </cell>
          <cell r="H1290" t="str">
            <v>盆子原一成</v>
          </cell>
          <cell r="J1290" t="str">
            <v>042-795-2631</v>
          </cell>
          <cell r="K1290" t="str">
            <v>042-799-2491</v>
          </cell>
          <cell r="M1290" t="str">
            <v>kyujin@fuyou.or.jp</v>
          </cell>
          <cell r="N1290" t="str">
            <v>https://www.fuyou.or.jp/</v>
          </cell>
          <cell r="O1290" t="str">
            <v>介護医療院・医療療養型医療施設, 「老人は国の宝」を標語に掲げ、高齢者医療、介護保険事業を運営, する医療法人です。ご利用者に「ここに居て良かった」と思って頂 けるサービスを目指しています。</v>
          </cell>
          <cell r="P1290" t="str">
            <v>介護職／有料老人ホーム／パート</v>
          </cell>
          <cell r="Q1290" t="str">
            <v>確認中</v>
          </cell>
          <cell r="R1290" t="str">
            <v>有料老人ホームにおける介護業務。食事介助・入浴介助・排泄介助・送迎業務。また、レクリエーション他、身の回りのお世話をします。</v>
          </cell>
          <cell r="S1290" t="str">
            <v>芙蓉ミオ・ファミリア町田</v>
          </cell>
          <cell r="T1290" t="str">
            <v>確認中</v>
          </cell>
          <cell r="U1290" t="str">
            <v>非常勤パート</v>
          </cell>
          <cell r="V1290" t="str">
            <v>東京都町田市南町田３－４３－１</v>
          </cell>
          <cell r="W1290" t="str">
            <v>東急田園都市線 南町田グランベリーパーク駅, 最寄り駅から就業場所までの交通手段, 徒歩, 所要時間, 8分</v>
          </cell>
          <cell r="X1290" t="str">
            <v>1,150円〜1,200円</v>
          </cell>
          <cell r="Y1290" t="str">
            <v>-</v>
          </cell>
          <cell r="Z1290" t="str">
            <v>＊初任者研修（ヘルパー２級）１１５０円, ＊実務者研修時給１１５０円, ＊介護福祉士 時給１２００円, ★処遇改善加算分配金または相当額, （勤務日数に応じて）８，４００円～１６，８００円</v>
          </cell>
          <cell r="AA1290" t="str">
            <v>実費支給（上限あり）</v>
          </cell>
          <cell r="AB1290" t="str">
            <v>あり</v>
          </cell>
          <cell r="AC1290" t="str">
            <v>1時間あたり〜50円（前年度実績）</v>
          </cell>
          <cell r="AD1290" t="str">
            <v>なし</v>
          </cell>
          <cell r="AE1290" t="str">
            <v>なし</v>
          </cell>
          <cell r="AF1290" t="str">
            <v>時給</v>
          </cell>
          <cell r="AG1290" t="str">
            <v>期間の定めあり</v>
          </cell>
          <cell r="AH1290" t="str">
            <v>雇用期間の定めあり（4ヶ月以上）, 〜2024年3月31日, 契約更新の可能性, あり（原則更新）</v>
          </cell>
          <cell r="AI1290" t="str">
            <v>確認中</v>
          </cell>
          <cell r="AJ1290" t="str">
            <v>可</v>
          </cell>
          <cell r="AK1290" t="str">
            <v>あり</v>
          </cell>
          <cell r="AL1290" t="str">
            <v>３ヶ月</v>
          </cell>
          <cell r="AM1290" t="str">
            <v>なし</v>
          </cell>
          <cell r="AN1290" t="str">
            <v>なし</v>
          </cell>
          <cell r="AO1290" t="str">
            <v>就業時間１</v>
          </cell>
          <cell r="AP1290" t="str">
            <v>7時00分〜15時10分, 就業時間２, 7時30分〜15時40分, 就業時間３, 8時50分〜17時00分, 又は, 7時00分〜20時30分の時間の間の7時間程度, 就業時間に関する特記事項, （４）１２：３０～２０：４０, （５）１７：００～０９：００ （休憩１２０分）</v>
          </cell>
          <cell r="AQ1290" t="str">
            <v>週4日程度</v>
          </cell>
          <cell r="AR1290" t="str">
            <v>ホームヘルパー２級, 必須, 介護職員初任者研修修了者, 必須, 介護福祉士, あれば尚可, 介護職員実務者研修, いずれかの資格を所持で可</v>
          </cell>
          <cell r="AS1290" t="str">
            <v>雇用保険，労災保険，健康保険，厚生年金</v>
          </cell>
          <cell r="AT1290" t="str">
            <v>3人</v>
          </cell>
          <cell r="AU1290" t="str">
            <v>特定施設入居者生活介護（有料老人ホーム）</v>
          </cell>
          <cell r="AZ1290" t="str">
            <v>70分</v>
          </cell>
          <cell r="BA1290" t="str">
            <v>週休二日制</v>
          </cell>
          <cell r="BB1290" t="str">
            <v>あり（屋内禁煙）</v>
          </cell>
        </row>
        <row r="1291">
          <cell r="C1291" t="str">
            <v>13190-09585831</v>
          </cell>
          <cell r="D1291">
            <v>45225</v>
          </cell>
          <cell r="E1291" t="str">
            <v>株式会社 ウェルオフ西部 エクラシア町田</v>
          </cell>
          <cell r="F1291" t="str">
            <v>カブシキガイシャ ウェルオフセイブ エクラシアマチダ</v>
          </cell>
          <cell r="G1291">
            <v>0</v>
          </cell>
          <cell r="H1291">
            <v>0</v>
          </cell>
          <cell r="I1291">
            <v>0</v>
          </cell>
          <cell r="J1291">
            <v>0</v>
          </cell>
          <cell r="K1291">
            <v>0</v>
          </cell>
          <cell r="L1291">
            <v>0</v>
          </cell>
          <cell r="M1291">
            <v>0</v>
          </cell>
          <cell r="N1291" t="str">
            <v>内容・詳細等は最下部ハローワークインターネットサービスにて確認ください。</v>
          </cell>
          <cell r="O1291" t="str">
            <v>・介護保険法に基づく居宅介護事業・障害者自立支援法に基づく福, 祉事業・サービス付き高齢者向け住宅事業・福祉、介護コンサルテ, ィング事業, １．社会性の追求 お客様と共に可能な限り目標達成に向けて努力, し、ご支援します２．人間性の追求 私達はどこよりも真心のこも, ったサービスを提供します３．経済性の追求</v>
          </cell>
          <cell r="P1291" t="str">
            <v>【急募】看護職員／町田市広袴／１１月１５日面接会</v>
          </cell>
          <cell r="Q1291" t="str">
            <v>確認中</v>
          </cell>
          <cell r="R1291" t="str">
            <v>・バイタル確認, ・処置, ・服薬管理, ・訪問看護（施設内）, ・記録など</v>
          </cell>
          <cell r="S1291" t="str">
            <v>エクラシア町田</v>
          </cell>
          <cell r="T1291" t="str">
            <v>確認中</v>
          </cell>
          <cell r="U1291" t="str">
            <v>非常勤パート</v>
          </cell>
          <cell r="V1291" t="str">
            <v>東京都町田市広袴５２１－２</v>
          </cell>
          <cell r="W1291" t="str">
            <v>小田急線 鶴川駅, 最寄り駅から就業場所までの交通手段, 徒歩, 所要時間, 19分, 就業場所に関する特記事項, バス神奈川中央交通「鶴２６」真光寺公園行き乗車１０分, 「東平」バス停下車徒歩１分</v>
          </cell>
          <cell r="X1291" t="str">
            <v>1,600円〜1,900円</v>
          </cell>
          <cell r="Y1291" t="str">
            <v>-</v>
          </cell>
          <cell r="Z1291" t="str">
            <v>准看護師は時給１６００円, 正看護師は時給１９００円</v>
          </cell>
          <cell r="AA1291" t="str">
            <v>実費支給（上限あり）</v>
          </cell>
          <cell r="AB1291" t="str">
            <v>なし</v>
          </cell>
          <cell r="AC1291" t="str">
            <v>なし</v>
          </cell>
          <cell r="AD1291" t="str">
            <v>なし</v>
          </cell>
          <cell r="AE1291" t="str">
            <v>なし</v>
          </cell>
          <cell r="AF1291" t="str">
            <v>時給</v>
          </cell>
          <cell r="AG1291" t="str">
            <v>期間の定めなし</v>
          </cell>
          <cell r="AH1291" t="str">
            <v>雇用期間の定めなし</v>
          </cell>
          <cell r="AI1291" t="str">
            <v>確認中</v>
          </cell>
          <cell r="AJ1291" t="str">
            <v>可</v>
          </cell>
          <cell r="AK1291" t="str">
            <v>あり</v>
          </cell>
          <cell r="AL1291" t="str">
            <v>３ヶ月</v>
          </cell>
          <cell r="AM1291" t="str">
            <v>なし</v>
          </cell>
          <cell r="AN1291" t="str">
            <v>なし</v>
          </cell>
          <cell r="AO1291" t="str">
            <v>交替制（シフト制）</v>
          </cell>
          <cell r="AP1291" t="str">
            <v>就業時間１, 9時00分〜18時00分, 又は, 8時00分〜19時00分の時間の間の8時間</v>
          </cell>
          <cell r="AQ1291" t="str">
            <v>週3日以上</v>
          </cell>
          <cell r="AR1291" t="str">
            <v>看護師, 必須, 准看護師, 必須, いずれかの資格を所持で可</v>
          </cell>
          <cell r="AS1291" t="str">
            <v>雇用保険，労災保険，健康保険，厚生年金</v>
          </cell>
          <cell r="AT1291" t="str">
            <v>2人</v>
          </cell>
          <cell r="AU1291" t="str">
            <v>通所介護（デイサービス）</v>
          </cell>
          <cell r="AZ1291" t="str">
            <v>60分</v>
          </cell>
          <cell r="BA1291" t="str">
            <v>週休二日制</v>
          </cell>
          <cell r="BB1291" t="str">
            <v>あり（屋内禁煙）</v>
          </cell>
        </row>
        <row r="1292">
          <cell r="C1292" t="str">
            <v>13190-09590931</v>
          </cell>
          <cell r="D1292">
            <v>45225</v>
          </cell>
          <cell r="E1292" t="str">
            <v>株式会社 ウェルオフ西部 エクラシア町田</v>
          </cell>
          <cell r="F1292" t="str">
            <v>カブシキガイシャ ウェルオフセイブ エクラシアマチダ</v>
          </cell>
          <cell r="G1292">
            <v>0</v>
          </cell>
          <cell r="H1292">
            <v>0</v>
          </cell>
          <cell r="I1292">
            <v>0</v>
          </cell>
          <cell r="J1292">
            <v>0</v>
          </cell>
          <cell r="K1292">
            <v>0</v>
          </cell>
          <cell r="L1292">
            <v>0</v>
          </cell>
          <cell r="M1292">
            <v>0</v>
          </cell>
          <cell r="N1292" t="str">
            <v>内容・詳細等は最下部ハローワークインターネットサービスにて確認ください。</v>
          </cell>
          <cell r="O1292" t="str">
            <v>・介護保険法に基づく居宅介護事業・障害者自立支援法に基づく福, 祉事業・サービス付き高齢者向け住宅事業・福祉、介護コンサルテ, ィング事業, １．社会性の追求 お客様と共に可能な限り目標達成に向けて努力, し、ご支援します２．人間性の追求 私達はどこよりも真心のこも, ったサービスを提供します３．経済性の追求</v>
          </cell>
          <cell r="P1292" t="str">
            <v>介護職員／町田市広袴町／１１月１５日面接会</v>
          </cell>
          <cell r="Q1292" t="str">
            <v>確認中</v>
          </cell>
          <cell r="R1292" t="str">
            <v>＊高齢者の介護, ＊入浴介助, ＊レクリエーション, ＊排泄介助</v>
          </cell>
          <cell r="S1292" t="str">
            <v>エクラシア町田</v>
          </cell>
          <cell r="T1292" t="str">
            <v>確認中</v>
          </cell>
          <cell r="U1292" t="str">
            <v>非常勤パート</v>
          </cell>
          <cell r="V1292" t="str">
            <v>東京都町田市広袴町５２１－２</v>
          </cell>
          <cell r="W1292" t="str">
            <v>小田急線 鶴川駅, 最寄り駅から就業場所までの交通手段, 徒歩, 所要時間, 15分</v>
          </cell>
          <cell r="X1292" t="str">
            <v>1,113円〜1,450円</v>
          </cell>
          <cell r="Y1292" t="str">
            <v>-</v>
          </cell>
          <cell r="Z1292" t="str">
            <v>-</v>
          </cell>
          <cell r="AA1292" t="str">
            <v>実費支給（上限あり）</v>
          </cell>
          <cell r="AB1292" t="str">
            <v>なし</v>
          </cell>
          <cell r="AC1292" t="str">
            <v>なし</v>
          </cell>
          <cell r="AD1292" t="str">
            <v>なし</v>
          </cell>
          <cell r="AE1292" t="str">
            <v>なし</v>
          </cell>
          <cell r="AF1292" t="str">
            <v>時給</v>
          </cell>
          <cell r="AG1292" t="str">
            <v>期間の定めあり</v>
          </cell>
          <cell r="AH1292" t="str">
            <v>雇用期間の定めあり（4ヶ月以上）, 1年, 契約更新の可能性, あり（原則更新）</v>
          </cell>
          <cell r="AI1292" t="str">
            <v>確認中</v>
          </cell>
          <cell r="AJ1292" t="str">
            <v>可</v>
          </cell>
          <cell r="AK1292" t="str">
            <v>あり</v>
          </cell>
          <cell r="AL1292" t="str">
            <v>３ヶ月</v>
          </cell>
          <cell r="AM1292" t="str">
            <v>なし</v>
          </cell>
          <cell r="AN1292" t="str">
            <v>なし</v>
          </cell>
          <cell r="AO1292" t="str">
            <v>交替制（シフト制）</v>
          </cell>
          <cell r="AP1292" t="str">
            <v>就業時間１, 9時00分〜18時00分, 就業時間２, 8時00分〜17時00分, 就業時間３, 10時00分〜19時00分, 又は, 8時00分〜19時00分の時間の間の8時間</v>
          </cell>
          <cell r="AQ1292" t="str">
            <v>週2日以上</v>
          </cell>
          <cell r="AR1292" t="str">
            <v>免許・資格不問</v>
          </cell>
          <cell r="AS1292" t="str">
            <v>労災保険</v>
          </cell>
          <cell r="AT1292" t="str">
            <v>3人</v>
          </cell>
          <cell r="AU1292" t="str">
            <v>通所介護（デイサービス）</v>
          </cell>
          <cell r="AZ1292" t="str">
            <v>60分</v>
          </cell>
          <cell r="BA1292" t="str">
            <v>週休二日制</v>
          </cell>
          <cell r="BB1292" t="str">
            <v>あり（屋内禁煙）</v>
          </cell>
        </row>
        <row r="1293">
          <cell r="C1293" t="str">
            <v>13190-09568031</v>
          </cell>
          <cell r="D1293">
            <v>45225</v>
          </cell>
          <cell r="E1293" t="str">
            <v xml:space="preserve">ＳＯＭＰＯケア株式会社 </v>
          </cell>
          <cell r="F1293" t="str">
            <v>ソンポケアカブシキガイシャ ソンポケアラヴィーレミナミ, マチダ</v>
          </cell>
          <cell r="G1293">
            <v>0</v>
          </cell>
          <cell r="H1293">
            <v>0</v>
          </cell>
          <cell r="I1293">
            <v>0</v>
          </cell>
          <cell r="J1293">
            <v>0</v>
          </cell>
          <cell r="K1293">
            <v>0</v>
          </cell>
          <cell r="L1293">
            <v>0</v>
          </cell>
          <cell r="M1293">
            <v>0</v>
          </cell>
          <cell r="N1293" t="str">
            <v xml:space="preserve">http://www.sompocare.com </v>
          </cell>
          <cell r="O1293" t="str">
            <v>有料老人ホーム・サービス付き高齢者向け住宅・グループホームの, 運営、居宅サービス事業, 最高品質の介護サービスの実現を目指し、カスタムメイドケア、人, 材育成、認知症ケア、食事、医療連携、余暇時間の充実、ＩＣＴ・, デジタルの活用、産学連携に注力しています。</v>
          </cell>
          <cell r="P1293" t="str">
            <v>介護職／正／ラヴィ―レ町田小野路／１１月１５日面接会</v>
          </cell>
          <cell r="Q1293" t="str">
            <v>確認中</v>
          </cell>
          <cell r="R1293" t="str">
            <v>★有料老人ホームでの介護のお仕事です★, ◎無資格の方にも資格取得費用の一部補助や受験対策講座等の,  資格支援制度を整えております。, ◎車通勤可能！, ～主なお仕事～, ・入浴介助や着替え     ・排泄介助, ・食事介助         ・夜間巡回、巡視, ・レクリエーションの実施  ・旅行や外食などの外出, ・イベントの企画・運営  など, 自分らしく充実した生活を送っていただくためのお手伝いをします, 。</v>
          </cell>
          <cell r="S1293" t="str">
            <v>ＳＯＭＰＯケア ラヴィーレ町田小野路</v>
          </cell>
          <cell r="T1293" t="str">
            <v>確認中</v>
          </cell>
          <cell r="U1293" t="str">
            <v>正社員</v>
          </cell>
          <cell r="V1293" t="str">
            <v>東京都町田市小野路町１６１２</v>
          </cell>
          <cell r="W1293" t="str">
            <v>小田急線 鶴川駅, 就業場所に関する特記事項, 鶴川駅よりバス湯船下車（乗車時間１１分）、徒歩１分。, 多摩センター駅よりバス「湯船」下車、徒歩１分。</v>
          </cell>
          <cell r="X1293" t="str">
            <v>190,300円〜216,800円</v>
          </cell>
          <cell r="Y1293" t="str">
            <v>職務手当 6,000円〜11,000円</v>
          </cell>
          <cell r="Z1293" t="str">
            <v>精皆勤手当：６，０００円／月, 日祝手当：２，０００円／回, 夜勤手当：５，０００円／回, 特別職務手当１５，０００円／月（介護福祉士のみ）</v>
          </cell>
          <cell r="AA1293" t="str">
            <v>実費支給（上限あり）</v>
          </cell>
          <cell r="AB1293" t="str">
            <v>あり</v>
          </cell>
          <cell r="AC1293" t="str">
            <v>1月あたり0.00％〜30.00％（前年度実績）</v>
          </cell>
          <cell r="AD1293" t="str">
            <v>あり</v>
          </cell>
          <cell r="AE1293" t="str">
            <v>計 2.00ヶ月分（前年度実績）</v>
          </cell>
          <cell r="AF1293" t="str">
            <v>月給（手当等確認ください）</v>
          </cell>
          <cell r="AG1293" t="str">
            <v>期間の定めなし</v>
          </cell>
          <cell r="AH1293" t="str">
            <v>雇用期間の定めなし</v>
          </cell>
          <cell r="AI1293" t="str">
            <v>確認中</v>
          </cell>
          <cell r="AJ1293" t="str">
            <v>可</v>
          </cell>
          <cell r="AK1293" t="str">
            <v>あり</v>
          </cell>
          <cell r="AL1293" t="str">
            <v>６か月</v>
          </cell>
          <cell r="AM1293" t="str">
            <v>あり</v>
          </cell>
          <cell r="AN1293" t="str">
            <v>10時間</v>
          </cell>
          <cell r="AO1293" t="str">
            <v>変形労働時間制</v>
          </cell>
          <cell r="AP1293" t="str">
            <v>変形労働時間制の単位, １ヶ月単位, 就業時間１, 7時00分〜16時00分, 就業時間２, 11時00分〜20時00分, 就業時間３, 17時00分〜10時00分, 就業時間に関する特記事項, ※シフト制</v>
          </cell>
          <cell r="AQ1293" t="str">
            <v>内容・詳細等は最下部ハローワークインターネットサービスにて確認ください。</v>
          </cell>
          <cell r="AR1293" t="str">
            <v>免許・資格不問</v>
          </cell>
          <cell r="AS1293" t="str">
            <v>雇用保険，労災保険，健康保険，厚生年金</v>
          </cell>
          <cell r="AT1293" t="str">
            <v>1人</v>
          </cell>
          <cell r="AU1293" t="str">
            <v>特定施設入居者生活介護（有料老人ホーム）</v>
          </cell>
          <cell r="AZ1293" t="str">
            <v>60分</v>
          </cell>
          <cell r="BA1293" t="str">
            <v>週休二日制</v>
          </cell>
          <cell r="BB1293" t="str">
            <v>あり（屋内禁煙）</v>
          </cell>
        </row>
        <row r="1294">
          <cell r="C1294" t="str">
            <v>13190-09570431</v>
          </cell>
          <cell r="D1294">
            <v>45225</v>
          </cell>
          <cell r="E1294" t="str">
            <v xml:space="preserve">ＳＯＭＰＯケア株式会社 </v>
          </cell>
          <cell r="F1294" t="str">
            <v>ソンポケアカブシキガイシャ ソンポケアラヴィーレミナミ, マチダ</v>
          </cell>
          <cell r="G1294">
            <v>0</v>
          </cell>
          <cell r="H1294">
            <v>0</v>
          </cell>
          <cell r="I1294">
            <v>0</v>
          </cell>
          <cell r="J1294">
            <v>0</v>
          </cell>
          <cell r="K1294">
            <v>0</v>
          </cell>
          <cell r="L1294">
            <v>0</v>
          </cell>
          <cell r="M1294">
            <v>0</v>
          </cell>
          <cell r="N1294" t="str">
            <v xml:space="preserve">http://www.sompocare.com </v>
          </cell>
          <cell r="O1294" t="str">
            <v>有料老人ホーム・サービス付き高齢者向け住宅・グループホームの, 運営、居宅サービス事業, 最高品質の介護サービスの実現を目指し、カスタムメイドケア、人, 材育成、認知症ケア、食事、医療連携、余暇時間の充実、ＩＣＴ・, デジタルの活用、産学連携に注力しています。</v>
          </cell>
          <cell r="P1294" t="str">
            <v>ケアスタッフ／正／ラヴィ―レ南町田／１１月１５日面接会</v>
          </cell>
          <cell r="Q1294" t="str">
            <v>確認中</v>
          </cell>
          <cell r="R1294" t="str">
            <v>★有料老人ホームでの介護のお仕事です★, ご利用者様の「日常生活」をサポートするため生活に彩を添えるサ, ポートをします。出来ないところではなく、出来る部分に着目し自, 立支援を大切に人間尊重を大切にしております。, 入浴介助や着替え、排せつなど、一人ひとりに合わせた援助だけで, なく、旅行や外食などの外出、趣味活動の企画・運営など、生活の, 楽しみもサポートします。, ※入社時やスキルアップのための各種研修を自社研修センターにて, 行っております。, ※無資格の方にも資格取得費用の一部補助や受験対策講座等の資格, 支援制度を整えております。</v>
          </cell>
          <cell r="S1294" t="str">
            <v>ＳＯＭＰＯケア ラヴィーレ南町田</v>
          </cell>
          <cell r="T1294" t="str">
            <v>確認中</v>
          </cell>
          <cell r="U1294" t="str">
            <v>正社員</v>
          </cell>
          <cell r="V1294" t="str">
            <v>東京都町田市金森４－７－３０</v>
          </cell>
          <cell r="W1294" t="str">
            <v>ＪＲ横浜線・小田急小田原線 町田駅, 就業場所に関する特記事項, 町田駅からバス利用、「南農協前」バス停下車２分</v>
          </cell>
          <cell r="X1294" t="str">
            <v>190,300円〜216,800円</v>
          </cell>
          <cell r="Y1294" t="str">
            <v>職務手当 6,000円〜11,000円</v>
          </cell>
          <cell r="Z1294" t="str">
            <v xml:space="preserve"> 精皆勤手当・・６，０００円／月,  日祝手当・・２，０００円／回,  夜勤手当・・５，０００円／回, ◆特別職務手当１５，０００円／月,       （介護福祉士のみ支給）</v>
          </cell>
          <cell r="AA1294" t="str">
            <v>実費支給（上限あり）</v>
          </cell>
          <cell r="AB1294" t="str">
            <v>あり</v>
          </cell>
          <cell r="AC1294" t="str">
            <v>1月あたり0.00％〜30.00％（前年度実績）</v>
          </cell>
          <cell r="AD1294" t="str">
            <v>あり</v>
          </cell>
          <cell r="AE1294" t="str">
            <v>計 2.00ヶ月分（前年度実績）</v>
          </cell>
          <cell r="AF1294" t="str">
            <v>月給（手当等確認ください）</v>
          </cell>
          <cell r="AG1294" t="str">
            <v>期間の定めなし</v>
          </cell>
          <cell r="AH1294" t="str">
            <v>雇用期間の定めなし</v>
          </cell>
          <cell r="AI1294" t="str">
            <v>確認中</v>
          </cell>
          <cell r="AJ1294" t="str">
            <v>不可</v>
          </cell>
          <cell r="AK1294" t="str">
            <v>あり</v>
          </cell>
          <cell r="AL1294" t="str">
            <v>６か月</v>
          </cell>
          <cell r="AM1294" t="str">
            <v>あり</v>
          </cell>
          <cell r="AN1294" t="str">
            <v>10時間</v>
          </cell>
          <cell r="AO1294" t="str">
            <v>変形労働時間制</v>
          </cell>
          <cell r="AP1294" t="str">
            <v>変形労働時間制の単位, １ヶ月単位, 就業時間１, 7時00分〜16時00分, 就業時間２, 9時00分〜18時00分, 就業時間３, 10時00分〜19時00分, 就業時間に関する特記事項, 就業時間（４）１７：００～１０：００, 休憩時間は法定通り付与, ＊４交代、シフト制</v>
          </cell>
          <cell r="AQ1294" t="str">
            <v>内容・詳細等は最下部ハローワークインターネットサービスにて確認ください。</v>
          </cell>
          <cell r="AR1294" t="str">
            <v>免許・資格不問</v>
          </cell>
          <cell r="AS1294" t="str">
            <v>雇用保険，労災保険，健康保険，厚生年金</v>
          </cell>
          <cell r="AT1294" t="str">
            <v>1人</v>
          </cell>
          <cell r="AU1294" t="str">
            <v>特定施設入居者生活介護（有料老人ホーム）</v>
          </cell>
          <cell r="AZ1294" t="str">
            <v>60分</v>
          </cell>
          <cell r="BA1294" t="str">
            <v>週休二日制</v>
          </cell>
          <cell r="BB1294" t="str">
            <v>あり（屋内禁煙）</v>
          </cell>
        </row>
        <row r="1295">
          <cell r="C1295" t="str">
            <v>13190-09571731</v>
          </cell>
          <cell r="D1295">
            <v>45225</v>
          </cell>
          <cell r="E1295" t="str">
            <v xml:space="preserve">ＳＯＭＰＯケア株式会社 </v>
          </cell>
          <cell r="F1295" t="str">
            <v>ソンポケアカブシキガイシャ ソンポケアラヴィーレミナミ, マチダ</v>
          </cell>
          <cell r="G1295">
            <v>0</v>
          </cell>
          <cell r="H1295">
            <v>0</v>
          </cell>
          <cell r="I1295">
            <v>0</v>
          </cell>
          <cell r="J1295">
            <v>0</v>
          </cell>
          <cell r="K1295">
            <v>0</v>
          </cell>
          <cell r="L1295">
            <v>0</v>
          </cell>
          <cell r="M1295">
            <v>0</v>
          </cell>
          <cell r="N1295" t="str">
            <v xml:space="preserve">http://www.sompocare.com </v>
          </cell>
          <cell r="O1295" t="str">
            <v>有料老人ホーム・サービス付き高齢者向け住宅・グループホームの, 運営、居宅サービス事業, 最高品質の介護サービスの実現を目指し、カスタムメイドケア、人, 材育成、認知症ケア、食事、医療連携、余暇時間の充実、ＩＣＴ・, デジタルの活用、産学連携に注力しています。</v>
          </cell>
          <cell r="P1295" t="str">
            <v>看護師（正・准）／ラヴィーレ南町田／１１月１５日面接会</v>
          </cell>
          <cell r="Q1295" t="str">
            <v>確認中</v>
          </cell>
          <cell r="R1295" t="str">
            <v>★有料老人ホームでのお仕事です★, ◎日勤帯のみ！, ◎１日４時間～、週３日～ＯＫ！, ～主なお仕事～, ・入居者の健康管理       ・急変時の対応, ・往診医や薬剤師との連携    ・服薬管理, ・医療行為  , ・食事介助や排泄介助、入浴介助などの療養上の対応, ・サービス記録</v>
          </cell>
          <cell r="S1295" t="str">
            <v>ＳＯＭＰＯケア ラヴィーレ南町田 介護付有料老人ホーム</v>
          </cell>
          <cell r="T1295" t="str">
            <v>確認中</v>
          </cell>
          <cell r="U1295" t="str">
            <v>非常勤パート</v>
          </cell>
          <cell r="V1295" t="str">
            <v>東京都町田市金森４－７－３０</v>
          </cell>
          <cell r="W1295" t="str">
            <v>各線 町田駅, 就業場所に関する特記事項, 駅よりバス乗車「南農協前」下車（乗車時間１３分）徒歩２分</v>
          </cell>
          <cell r="X1295" t="str">
            <v>1,315円〜1,435円</v>
          </cell>
          <cell r="Y1295" t="str">
            <v>職務手当 60円〜60円, 地域手当 255円〜255円</v>
          </cell>
          <cell r="Z1295" t="str">
            <v>※資格手当,  時給＋３００円（正看護師のみ）</v>
          </cell>
          <cell r="AA1295" t="str">
            <v>実費支給（上限あり）</v>
          </cell>
          <cell r="AB1295" t="str">
            <v>あり</v>
          </cell>
          <cell r="AC1295" t="str">
            <v>1時間あたり0円〜20円（前年度実績）</v>
          </cell>
          <cell r="AD1295" t="str">
            <v>なし</v>
          </cell>
          <cell r="AE1295" t="str">
            <v>なし</v>
          </cell>
          <cell r="AF1295" t="str">
            <v>時給</v>
          </cell>
          <cell r="AG1295" t="str">
            <v>期間の定めあり</v>
          </cell>
          <cell r="AH1295" t="str">
            <v>雇用期間の定めあり（4ヶ月以上）, 〜2024年3月31日, 契約更新の可能性, あり（原則更新）</v>
          </cell>
          <cell r="AI1295" t="str">
            <v>確認中</v>
          </cell>
          <cell r="AJ1295" t="str">
            <v>不可</v>
          </cell>
          <cell r="AK1295" t="str">
            <v>なし</v>
          </cell>
          <cell r="AL1295" t="str">
            <v>なし</v>
          </cell>
          <cell r="AM1295" t="str">
            <v>なし</v>
          </cell>
          <cell r="AN1295" t="str">
            <v>なし</v>
          </cell>
          <cell r="AO1295" t="str">
            <v>交替制（シフト制）</v>
          </cell>
          <cell r="AP1295" t="str">
            <v>8時30分〜18時00分の時間の間の4時間以上, 就業時間に関する特記事項, ※週３日～勤務可能な方</v>
          </cell>
          <cell r="AQ1295" t="str">
            <v>週3日以上</v>
          </cell>
          <cell r="AR1295" t="str">
            <v>看護師, 必須, 准看護師, 必須, いずれかの資格を所持で可</v>
          </cell>
          <cell r="AS1295" t="str">
            <v>労災保険</v>
          </cell>
          <cell r="AT1295" t="str">
            <v>1人</v>
          </cell>
          <cell r="AU1295" t="str">
            <v>特定施設入居者生活介護（有料老人ホーム）</v>
          </cell>
          <cell r="AZ1295" t="str">
            <v>60分</v>
          </cell>
          <cell r="BA1295" t="str">
            <v>週休二日制</v>
          </cell>
          <cell r="BB1295" t="str">
            <v>あり（屋内禁煙）</v>
          </cell>
        </row>
        <row r="1296">
          <cell r="C1296" t="str">
            <v>13190-09572331</v>
          </cell>
          <cell r="D1296">
            <v>45225</v>
          </cell>
          <cell r="E1296" t="str">
            <v xml:space="preserve">ＳＯＭＰＯケア株式会社 </v>
          </cell>
          <cell r="F1296" t="str">
            <v>ソンポケアカブシキガイシャ ソンポケアラヴィーレミナミ, マチダ</v>
          </cell>
          <cell r="G1296">
            <v>0</v>
          </cell>
          <cell r="H1296">
            <v>0</v>
          </cell>
          <cell r="I1296">
            <v>0</v>
          </cell>
          <cell r="J1296">
            <v>0</v>
          </cell>
          <cell r="K1296">
            <v>0</v>
          </cell>
          <cell r="L1296">
            <v>0</v>
          </cell>
          <cell r="M1296">
            <v>0</v>
          </cell>
          <cell r="N1296" t="str">
            <v xml:space="preserve">http://www.sompocare.com </v>
          </cell>
          <cell r="O1296" t="str">
            <v>有料老人ホーム・サービス付き高齢者向け住宅・グループホームの, 運営、居宅サービス事業, 最高品質の介護サービスの実現を目指し、カスタムメイドケア、人, 材育成、認知症ケア、食事、医療連携、余暇時間の充実、ＩＣＴ・, デジタルの活用、産学連携に注力しています。</v>
          </cell>
          <cell r="P1296" t="str">
            <v>ケアマネ／正／ラヴィーレ町田小野路／１１月１５日面接会</v>
          </cell>
          <cell r="Q1296" t="str">
            <v>確認中</v>
          </cell>
          <cell r="R1296" t="str">
            <v>★有料老人ホームでのケアマネのお仕事です★, ◎車通勤可能！, ご自宅で介護を受けているご利用者さまに、居宅介護サービスを提, 供するために必要な支援を行います。, ～主なお仕事～, ・居宅サービス計画（ケアプラン）の作成, ・作成されたサービス計画が実施できるよう、各関係機関との連絡, 調整, ・プランが計画通りに実施されているかの観察や評価, ・要介護認定申請及び介護保険関連の手続きの代行, ・在宅介護に関する相談窓口</v>
          </cell>
          <cell r="S1296" t="str">
            <v>ＳＯＭＰＯケア ラヴィーレ町田小野路</v>
          </cell>
          <cell r="T1296" t="str">
            <v>確認中</v>
          </cell>
          <cell r="U1296" t="str">
            <v>正社員</v>
          </cell>
          <cell r="V1296" t="str">
            <v>東京都町田市小野路町１６１２</v>
          </cell>
          <cell r="W1296" t="str">
            <v>「鶴川」駅よりバス「湯船」下車（乗車時間１１分）、徒歩１分, 「多摩センター」駅よりバス「湯船」下車、徒歩１分</v>
          </cell>
          <cell r="X1296" t="str">
            <v>262,100円〜262,100円</v>
          </cell>
          <cell r="Y1296" t="str">
            <v>職務手当 42,000円〜42,000円</v>
          </cell>
          <cell r="Z1296" t="str">
            <v>精皆勤手当：６，０００円／月</v>
          </cell>
          <cell r="AA1296" t="str">
            <v>実費支給（上限あり）</v>
          </cell>
          <cell r="AB1296" t="str">
            <v>あり</v>
          </cell>
          <cell r="AC1296" t="str">
            <v>1月あたり0.00％〜30.00％（前年度実績）</v>
          </cell>
          <cell r="AD1296" t="str">
            <v>あり</v>
          </cell>
          <cell r="AE1296" t="str">
            <v>計 2.00ヶ月分（前年度実績）</v>
          </cell>
          <cell r="AF1296" t="str">
            <v>月給（手当等確認ください）</v>
          </cell>
          <cell r="AG1296" t="str">
            <v>期間の定めなし</v>
          </cell>
          <cell r="AH1296" t="str">
            <v>雇用期間の定めなし</v>
          </cell>
          <cell r="AI1296" t="str">
            <v>確認中</v>
          </cell>
          <cell r="AJ1296" t="str">
            <v>可</v>
          </cell>
          <cell r="AK1296" t="str">
            <v>あり</v>
          </cell>
          <cell r="AL1296" t="str">
            <v>６か月</v>
          </cell>
          <cell r="AM1296" t="str">
            <v>あり</v>
          </cell>
          <cell r="AN1296" t="str">
            <v>5時間</v>
          </cell>
          <cell r="AO1296" t="str">
            <v>変形労働時間制</v>
          </cell>
          <cell r="AP1296" t="str">
            <v>変形労働時間制の単位, １ヶ月単位, 就業時間１, 9時00分〜18時00分</v>
          </cell>
          <cell r="AQ1296" t="str">
            <v>内容・詳細等は最下部ハローワークインターネットサービスにて確認ください。</v>
          </cell>
          <cell r="AR1296" t="str">
            <v>介護支援専門員（ケアマネージャー）, 必須</v>
          </cell>
          <cell r="AS1296" t="str">
            <v>雇用保険，労災保険，健康保険，厚生年金</v>
          </cell>
          <cell r="AT1296" t="str">
            <v>1人</v>
          </cell>
          <cell r="AU1296" t="str">
            <v>特定施設入居者生活介護（有料老人ホーム）</v>
          </cell>
          <cell r="AZ1296" t="str">
            <v>60分</v>
          </cell>
          <cell r="BA1296" t="str">
            <v>週休二日制</v>
          </cell>
          <cell r="BB1296" t="str">
            <v>あり（屋内禁煙）</v>
          </cell>
        </row>
        <row r="1297">
          <cell r="C1297" t="str">
            <v>13190-09602731</v>
          </cell>
          <cell r="D1297">
            <v>45226</v>
          </cell>
          <cell r="E1297" t="str">
            <v>株式会社ウェルオフ西部 エクラシア玉川学園</v>
          </cell>
          <cell r="F1297" t="str">
            <v>カブシキカイシャ ウェルオフセイブ エクラシアタマガワ, ガクエン</v>
          </cell>
          <cell r="G1297">
            <v>0</v>
          </cell>
          <cell r="H1297">
            <v>0</v>
          </cell>
          <cell r="I1297">
            <v>0</v>
          </cell>
          <cell r="J1297">
            <v>0</v>
          </cell>
          <cell r="K1297">
            <v>0</v>
          </cell>
          <cell r="L1297">
            <v>0</v>
          </cell>
          <cell r="M1297">
            <v>0</v>
          </cell>
          <cell r="N1297" t="str">
            <v xml:space="preserve">http://www.welloff.co.jp/ </v>
          </cell>
          <cell r="O1297" t="str">
            <v>サービス付き高齢者向け住宅、併設されたデイサービスの運営 埼, 玉県を中心に７０棟以上運営をしております。東京、神奈川と新規, 施設も多く開設しており事業を拡大しております。, 高齢の介護を必要としている方向けに住宅サービス、デイサービス, を行っております。排泄や入浴の介助以外にも住宅サービスとして, 清掃、簡単な厨房業務も募集をしております。</v>
          </cell>
          <cell r="P1297" t="str">
            <v>介護職員／町田市南大谷／１１月１５日面接会</v>
          </cell>
          <cell r="Q1297" t="str">
            <v>確認中</v>
          </cell>
          <cell r="R1297" t="str">
            <v>・高齢者の介護, ・入浴介助, ・レクリエーション, ・排泄介助など</v>
          </cell>
          <cell r="S1297" t="str">
            <v>エクラシア玉川学園</v>
          </cell>
          <cell r="T1297" t="str">
            <v>確認中</v>
          </cell>
          <cell r="U1297" t="str">
            <v>正社員</v>
          </cell>
          <cell r="V1297" t="str">
            <v>東京都町田市南大谷５０－１</v>
          </cell>
          <cell r="W1297" t="str">
            <v>小田急線 町田駅, 最寄り駅から就業場所までの交通手段, 車, 所要時間, 10分, 就業場所に関する特記事項, 「南大谷都営前」バス停下車徒歩２分</v>
          </cell>
          <cell r="X1297" t="str">
            <v>220,000円〜280,000円</v>
          </cell>
          <cell r="Y1297" t="str">
            <v>-</v>
          </cell>
          <cell r="Z1297" t="str">
            <v>-</v>
          </cell>
          <cell r="AA1297" t="str">
            <v>実費支給（上限あり）</v>
          </cell>
          <cell r="AB1297" t="str">
            <v>なし</v>
          </cell>
          <cell r="AC1297" t="str">
            <v>なし</v>
          </cell>
          <cell r="AD1297" t="str">
            <v>あり</v>
          </cell>
          <cell r="AE1297" t="str">
            <v>計 1.00ヶ月分（前年度実績）</v>
          </cell>
          <cell r="AF1297" t="str">
            <v>月給（手当等確認ください）</v>
          </cell>
          <cell r="AG1297" t="str">
            <v>期間の定めなし</v>
          </cell>
          <cell r="AH1297" t="str">
            <v>雇用期間の定めなし</v>
          </cell>
          <cell r="AI1297" t="str">
            <v>確認中</v>
          </cell>
          <cell r="AJ1297" t="str">
            <v>可</v>
          </cell>
          <cell r="AK1297" t="str">
            <v>あり</v>
          </cell>
          <cell r="AL1297" t="str">
            <v>３ヶ月</v>
          </cell>
          <cell r="AM1297" t="str">
            <v>なし</v>
          </cell>
          <cell r="AN1297" t="str">
            <v>なし</v>
          </cell>
          <cell r="AO1297" t="str">
            <v>変形労働時間制</v>
          </cell>
          <cell r="AP1297" t="str">
            <v>変形労働時間制の単位, １ヶ月単位, 就業時間１, 9時00分〜18時00分, 就業時間２, 8時00分〜17時00分, 就業時間３, 10時00分〜19時00分, 又は, 8時00分〜19時00分の時間の間の8時間</v>
          </cell>
          <cell r="AQ1297" t="str">
            <v>内容・詳細等は最下部ハローワークインターネットサービスにて確認ください。</v>
          </cell>
          <cell r="AR1297" t="str">
            <v>介護職員初任者研修修了者, あれば尚可, 介護職員実務者研修修了者, あれば尚可, 介護福祉士, あれば尚可</v>
          </cell>
          <cell r="AS1297" t="str">
            <v>雇用保険，労災保険，健康保険，厚生年金</v>
          </cell>
          <cell r="AT1297" t="str">
            <v>2人</v>
          </cell>
          <cell r="AU1297" t="str">
            <v>通所介護（デイサービス）</v>
          </cell>
          <cell r="AZ1297" t="str">
            <v>60分</v>
          </cell>
          <cell r="BA1297" t="str">
            <v>週休二日制</v>
          </cell>
          <cell r="BB1297" t="str">
            <v>あり（屋内禁煙）</v>
          </cell>
        </row>
        <row r="1298">
          <cell r="C1298" t="str">
            <v>13190-09604631</v>
          </cell>
          <cell r="D1298">
            <v>45226</v>
          </cell>
          <cell r="E1298" t="str">
            <v>株式会社ウェルオフ西部 エクラシア町田森野</v>
          </cell>
          <cell r="F1298" t="str">
            <v>エクラシアマチダモリノ</v>
          </cell>
          <cell r="G1298">
            <v>0</v>
          </cell>
          <cell r="H1298">
            <v>0</v>
          </cell>
          <cell r="I1298">
            <v>0</v>
          </cell>
          <cell r="J1298">
            <v>0</v>
          </cell>
          <cell r="K1298">
            <v>0</v>
          </cell>
          <cell r="L1298">
            <v>0</v>
          </cell>
          <cell r="M1298">
            <v>0</v>
          </cell>
          <cell r="N1298" t="str">
            <v>内容・詳細等は最下部ハローワークインターネットサービスにて確認ください。</v>
          </cell>
          <cell r="O1298" t="str">
            <v>介護保険法に基づく居宅介護支援事業・障害者自立支援法に基づく, 福祉事業・サービス付き高齢者向け住宅事業・福祉、介護コンサル, ティング事業, 社会性の追求 お客様と共に可能な限り目標達成に向けて努力し、, ご支援します。人間性の追求 どこよりも真心のこもったサービス, を提供いたします。 経済性の追求</v>
          </cell>
          <cell r="P1298" t="str">
            <v>看護職／町田市森野／１１月１５日面接会</v>
          </cell>
          <cell r="Q1298" t="str">
            <v>確認中</v>
          </cell>
          <cell r="R1298" t="str">
            <v>介護施設における看護業務, ご入居者様の健康状態管理, 服薬管理, バイタルチェック, 医療処置（インスリン・ストマ・褥瘡処置など）</v>
          </cell>
          <cell r="S1298" t="str">
            <v>エクラシア町田森野</v>
          </cell>
          <cell r="T1298" t="str">
            <v>確認中</v>
          </cell>
          <cell r="U1298" t="str">
            <v>非常勤パート</v>
          </cell>
          <cell r="V1298" t="str">
            <v>東京都町田市森野３－１０－３７</v>
          </cell>
          <cell r="W1298" t="str">
            <v>町田駅, 最寄り駅から就業場所までの交通手段, 徒歩, 所要時間, 15分</v>
          </cell>
          <cell r="X1298" t="str">
            <v>1,600円〜1,900円</v>
          </cell>
          <cell r="Y1298" t="str">
            <v>-</v>
          </cell>
          <cell r="Z1298" t="str">
            <v>-</v>
          </cell>
          <cell r="AA1298" t="str">
            <v>実費支給（上限あり）</v>
          </cell>
          <cell r="AB1298" t="str">
            <v>なし</v>
          </cell>
          <cell r="AC1298" t="str">
            <v>なし</v>
          </cell>
          <cell r="AD1298" t="str">
            <v>なし</v>
          </cell>
          <cell r="AE1298" t="str">
            <v>なし</v>
          </cell>
          <cell r="AF1298" t="str">
            <v>時給</v>
          </cell>
          <cell r="AG1298" t="str">
            <v>期間の定めあり</v>
          </cell>
          <cell r="AH1298" t="str">
            <v>雇用期間の定めあり（4ヶ月以上）, 1年, 契約更新の可能性, あり（原則更新）</v>
          </cell>
          <cell r="AI1298" t="str">
            <v>確認中</v>
          </cell>
          <cell r="AJ1298" t="str">
            <v>可</v>
          </cell>
          <cell r="AK1298" t="str">
            <v>あり</v>
          </cell>
          <cell r="AL1298" t="str">
            <v>３ヶ月</v>
          </cell>
          <cell r="AM1298" t="str">
            <v>なし</v>
          </cell>
          <cell r="AN1298" t="str">
            <v>なし</v>
          </cell>
          <cell r="AO1298" t="str">
            <v>就業時間１</v>
          </cell>
          <cell r="AP1298" t="str">
            <v>9時00分〜18時00分</v>
          </cell>
          <cell r="AQ1298" t="str">
            <v>週3日〜週5日</v>
          </cell>
          <cell r="AR1298" t="str">
            <v>看護師, 必須, 准看護師, 必須, いずれかの資格を所持で可</v>
          </cell>
          <cell r="AS1298" t="str">
            <v>雇用保険，労災保険，健康保険，厚生年金</v>
          </cell>
          <cell r="AT1298" t="str">
            <v>3人</v>
          </cell>
          <cell r="AU1298" t="str">
            <v>通所介護（デイサービス）</v>
          </cell>
          <cell r="AZ1298" t="str">
            <v>60分</v>
          </cell>
          <cell r="BA1298" t="str">
            <v>週休二日制</v>
          </cell>
          <cell r="BB1298" t="str">
            <v>あり（屋内禁煙）</v>
          </cell>
        </row>
        <row r="1299">
          <cell r="C1299" t="str">
            <v>13190-09605931</v>
          </cell>
          <cell r="D1299">
            <v>45226</v>
          </cell>
          <cell r="E1299" t="str">
            <v>株式会社ウェルオフ西部 エクラシア町田小山</v>
          </cell>
          <cell r="F1299" t="str">
            <v>カブシキガイシャ ウェルオフセイブ エクラシアマチダオ, ヤマ</v>
          </cell>
          <cell r="G1299">
            <v>0</v>
          </cell>
          <cell r="H1299">
            <v>0</v>
          </cell>
          <cell r="I1299">
            <v>0</v>
          </cell>
          <cell r="J1299">
            <v>0</v>
          </cell>
          <cell r="K1299">
            <v>0</v>
          </cell>
          <cell r="L1299">
            <v>0</v>
          </cell>
          <cell r="M1299">
            <v>0</v>
          </cell>
          <cell r="N1299" t="str">
            <v>内容・詳細等は最下部ハローワークインターネットサービスにて確認ください。</v>
          </cell>
          <cell r="O1299" t="str">
            <v>サービス付き高齢者向け住宅、併設されたデイサービスの運営, 埼玉県を中心に約８０棟以上運営しております。東京、神奈川と, 新規施設も多く開設しており事業を拡大しております。, 高齢の介護を必要としている方向けに住宅サービス、デイサービス, 訪問サービスを行っております。排泄や入浴以外にも住宅サービス, として清掃、簡単な厨房業務も募集しております。</v>
          </cell>
          <cell r="P1299" t="str">
            <v>介護職員／町田市小山町／１１月１５日面接会</v>
          </cell>
          <cell r="Q1299" t="str">
            <v>確認中</v>
          </cell>
          <cell r="R1299" t="str">
            <v>＊高齢者の介護, ＊入浴介助, ＊レクリエーション, ＊排泄介助</v>
          </cell>
          <cell r="S1299" t="str">
            <v>エクラシア町田小山</v>
          </cell>
          <cell r="T1299" t="str">
            <v>確認中</v>
          </cell>
          <cell r="U1299" t="str">
            <v>非常勤パート</v>
          </cell>
          <cell r="V1299" t="str">
            <v>東京都町田市小山町１５０７－１</v>
          </cell>
          <cell r="W1299" t="str">
            <v>京王相模原線 多摩境駅, 最寄り駅から就業場所までの交通手段, 徒歩, 所要時間, 19分</v>
          </cell>
          <cell r="X1299" t="str">
            <v>1,123円〜1,450円</v>
          </cell>
          <cell r="Y1299" t="str">
            <v>-</v>
          </cell>
          <cell r="Z1299" t="str">
            <v>-</v>
          </cell>
          <cell r="AA1299" t="str">
            <v>実費支給（上限あり）</v>
          </cell>
          <cell r="AB1299" t="str">
            <v>なし</v>
          </cell>
          <cell r="AC1299" t="str">
            <v>なし</v>
          </cell>
          <cell r="AD1299" t="str">
            <v>なし</v>
          </cell>
          <cell r="AE1299" t="str">
            <v>なし</v>
          </cell>
          <cell r="AF1299" t="str">
            <v>時給</v>
          </cell>
          <cell r="AG1299" t="str">
            <v>期間の定めなし</v>
          </cell>
          <cell r="AH1299" t="str">
            <v>雇用期間の定めあり（4ヶ月以上）, 1年, 契約更新の可能性, あり（原則更新）</v>
          </cell>
          <cell r="AI1299" t="str">
            <v>確認中</v>
          </cell>
          <cell r="AJ1299" t="str">
            <v>可</v>
          </cell>
          <cell r="AK1299" t="str">
            <v>あり</v>
          </cell>
          <cell r="AL1299" t="str">
            <v>３ヶ月</v>
          </cell>
          <cell r="AM1299" t="str">
            <v>なし</v>
          </cell>
          <cell r="AN1299" t="str">
            <v>なし</v>
          </cell>
          <cell r="AO1299" t="str">
            <v>交替制（シフト制）</v>
          </cell>
          <cell r="AP1299" t="str">
            <v>就業時間１, 9時00分〜18時00分, 就業時間２, 8時00分〜17時00分, 就業時間３, 10時00分〜19時00分, 又は, 8時00分〜19時00分の時間の間の8時間</v>
          </cell>
          <cell r="AQ1299" t="str">
            <v>週2日以上</v>
          </cell>
          <cell r="AR1299" t="str">
            <v>免許・資格不問</v>
          </cell>
          <cell r="AS1299" t="str">
            <v>労災保険</v>
          </cell>
          <cell r="AT1299" t="str">
            <v>2人</v>
          </cell>
          <cell r="AU1299" t="str">
            <v>通所介護（デイサービス）</v>
          </cell>
          <cell r="AZ1299" t="str">
            <v>60分</v>
          </cell>
          <cell r="BA1299" t="str">
            <v>週休二日制</v>
          </cell>
          <cell r="BB1299" t="str">
            <v>あり（屋内禁煙）</v>
          </cell>
        </row>
        <row r="1300">
          <cell r="C1300" t="str">
            <v>09110-03491231</v>
          </cell>
          <cell r="D1300">
            <v>45231</v>
          </cell>
          <cell r="E1300" t="str">
            <v>社会福祉法人 三光会 誠心園</v>
          </cell>
          <cell r="F1300" t="str">
            <v>シャカイフクシホウジン サンコウカイ セイシンエン</v>
          </cell>
          <cell r="G1300" t="str">
            <v>施設長</v>
          </cell>
          <cell r="H1300" t="str">
            <v>山本 隆史</v>
          </cell>
          <cell r="I1300" t="e">
            <v>#N/A</v>
          </cell>
          <cell r="J1300" t="str">
            <v>042-798-5855</v>
          </cell>
          <cell r="K1300" t="str">
            <v>042-798-5856</v>
          </cell>
          <cell r="L1300" t="e">
            <v>#N/A</v>
          </cell>
          <cell r="M1300" t="str">
            <v>seisinen@saga.ocn.ne.jp</v>
          </cell>
          <cell r="N1300" t="str">
            <v xml:space="preserve">http://www.sankokai.com/index.html </v>
          </cell>
          <cell r="O1300" t="str">
            <v>第一種・第二種社会福祉事業（特別養護老人ホームや老人デイサービスセンターなど）と公共事業（居宅介護支援事業）の運営。日光市にＨ１０年より、町田市にＨ２２年より特別養護老人ホーム等の運営を行っており、Ｈ２６年１２月にユニット型特養を相模原市にオープンしました。</v>
          </cell>
          <cell r="P1300" t="str">
            <v>生活相談員（町田誠心園）</v>
          </cell>
          <cell r="Q1300" t="str">
            <v>確認中</v>
          </cell>
          <cell r="R1300" t="str">
            <v>特別養護老人ホームでの利用者様ご家族との相談業務の補助を行っていただきます。また、利用者様の送迎や施設内の営繕管理等も行っていただきます。</v>
          </cell>
          <cell r="S1300" t="str">
            <v>社会福祉法人三光会「町田誠心園」</v>
          </cell>
          <cell r="T1300" t="str">
            <v>確認中</v>
          </cell>
          <cell r="U1300" t="str">
            <v>正社員</v>
          </cell>
          <cell r="V1300" t="str">
            <v>東京都町田市下小山田町３３５２－８</v>
          </cell>
          <cell r="W1300" t="str">
            <v>ＪＲ横浜線町田駅からバス 桜台入口バス停から徒歩３分小田急線町田駅から車で１５分、ＪＲ淵野辺駅から車で５分</v>
          </cell>
          <cell r="X1300" t="str">
            <v>190,000円〜265,500円</v>
          </cell>
          <cell r="Y1300" t="str">
            <v>-</v>
          </cell>
          <cell r="Z1300" t="str">
            <v>※該当者のみ：住宅手当・扶養手当・特別扶養手当・処遇改善手当・通勤手当・資格手当（３，０００～１０，０００円）</v>
          </cell>
          <cell r="AA1300" t="str">
            <v>実費支給（上限あり）</v>
          </cell>
          <cell r="AB1300" t="str">
            <v>あり</v>
          </cell>
          <cell r="AC1300" t="str">
            <v>1月あたり3,000円〜3,000円（前年度実績）</v>
          </cell>
          <cell r="AD1300" t="str">
            <v>あり</v>
          </cell>
          <cell r="AE1300" t="str">
            <v>計 2.00ヶ月分（前年度実績）</v>
          </cell>
          <cell r="AF1300" t="str">
            <v>月給（手当等確認ください）</v>
          </cell>
          <cell r="AG1300" t="str">
            <v>期間の定めなし</v>
          </cell>
          <cell r="AH1300" t="str">
            <v>雇用期間の定めなし</v>
          </cell>
          <cell r="AI1300" t="str">
            <v>確認中</v>
          </cell>
          <cell r="AJ1300" t="str">
            <v>可</v>
          </cell>
          <cell r="AK1300" t="str">
            <v>あり</v>
          </cell>
          <cell r="AL1300" t="str">
            <v>３カ月</v>
          </cell>
          <cell r="AM1300" t="str">
            <v>あり</v>
          </cell>
          <cell r="AN1300" t="str">
            <v>10時間</v>
          </cell>
          <cell r="AO1300" t="str">
            <v>交替制（シフト制）</v>
          </cell>
          <cell r="AP1300" t="str">
            <v>就業時間１9時00分〜18時00分就業時間２10時00分〜19時00分</v>
          </cell>
          <cell r="AQ1300" t="str">
            <v>週休二日制</v>
          </cell>
          <cell r="AR1300" t="str">
            <v>介護福祉士必須介護支援専門員（ケアマネージャー）必須社会福祉士必須社会福祉主事・精神保健福祉士いずれかの資格を所持で可普通自動車運転免許必須（ＡＴ限定可）</v>
          </cell>
          <cell r="AS1300" t="str">
            <v>雇用保険，労災保険，健康保険，厚生年金</v>
          </cell>
          <cell r="AT1300" t="str">
            <v>1人</v>
          </cell>
          <cell r="AU1300" t="str">
            <v>特別養護老人ホーム（特養）</v>
          </cell>
          <cell r="AV1300" t="str">
            <v>利用しない</v>
          </cell>
          <cell r="AX1300" t="str">
            <v>利用しない</v>
          </cell>
          <cell r="AZ1300" t="str">
            <v>60分</v>
          </cell>
          <cell r="BA1300" t="str">
            <v>週休二日制</v>
          </cell>
          <cell r="BB1300" t="str">
            <v>あり（屋内禁煙）</v>
          </cell>
          <cell r="BC1300" t="str">
            <v>屋内禁煙（屋外に喫煙所設置）</v>
          </cell>
        </row>
        <row r="1301">
          <cell r="C1301" t="str">
            <v>09110-03507431</v>
          </cell>
          <cell r="D1301">
            <v>45231</v>
          </cell>
          <cell r="E1301" t="str">
            <v>社会福祉法人 三光会 誠心園</v>
          </cell>
          <cell r="F1301" t="str">
            <v>シャカイフクシホウジン サンコウカイ セイシンエン</v>
          </cell>
          <cell r="G1301" t="str">
            <v>施設長</v>
          </cell>
          <cell r="H1301" t="str">
            <v>山本 隆史</v>
          </cell>
          <cell r="I1301" t="e">
            <v>#N/A</v>
          </cell>
          <cell r="J1301" t="str">
            <v>042-798-5855</v>
          </cell>
          <cell r="K1301" t="str">
            <v>042-798-5856</v>
          </cell>
          <cell r="L1301" t="e">
            <v>#N/A</v>
          </cell>
          <cell r="M1301" t="str">
            <v>seisinen@saga.ocn.ne.jp</v>
          </cell>
          <cell r="N1301" t="str">
            <v xml:space="preserve">http://www.sankokai.com/index.html </v>
          </cell>
          <cell r="O1301" t="str">
            <v>第一種・第二種社会福祉事業（特別養護老人ホームや老人デイサービスセンターなど）と公共事業（居宅介護支援事業）の運営。日光市にＨ１０年より、町田市にＨ２２年より特別養護老人ホーム等の運営を行っており、Ｈ２６年１２月にユニット型特養を相模原市にオープンしました。</v>
          </cell>
          <cell r="P1301" t="str">
            <v>介護職員（町田誠心園）</v>
          </cell>
          <cell r="Q1301" t="str">
            <v>確認中</v>
          </cell>
          <cell r="R1301" t="str">
            <v>特別養護老人ホームでの自立を支援する日常生活（食事・入浴・排泄）のお手伝いや、レクリエーションなどを行っていただきます※経験が１０年未満の方もお気軽にお問い合わせください。学歴・経験年数等により基本給は変わります。詳細は、面接時にて。※資格なしの方も相談に応じます。</v>
          </cell>
          <cell r="S1301" t="str">
            <v>社会福祉法人三光会「町田誠心園」</v>
          </cell>
          <cell r="T1301" t="str">
            <v>確認中</v>
          </cell>
          <cell r="U1301" t="str">
            <v>正社員</v>
          </cell>
          <cell r="V1301" t="str">
            <v>東京都町田市下小山田町３３５２－８</v>
          </cell>
          <cell r="W1301" t="str">
            <v>ＪＲ横浜線町田駅からバス 桜台入口バス停から徒歩３分小田急線町田駅から車で１５分、ＪＲ淵野辺駅から車で５分</v>
          </cell>
          <cell r="X1301" t="str">
            <v>190,000円〜258,000円</v>
          </cell>
          <cell r="Y1301" t="str">
            <v>-</v>
          </cell>
          <cell r="Z1301" t="str">
            <v>≪資格手当≫◎介護職員初任者研修・介護職員実務者研修修了・ホームヘルパー２級：３０００円◎介護福祉士：１００００円◎夜勤手当：６０００円、夜勤研修中：４５００円※該当者のみ：住宅手当・扶養手当・特別扶養手当・処遇改善手当・通勤手当</v>
          </cell>
          <cell r="AA1301" t="str">
            <v>実費支給（上限あり）</v>
          </cell>
          <cell r="AB1301" t="str">
            <v>あり</v>
          </cell>
          <cell r="AC1301" t="str">
            <v>1月あたり3,000円〜3,000円（前年度実績）</v>
          </cell>
          <cell r="AD1301" t="str">
            <v>あり</v>
          </cell>
          <cell r="AE1301" t="str">
            <v>計 2.00ヶ月分（前年度実績）</v>
          </cell>
          <cell r="AF1301" t="str">
            <v>月給（手当等確認ください）</v>
          </cell>
          <cell r="AG1301" t="str">
            <v>期間の定めなし</v>
          </cell>
          <cell r="AH1301" t="str">
            <v>雇用期間の定めなし</v>
          </cell>
          <cell r="AI1301" t="str">
            <v>確認中</v>
          </cell>
          <cell r="AJ1301" t="str">
            <v>可</v>
          </cell>
          <cell r="AK1301" t="str">
            <v>あり</v>
          </cell>
          <cell r="AL1301" t="str">
            <v>３ヶ月</v>
          </cell>
          <cell r="AM1301" t="str">
            <v>あり</v>
          </cell>
          <cell r="AN1301" t="str">
            <v>10時間</v>
          </cell>
          <cell r="AO1301" t="str">
            <v>変形労働時間制</v>
          </cell>
          <cell r="AP1301" t="str">
            <v>変形労働時間制の単位１ヶ月単位就業時間１7時00分〜16時00分就業時間２9時30分〜18時30分就業時間３16時30分〜9時30分就業時間に関する特記事項（４）１６：００～１０：００</v>
          </cell>
          <cell r="AQ1301" t="str">
            <v>週休二日制</v>
          </cell>
          <cell r="AR1301" t="str">
            <v>介護福祉士あれば尚可ホームヘルパー２級あれば尚可介護職員実務者研修修了者あれば尚可介護職員初任者研修あれば尚可普通自動車運転免許必須（ＡＴ限定可）</v>
          </cell>
          <cell r="AS1301" t="str">
            <v>雇用保険，労災保険，健康保険，厚生年金</v>
          </cell>
          <cell r="AT1301" t="str">
            <v>1人</v>
          </cell>
          <cell r="AU1301" t="str">
            <v>特別養護老人ホーム（特養）</v>
          </cell>
          <cell r="AV1301" t="str">
            <v>利用しない</v>
          </cell>
          <cell r="AX1301" t="str">
            <v>利用しない</v>
          </cell>
          <cell r="AZ1301" t="str">
            <v>60分</v>
          </cell>
          <cell r="BA1301" t="str">
            <v>週休二日制</v>
          </cell>
          <cell r="BB1301" t="str">
            <v>あり（屋内禁煙）</v>
          </cell>
          <cell r="BC1301" t="str">
            <v>屋内禁煙（屋外に喫煙所設置）</v>
          </cell>
        </row>
        <row r="1302">
          <cell r="C1302" t="str">
            <v>09110-03509331</v>
          </cell>
          <cell r="D1302">
            <v>45231</v>
          </cell>
          <cell r="E1302" t="str">
            <v>社会福祉法人 三光会 誠心園</v>
          </cell>
          <cell r="F1302" t="str">
            <v>シャカイフクシホウジン サンコウカイ セイシンエン</v>
          </cell>
          <cell r="G1302" t="str">
            <v>施設長</v>
          </cell>
          <cell r="H1302" t="str">
            <v>山本 隆史</v>
          </cell>
          <cell r="I1302" t="e">
            <v>#N/A</v>
          </cell>
          <cell r="J1302" t="str">
            <v>042-798-5855</v>
          </cell>
          <cell r="K1302" t="str">
            <v>042-798-5856</v>
          </cell>
          <cell r="L1302" t="e">
            <v>#N/A</v>
          </cell>
          <cell r="M1302" t="str">
            <v>seisinen@saga.ocn.ne.jp</v>
          </cell>
          <cell r="N1302" t="str">
            <v xml:space="preserve">http://www.sankokai.com/index.html </v>
          </cell>
          <cell r="O1302" t="str">
            <v>第一種・第二種社会福祉事業（特別養護老人ホームや老人デイサービスセンターなど）と公共事業（居宅介護支援事業）の運営。日光市にＨ１０年より、町田市にＨ２２年より特別養護老人ホーム等の運営を行っており、Ｈ２６年１２月にユニット型特養を相模原市にオープンしました。</v>
          </cell>
          <cell r="P1302" t="str">
            <v>介護職員（町田誠心園）【トラ併用】</v>
          </cell>
          <cell r="Q1302" t="str">
            <v>確認中</v>
          </cell>
          <cell r="R1302" t="str">
            <v>特別養護老人ホームでの自立を支援する日常生活（食事・入浴・排泄）のお手伝いや、レクリエーションなどを行っていただきます。※学歴・経験年数等により基本給は変わります。※資格なしの方も相談に応じます。◎トライアル雇用併用求人</v>
          </cell>
          <cell r="S1302" t="str">
            <v>社会福祉法人三光会「町田誠心園」</v>
          </cell>
          <cell r="T1302" t="str">
            <v>確認中</v>
          </cell>
          <cell r="U1302" t="str">
            <v>正社員</v>
          </cell>
          <cell r="V1302" t="str">
            <v>東京都町田市下小山田町３３５２－８</v>
          </cell>
          <cell r="W1302" t="str">
            <v>ＪＲ横浜線町田駅からバス 桜台入口バス停から徒歩３分小田急線町田駅から車で１５分、ＪＲ淵野辺駅から車で５分</v>
          </cell>
          <cell r="X1302" t="str">
            <v>188,500円〜258,000円</v>
          </cell>
          <cell r="Y1302" t="str">
            <v>-</v>
          </cell>
          <cell r="Z1302" t="str">
            <v>≪資格手当≫◎介護職員初任者研修・介護職員実務者研修修了・ホームヘルパー２級：３０００円◎介護福祉士：１００００円◎夜勤手当：６０００円、夜勤研修中：４５００円※該当者のみ：住宅手当・扶養手当・特別扶養手当・処遇改善手当・通勤手当</v>
          </cell>
          <cell r="AA1302" t="str">
            <v>実費支給（上限あり）</v>
          </cell>
          <cell r="AB1302" t="str">
            <v>あり</v>
          </cell>
          <cell r="AC1302" t="str">
            <v>1月あたり3,000円〜3,000円（前年度実績）</v>
          </cell>
          <cell r="AD1302" t="str">
            <v>あり</v>
          </cell>
          <cell r="AE1302" t="str">
            <v>計 2.00ヶ月分（前年度実績）</v>
          </cell>
          <cell r="AF1302" t="str">
            <v>月給（手当等確認ください）</v>
          </cell>
          <cell r="AG1302" t="str">
            <v>期間の定めなし</v>
          </cell>
          <cell r="AH1302" t="str">
            <v>雇用期間の定めなし</v>
          </cell>
          <cell r="AI1302" t="str">
            <v>確認中</v>
          </cell>
          <cell r="AJ1302" t="str">
            <v>可</v>
          </cell>
          <cell r="AK1302" t="str">
            <v>あり</v>
          </cell>
          <cell r="AL1302" t="str">
            <v>３ヶ月</v>
          </cell>
          <cell r="AM1302" t="str">
            <v>あり</v>
          </cell>
          <cell r="AN1302" t="str">
            <v>10時間</v>
          </cell>
          <cell r="AO1302" t="str">
            <v>変形労働時間制</v>
          </cell>
          <cell r="AP1302" t="str">
            <v>変形労働時間制の単位１ヶ月単位就業時間１7時30分〜16時30分就業時間２9時00分〜18時00分就業時間３10時00分〜19時00分就業時間に関する特記事項（４）１６：００～１０：００</v>
          </cell>
          <cell r="AQ1302" t="str">
            <v>週休二日制</v>
          </cell>
          <cell r="AR1302" t="str">
            <v>介護福祉士あれば尚可ホームヘルパー２級あれば尚可介護職員実務者研修修了者あれば尚可介護職員初任者研修 あれば尚可普通自動車運転免許必須（ＡＴ限定可）</v>
          </cell>
          <cell r="AS1302" t="str">
            <v>雇用保険，労災保険，健康保険，厚生年金</v>
          </cell>
          <cell r="AT1302" t="str">
            <v>1人</v>
          </cell>
          <cell r="AU1302" t="str">
            <v>介護付有料老人ホーム</v>
          </cell>
          <cell r="AV1302" t="str">
            <v>利用しない</v>
          </cell>
          <cell r="AX1302" t="str">
            <v>利用しない</v>
          </cell>
          <cell r="AZ1302" t="str">
            <v>60分</v>
          </cell>
          <cell r="BA1302" t="str">
            <v>週休二日制</v>
          </cell>
          <cell r="BB1302" t="str">
            <v>あり（屋内禁煙）</v>
          </cell>
          <cell r="BC1302" t="str">
            <v>屋内禁煙（屋外に喫煙所設置）</v>
          </cell>
        </row>
        <row r="1303">
          <cell r="C1303" t="str">
            <v>70-0577</v>
          </cell>
          <cell r="D1303">
            <v>45450</v>
          </cell>
          <cell r="E1303" t="str">
            <v>社会福祉法人　町田市福祉サービス協会</v>
          </cell>
          <cell r="F1303" t="str">
            <v>しゃかいふくしほうじん　まちだしふくしさーびすきょうかい</v>
          </cell>
          <cell r="G1303" t="str">
            <v>福祉協会ヘルパーステーション　</v>
          </cell>
          <cell r="H1303" t="str">
            <v>管理者　松本賓美</v>
          </cell>
          <cell r="I1303" t="str">
            <v>まつもと　つぐみ</v>
          </cell>
          <cell r="J1303" t="str">
            <v>042-710-2241</v>
          </cell>
          <cell r="K1303" t="str">
            <v>042-728-6578</v>
          </cell>
          <cell r="L1303" t="str">
            <v>042-710-2241</v>
          </cell>
          <cell r="M1303" t="str">
            <v>commons2005-helper@io.ocn.ne.jp</v>
          </cell>
          <cell r="N1303" t="str">
            <v>https://machida-fukushi.or.jp</v>
          </cell>
          <cell r="O1303" t="str">
            <v>福祉協会ヘルパーステーションは、特別養護老人ホーム「コモンズ」の中にあります。「その人らしく　よく生きる」を基本理念とし、地域で「在宅で生活を続けていきたい！」と頑張っている方たちへサービス提供をしています。ヘルパーの皆さんは元気で明るく連携がとてもよく取れています。利用者の皆さんの自立支援に向け、持っている力を最大限に生かし、住み慣れた家で生活できるようお手伝いをしています。</v>
          </cell>
          <cell r="P1303" t="str">
            <v>まちいきヘルパー</v>
          </cell>
          <cell r="Q1303" t="str">
            <v>確認中</v>
          </cell>
          <cell r="R1303" t="str">
            <v>町田市介護予防・日常生活支援総合事業における市基準型サービスを担当して頂きます。サービス内容は掃除・洗濯・調理・買物代行などがあります。利用者に合わせ「一緒に行う」が基本となります。例：掃除では利用者が腰が痛く屈むことができない場合、ヘルパーが代わって床の雑巾がけや浴室掃除を行い利用者には腰に負担のない掃除機掛け、トイレの便器内の掃除をしてもらうというように、この部分を手伝うことで「自分でも掃除ができる」を支援していきます。買物代行では買い物メモを作成してもらい、購入品を収納してもらう他に、食材を購入すれば「自分で調理ができる」が大切となります。その方の生活水準を保ち維持をする。それ以上にもそれ以下にもならないように笑顔で生活維持・継続ができるように生活の支援をするのが私たちヘルパーの仕事となります。</v>
          </cell>
          <cell r="S1303" t="str">
            <v>福祉協会ヘルパーステーション</v>
          </cell>
          <cell r="T1303" t="str">
            <v>確認中</v>
          </cell>
          <cell r="U1303" t="str">
            <v>まちいきヘルパー</v>
          </cell>
          <cell r="V1303" t="str">
            <v>東京都町田市森野4－8－39</v>
          </cell>
          <cell r="W1303" t="str">
            <v xml:space="preserve">町田駅（小田急線、JR横浜線）よりバス　町田市民病院下車　徒歩5分_x000D_
</v>
          </cell>
          <cell r="X1303" t="str">
            <v>1,113円</v>
          </cell>
          <cell r="Y1303" t="str">
            <v>別途　処遇改善手当あり</v>
          </cell>
          <cell r="Z1303" t="str">
            <v>待遇：土・日・祝・時間外・移動(利用者宅の移動のみ)・待機・当日キャンセル・各種手当有・有給休暇(当協会の規定に定める)</v>
          </cell>
          <cell r="AA1303" t="str">
            <v>なし</v>
          </cell>
          <cell r="AB1303" t="str">
            <v>無</v>
          </cell>
          <cell r="AC1303" t="str">
            <v>なし</v>
          </cell>
          <cell r="AD1303" t="str">
            <v>無</v>
          </cell>
          <cell r="AE1303" t="str">
            <v>なし</v>
          </cell>
          <cell r="AF1303" t="str">
            <v>時給</v>
          </cell>
          <cell r="AG1303" t="str">
            <v>期間の定めあり（有期雇用）</v>
          </cell>
          <cell r="AH1303" t="str">
            <v>4月から翌年3月までの契約を行い更新</v>
          </cell>
          <cell r="AI1303" t="str">
            <v>確認中</v>
          </cell>
          <cell r="AJ1303" t="str">
            <v>条件等による</v>
          </cell>
          <cell r="AK1303" t="str">
            <v>有</v>
          </cell>
          <cell r="AL1303" t="str">
            <v>１ヶ月</v>
          </cell>
          <cell r="AM1303" t="str">
            <v>無し</v>
          </cell>
          <cell r="AN1303" t="str">
            <v>なし</v>
          </cell>
          <cell r="AO1303" t="str">
            <v>シフト制（固定勤務）</v>
          </cell>
          <cell r="AP1303" t="str">
            <v>8：00～17：00の間での45分～60分を一週間、一日の中でご都合のいい時間帯でのご紹介となります。
勤務シフト　例：月曜日　9：00～9：45・11：00～12：00・16：00～16：45の3件
水曜日　13：30～14：30の1件</v>
          </cell>
          <cell r="AQ1303" t="str">
            <v>一週間、一日の中でご都合がいい時間帯　一週間一日に一件の仕事でもＯＫ！！</v>
          </cell>
          <cell r="AR1303" t="str">
            <v>まちいきヘルパー修了者　未経験者でも大歓迎！！</v>
          </cell>
          <cell r="AS1303" t="str">
            <v>労災保険</v>
          </cell>
          <cell r="AT1303">
            <v>3</v>
          </cell>
          <cell r="AU1303" t="str">
            <v>訪問介護（ホームヘルプサービス）</v>
          </cell>
          <cell r="AV1303" t="str">
            <v>利用する</v>
          </cell>
          <cell r="AW1303" t="str">
            <v xml:space="preserve">③④⑦⑧⑨_x000D_
</v>
          </cell>
          <cell r="AX1303" t="str">
            <v>利用しない</v>
          </cell>
          <cell r="AZ1303" t="str">
            <v>なし</v>
          </cell>
          <cell r="BA1303" t="str">
            <v>有休休暇あり</v>
          </cell>
          <cell r="BB1303" t="str">
            <v>あり「屋内禁煙」又は「敷地内禁煙（屋外に喫煙場所設置」</v>
          </cell>
          <cell r="BC1303" t="str">
            <v>あり「屋内禁煙」又は「敷地内禁煙（屋外に喫煙場所設置」</v>
          </cell>
        </row>
        <row r="1304">
          <cell r="C1304" t="str">
            <v>70-0580</v>
          </cell>
          <cell r="D1304">
            <v>45245</v>
          </cell>
          <cell r="E1304" t="str">
            <v>特定非営利活動法人桜実会</v>
          </cell>
          <cell r="F1304" t="str">
            <v>とくていひえいりかつどうほうじんおうみかい</v>
          </cell>
          <cell r="G1304" t="str">
            <v>訪問介護事業所</v>
          </cell>
          <cell r="H1304" t="str">
            <v>小林　梨絵</v>
          </cell>
          <cell r="I1304" t="str">
            <v>こばやし　りえ</v>
          </cell>
          <cell r="J1304" t="str">
            <v>042-710-1238</v>
          </cell>
          <cell r="K1304" t="str">
            <v>042-710-1292</v>
          </cell>
          <cell r="L1304" t="str">
            <v>042-710-1238</v>
          </cell>
          <cell r="M1304" t="str">
            <v>manekineko14@ohmikai.com</v>
          </cell>
          <cell r="N1304" t="str">
            <v>https://www.ohmikai.com/</v>
          </cell>
          <cell r="O1304" t="str">
            <v>桜実会　ヘルパーステーションは主として玉川学園・東玉川学園・南大谷地域の利用者様の訪問介護を行なっています。地域住民により設立された法人であり地域の方に支えられて活動しています。</v>
          </cell>
          <cell r="P1304" t="str">
            <v>まちいきヘルパー</v>
          </cell>
          <cell r="Q1304" t="str">
            <v>確認中</v>
          </cell>
          <cell r="R1304" t="str">
            <v>生活援助業務(利用者宅の清掃、買い物等の家事援助）</v>
          </cell>
          <cell r="S1304" t="str">
            <v>桜実会</v>
          </cell>
          <cell r="T1304" t="str">
            <v>確認中</v>
          </cell>
          <cell r="U1304" t="str">
            <v>まちいきヘルパー</v>
          </cell>
          <cell r="V1304" t="str">
            <v>東京都町田市玉川学園３丁目３５番１号</v>
          </cell>
          <cell r="W1304" t="str">
            <v>小田急線　玉川学園前より徒歩７分</v>
          </cell>
          <cell r="X1304" t="str">
            <v>基本時給　1,113円</v>
          </cell>
          <cell r="Y1304" t="str">
            <v>介護職員処遇改善加算手当、ベースアップ加算手当</v>
          </cell>
          <cell r="Z1304" t="str">
            <v>介護職員処遇改善加算手当、ベースアップ加算手当</v>
          </cell>
          <cell r="AA1304" t="str">
            <v>なし</v>
          </cell>
          <cell r="AB1304" t="str">
            <v>無</v>
          </cell>
          <cell r="AC1304" t="str">
            <v>なし</v>
          </cell>
          <cell r="AD1304" t="str">
            <v>無</v>
          </cell>
          <cell r="AE1304" t="str">
            <v>なし</v>
          </cell>
          <cell r="AF1304" t="str">
            <v>時給</v>
          </cell>
          <cell r="AG1304" t="str">
            <v>有期雇用（雇用期間の定めあり）</v>
          </cell>
          <cell r="AH1304" t="str">
            <v>契約更新あり</v>
          </cell>
          <cell r="AI1304" t="str">
            <v>確認中</v>
          </cell>
          <cell r="AJ1304" t="str">
            <v>無</v>
          </cell>
          <cell r="AK1304" t="str">
            <v>無</v>
          </cell>
          <cell r="AL1304" t="str">
            <v>なし</v>
          </cell>
          <cell r="AM1304" t="str">
            <v>無</v>
          </cell>
          <cell r="AN1304" t="str">
            <v>なし</v>
          </cell>
          <cell r="AO1304" t="str">
            <v>変形労働時間制（シフト勤務・１か月単位の変形労働時間制（登録ヘルパー等）））</v>
          </cell>
          <cell r="AP1304" t="str">
            <v>8：30～17：30のうちの１時間より</v>
          </cell>
          <cell r="AQ1304" t="str">
            <v>１日／週以上</v>
          </cell>
          <cell r="AR1304" t="str">
            <v>まちいきヘルパー講座受講以上</v>
          </cell>
          <cell r="AS1304" t="str">
            <v>労働保険</v>
          </cell>
          <cell r="AT1304" t="str">
            <v>２人</v>
          </cell>
          <cell r="AU1304" t="str">
            <v>訪問介護（ホームヘルプサービス）</v>
          </cell>
          <cell r="AV1304" t="str">
            <v>有</v>
          </cell>
          <cell r="AW1304" t="str">
            <v>勤務時間応相談可　まちいきヘルパー歓迎</v>
          </cell>
          <cell r="AX1304" t="str">
            <v>無</v>
          </cell>
          <cell r="AZ1304" t="str">
            <v>法定通り</v>
          </cell>
          <cell r="BA1304" t="str">
            <v>シフト以外</v>
          </cell>
          <cell r="BB1304" t="str">
            <v>有（屋内「原則禁煙」）</v>
          </cell>
          <cell r="BC1304" t="str">
            <v>屋内禁煙（屋外に喫煙所設置）</v>
          </cell>
        </row>
        <row r="1305">
          <cell r="C1305" t="str">
            <v>70-0578</v>
          </cell>
          <cell r="D1305">
            <v>45247</v>
          </cell>
          <cell r="E1305" t="str">
            <v>社会福祉法人 町田市福祉サービス協会</v>
          </cell>
          <cell r="F1305" t="str">
            <v>シャカイフクシホウジン マチダシフクシサービスキョウカ</v>
          </cell>
          <cell r="G1305">
            <v>0</v>
          </cell>
          <cell r="H1305">
            <v>0</v>
          </cell>
          <cell r="I1305">
            <v>0</v>
          </cell>
          <cell r="J1305">
            <v>0</v>
          </cell>
          <cell r="K1305">
            <v>0</v>
          </cell>
          <cell r="L1305">
            <v>0</v>
          </cell>
          <cell r="M1305">
            <v>0</v>
          </cell>
          <cell r="N1305" t="str">
            <v xml:space="preserve">https://machida-fukushi.or.jp/ </v>
          </cell>
          <cell r="O1305" t="str">
            <v>第二種社会福祉事業及び、公益を目的とする事業。特別養護老人ホ, ーム、通所介護（デイサービス）、訪問介護（ホームヘルプサービ, ス）、居宅介護支援（ケアマネジャー）、保育園等を運営。, 町田市福祉事業補完のため設立。保育園や在宅介護支援センター等, の受託経営と通所介護、居宅介護支援、訪問介護他の介護保険事業, を実施。平成１７年４月特別養護老人ホーム「コモンズ」開設</v>
          </cell>
          <cell r="P1305" t="str">
            <v>訪問介護ヘルパー（森野 非常勤スタッフ）</v>
          </cell>
          <cell r="Q1305" t="str">
            <v>確認中</v>
          </cell>
          <cell r="R1305" t="str">
            <v>ご利用者様のお宅へ訪問し、, ・生活援助（掃除・調理・買い物など）, ・身体介護（食事・入浴・排泄介助など）を行っていただきます。, また活動がない時間は電話対応・事務処理を行っていただきます。</v>
          </cell>
          <cell r="S1305" t="str">
            <v>特別養護老人ホーム コモンズ内</v>
          </cell>
          <cell r="T1305" t="str">
            <v>確認中</v>
          </cell>
          <cell r="U1305" t="str">
            <v>非常勤パート</v>
          </cell>
          <cell r="V1305" t="str">
            <v>東京都町田市森野４－８－３９</v>
          </cell>
          <cell r="W1305" t="str">
            <v>小田急線 町田駅からバス 「市民病院前」バス停下車 徒歩５分</v>
          </cell>
          <cell r="X1305" t="str">
            <v>1,231円〜1,252円</v>
          </cell>
          <cell r="Y1305" t="str">
            <v>処遇改善手当 159円〜180円</v>
          </cell>
          <cell r="Z1305" t="str">
            <v>-</v>
          </cell>
          <cell r="AA1305" t="str">
            <v>実費支給（上限なし）</v>
          </cell>
          <cell r="AB1305" t="str">
            <v>あり</v>
          </cell>
          <cell r="AC1305" t="str">
            <v>1時間あたり10円〜11円（前年度実績）</v>
          </cell>
          <cell r="AD1305" t="str">
            <v>あり</v>
          </cell>
          <cell r="AE1305" t="str">
            <v>計 1.00ヶ月分（前年度実績）</v>
          </cell>
          <cell r="AF1305" t="str">
            <v>時給</v>
          </cell>
          <cell r="AG1305" t="str">
            <v>期間の定めあり</v>
          </cell>
          <cell r="AH1305" t="str">
            <v>雇用期間の定めあり（4ヶ月以上）, 〜2024年3月31日, 契約更新の可能性, あり（原則更新）</v>
          </cell>
          <cell r="AI1305" t="str">
            <v>確認中</v>
          </cell>
          <cell r="AJ1305" t="str">
            <v>不可</v>
          </cell>
          <cell r="AK1305" t="str">
            <v>あり</v>
          </cell>
          <cell r="AL1305" t="str">
            <v>１ヶ月</v>
          </cell>
          <cell r="AM1305" t="str">
            <v>あり</v>
          </cell>
          <cell r="AN1305" t="str">
            <v>2時間</v>
          </cell>
          <cell r="AO1305" t="str">
            <v>就業時間１</v>
          </cell>
          <cell r="AP1305" t="str">
            <v>就業時間１, 8時30分〜17時00分, 就業時間に関する特記事項, 就業時間については８：３０～１７：００の間で応相談。, ※週１日～でも可。</v>
          </cell>
          <cell r="AQ1305" t="str">
            <v>週1日〜週3日</v>
          </cell>
          <cell r="AR1305" t="str">
            <v>介護職員初任者研修修了者, 必須, ホームヘルパー２級, 必須, いずれかの資格を所持で可, -, 普通自動車運転免許, 必須（ＡＴ限定可）</v>
          </cell>
          <cell r="AS1305" t="str">
            <v>労災保険</v>
          </cell>
          <cell r="AT1305" t="str">
            <v>1人</v>
          </cell>
          <cell r="AU1305" t="str">
            <v>訪問介護（ホームヘルプサービス）</v>
          </cell>
          <cell r="AV1305" t="str">
            <v>利用しない</v>
          </cell>
          <cell r="AX1305" t="str">
            <v>利用しない</v>
          </cell>
          <cell r="AZ1305" t="str">
            <v>60分</v>
          </cell>
          <cell r="BA1305" t="str">
            <v>週休二日制</v>
          </cell>
          <cell r="BB1305" t="str">
            <v>あり（屋内禁煙）</v>
          </cell>
          <cell r="BC1305" t="str">
            <v>あり「屋内禁煙」又は「敷地内禁煙（屋外に喫煙場所設置」</v>
          </cell>
        </row>
        <row r="1306">
          <cell r="C1306" t="str">
            <v>70-0579</v>
          </cell>
          <cell r="D1306">
            <v>45450</v>
          </cell>
          <cell r="E1306" t="str">
            <v>社会福祉法人　町田市福祉サービス協会</v>
          </cell>
          <cell r="F1306" t="str">
            <v>シャカイフクシホウジン マチダシフクシサービスキョウカ</v>
          </cell>
          <cell r="G1306" t="str">
            <v>小山田ヘルパーステーション</v>
          </cell>
          <cell r="H1306" t="str">
            <v>山口　のぞみ</v>
          </cell>
          <cell r="I1306" t="str">
            <v>やまぐち　のぞみ</v>
          </cell>
          <cell r="J1306" t="str">
            <v>042-797-8302</v>
          </cell>
          <cell r="K1306" t="str">
            <v>042-797-8830</v>
          </cell>
          <cell r="M1306" t="str">
            <v>osc201-helper@ace.ocn.ne.jp</v>
          </cell>
          <cell r="N1306" t="str">
            <v>https://machida-fukushi.or.jp</v>
          </cell>
          <cell r="O1306" t="str">
            <v>住み慣れた地域で、親しい人たちと共に安心して暮らしていきたいという想いを実現するため、ヘルパーの派遣を行っています。</v>
          </cell>
          <cell r="P1306" t="str">
            <v>まちいきヘルパー</v>
          </cell>
          <cell r="Q1306" t="str">
            <v>確認中</v>
          </cell>
          <cell r="R1306" t="str">
            <v>ご利用者様のお宅へ訪問し、生活援助（掃除、調理、買い物など）を行います。</v>
          </cell>
          <cell r="S1306" t="str">
            <v>小山田ヘルパーステーション</v>
          </cell>
          <cell r="T1306" t="str">
            <v>確認中</v>
          </cell>
          <cell r="U1306" t="str">
            <v>まちいきヘルパー</v>
          </cell>
          <cell r="V1306" t="str">
            <v>東京都町田市下小山田町3580　ふれあい桜館1階</v>
          </cell>
          <cell r="W1306" t="str">
            <v>JR横浜線・小田急線　町田駅、JR横浜線　淵野辺駅よりバス「桜美林学園」下車徒歩8分、「尾根緑道入口」下車徒歩２分</v>
          </cell>
          <cell r="X1306" t="str">
            <v>1,213円</v>
          </cell>
          <cell r="Y1306" t="str">
            <v>処遇改善手当含む。</v>
          </cell>
          <cell r="Z1306" t="str">
            <v>休日手当　移動手当　待機手当　同行手当　当日キャンセル　会議手当　研修手当　健診手当（年１回）</v>
          </cell>
          <cell r="AA1306" t="str">
            <v>規程による</v>
          </cell>
          <cell r="AB1306" t="str">
            <v>無し</v>
          </cell>
          <cell r="AC1306" t="str">
            <v>なし</v>
          </cell>
          <cell r="AD1306" t="str">
            <v>無し</v>
          </cell>
          <cell r="AE1306" t="str">
            <v>なし</v>
          </cell>
          <cell r="AF1306" t="str">
            <v>時給</v>
          </cell>
          <cell r="AG1306" t="str">
            <v>期間の定めあり（有期雇用）</v>
          </cell>
          <cell r="AH1306" t="str">
            <v>2024年3月31日まで　＊更新あり</v>
          </cell>
          <cell r="AI1306" t="str">
            <v>確認中</v>
          </cell>
          <cell r="AJ1306" t="str">
            <v>条件等による</v>
          </cell>
          <cell r="AK1306" t="str">
            <v>有り</v>
          </cell>
          <cell r="AL1306" t="str">
            <v>入社1か月（労働条件変更なし）</v>
          </cell>
          <cell r="AM1306" t="str">
            <v>無し</v>
          </cell>
          <cell r="AN1306" t="str">
            <v>なし</v>
          </cell>
          <cell r="AO1306" t="str">
            <v>シフト制（固定勤務）</v>
          </cell>
          <cell r="AP1306" t="str">
            <v>例：8:00～17:00の中で1回45分～60分の訪問をします。</v>
          </cell>
          <cell r="AQ1306" t="str">
            <v>週1日～</v>
          </cell>
          <cell r="AR1306" t="str">
            <v>まちいきヘルパー講習修了</v>
          </cell>
          <cell r="AS1306" t="str">
            <v>労災</v>
          </cell>
          <cell r="AT1306">
            <v>2</v>
          </cell>
          <cell r="AU1306" t="str">
            <v>介護予防支援</v>
          </cell>
          <cell r="AV1306" t="str">
            <v>利用する</v>
          </cell>
          <cell r="AW1306" t="str">
            <v>④⑦⑧⑨</v>
          </cell>
          <cell r="AX1306" t="str">
            <v>利用しない</v>
          </cell>
          <cell r="AZ1306" t="str">
            <v>なし</v>
          </cell>
          <cell r="BA1306" t="str">
            <v>有休休暇あり</v>
          </cell>
          <cell r="BB1306" t="str">
            <v>あり「屋内禁煙」又は「敷地内禁煙（屋外に喫煙場所設置」</v>
          </cell>
          <cell r="BC1306" t="str">
            <v>あり「屋内禁煙」又は「敷地内禁煙（屋外に喫煙場所設置」</v>
          </cell>
        </row>
        <row r="1307">
          <cell r="C1307" t="str">
            <v>70-0581</v>
          </cell>
          <cell r="D1307">
            <v>45462</v>
          </cell>
          <cell r="E1307" t="str">
            <v>社会福祉法人　悠々会</v>
          </cell>
          <cell r="F1307" t="str">
            <v>しゃかいふくしほうじん　ゆうゆうかい</v>
          </cell>
          <cell r="G1307" t="str">
            <v>ヘルパーステーション悠々園</v>
          </cell>
          <cell r="H1307" t="str">
            <v>星　悦子</v>
          </cell>
          <cell r="I1307" t="str">
            <v>ほし　えつこ</v>
          </cell>
          <cell r="J1307" t="str">
            <v>042-737-7290</v>
          </cell>
          <cell r="K1307" t="str">
            <v>042-737-7289</v>
          </cell>
          <cell r="L1307" t="str">
            <v>042-737-7290</v>
          </cell>
          <cell r="M1307" t="str">
            <v>helper@yuyuen.com</v>
          </cell>
          <cell r="N1307" t="str">
            <v>http://www.yuyuen.com/</v>
          </cell>
          <cell r="O1307" t="str">
            <v>小田急線　鶴川駅より徒歩15分の小高い丘の上に特別養護老人ホームを始めとし、施設だけでなく在宅支援もおこなう様々な事業を展開しています。_x000D_
ヘルパーステーション悠々園は、事業所のある能ヶ谷を中心に三輪方面・真光寺方面・大蔵方面や隣接する川崎市の一部でも訪問活動を行っています。（総合事業に関しては町田市内のみ対応）</v>
          </cell>
          <cell r="P1307" t="str">
            <v>訪問介護員等</v>
          </cell>
          <cell r="Q1307" t="str">
            <v>確認中</v>
          </cell>
          <cell r="R1307" t="str">
            <v>介護保険法に基づく訪問介護員による訪問介護業務が中心。_x000D_
（身体介護、生活援助業務や保険外自費による外出介助等もあります）
ご利用者宅への直行直帰が基本となりますが、訪問先によっては法人内ドライバーによる送迎での移動もあります。</v>
          </cell>
          <cell r="S1307" t="str">
            <v>ヘルパーステーション悠々園</v>
          </cell>
          <cell r="T1307" t="str">
            <v>確認中</v>
          </cell>
          <cell r="U1307" t="str">
            <v>登録ヘルパー</v>
          </cell>
          <cell r="V1307" t="str">
            <v>東京都町田市能ヶ谷4-30-1</v>
          </cell>
          <cell r="W1307" t="str">
            <v>小田急・小田原線　鶴川駅より徒歩15分</v>
          </cell>
          <cell r="X1307" t="str">
            <v>訪問介護　1500円,　総合事業　1300円</v>
          </cell>
          <cell r="Y1307" t="str">
            <v>保有資格により+20円～+50円/H</v>
          </cell>
          <cell r="Z1307" t="str">
            <v>処遇改善加算等　100円/H_x000D_
交通費　　　　　200円/日
移動費　　　　　150円（訪問先⇔訪問先間の移動に対し支給）　　　　　　　　　　　　　　　　　　　　　　　　　土日祝祭日　　　+100円/H、年末年始手当　+200円/H</v>
          </cell>
          <cell r="AA1307" t="str">
            <v>交通費・移動費で対応</v>
          </cell>
          <cell r="AB1307" t="str">
            <v>無</v>
          </cell>
          <cell r="AC1307" t="str">
            <v>無</v>
          </cell>
          <cell r="AD1307" t="str">
            <v>あり</v>
          </cell>
          <cell r="AE1307" t="str">
            <v>年度末に業績に応じて支給(前年度は冬季・年度末の2回あり）</v>
          </cell>
          <cell r="AF1307" t="str">
            <v>時給</v>
          </cell>
          <cell r="AG1307" t="str">
            <v>有期雇用（雇用期間の定めあり）</v>
          </cell>
          <cell r="AH1307" t="str">
            <v>採用日～2024年9月末日、以降1年間、更新あり</v>
          </cell>
          <cell r="AI1307" t="str">
            <v>確認中</v>
          </cell>
          <cell r="AJ1307" t="str">
            <v>有</v>
          </cell>
          <cell r="AK1307" t="str">
            <v>無</v>
          </cell>
          <cell r="AL1307" t="str">
            <v>無</v>
          </cell>
          <cell r="AM1307" t="str">
            <v>無</v>
          </cell>
          <cell r="AN1307" t="str">
            <v>無</v>
          </cell>
          <cell r="AO1307" t="str">
            <v>変形労働時間制（シフト勤務・１か月単位の変形労働時間制（登録ヘルパー等）））</v>
          </cell>
          <cell r="AP1307" t="str">
            <v>事業所の営業時間8：30～17：30_x000D_
（登録ヘルパーの活動時間は別途シフトにて、就労時間は本人希望により決定）</v>
          </cell>
          <cell r="AQ1307" t="str">
            <v>1日～/週</v>
          </cell>
          <cell r="AR1307" t="str">
            <v>初任者研修修了者（＊場合により、まちいきヘルパー講習終了者も可能）以上の資格は必要。　その他の資格はお問い合わせください。　　　　　　　　　　　　介護業務未経験者　大歓迎！</v>
          </cell>
          <cell r="AS1307" t="str">
            <v>労働条件（勤務時間数により）による</v>
          </cell>
          <cell r="AT1307" t="str">
            <v>5名</v>
          </cell>
          <cell r="AU1307" t="str">
            <v>訪問介護（ホームヘルプサービス）</v>
          </cell>
          <cell r="AV1307" t="str">
            <v>有</v>
          </cell>
          <cell r="AW1307" t="str">
            <v>正社員募集　パートタイム募集　未経験者歓迎可　有資格・経験者歓迎　資格取得支援制度有り　アクティブシニア歓迎　勤務時間応相談可　勤務日数応相談可　まちいきヘルパー歓迎</v>
          </cell>
          <cell r="AX1307" t="str">
            <v>利用する</v>
          </cell>
          <cell r="AY1307" t="str">
            <v>有給休暇（登録6ヶ月経過後に勤務日数により）付与。　　上位資格取得のためのサポート制度あり。</v>
          </cell>
          <cell r="AZ1307" t="str">
            <v>一日の稼働時間により休憩時間あり</v>
          </cell>
          <cell r="BA1307" t="str">
            <v>日曜休み（その他は希望を考慮）</v>
          </cell>
          <cell r="BB1307" t="str">
            <v>有（屋内「原則禁煙」）</v>
          </cell>
          <cell r="BC1307" t="str">
            <v>その他</v>
          </cell>
        </row>
        <row r="1308">
          <cell r="C1308" t="str">
            <v>70-0582</v>
          </cell>
          <cell r="D1308">
            <v>45250</v>
          </cell>
          <cell r="E1308" t="str">
            <v>社会福祉法人　悠々会</v>
          </cell>
          <cell r="F1308" t="str">
            <v>しゃかいふくしほうじん　ゆうゆうかい</v>
          </cell>
          <cell r="G1308" t="str">
            <v>ヘルパーステーション悠々園</v>
          </cell>
          <cell r="H1308" t="str">
            <v>星　悦子</v>
          </cell>
          <cell r="I1308" t="str">
            <v>ほし　えつこ</v>
          </cell>
          <cell r="J1308" t="str">
            <v>042-737-7290</v>
          </cell>
          <cell r="K1308" t="str">
            <v>042-737-7289</v>
          </cell>
          <cell r="L1308" t="str">
            <v>042-737-7290</v>
          </cell>
          <cell r="M1308" t="str">
            <v>helper@yuyuen.com</v>
          </cell>
          <cell r="N1308" t="str">
            <v>http://www.yuyuen.com/</v>
          </cell>
          <cell r="O1308" t="str">
            <v>小田急線　鶴川駅より徒歩15分の小高い丘の上にある特別養護老人ホームをはじめとする施設系サービス、在宅を支える様々な事業を展開している法人です。
ヘルパーステーション悠々園は、能ヶ谷を中心に真光寺方面・大蔵方面・三輪方面で訪問介護活動をすすめています。また、川崎市の一部へも訪問を行う場合があります。</v>
          </cell>
          <cell r="P1308" t="str">
            <v>サービス提供責任者</v>
          </cell>
          <cell r="Q1308" t="str">
            <v>確認中</v>
          </cell>
          <cell r="R1308" t="str">
            <v>介護保険法に定められた、訪問介護事業にかかわる業務_x000D_
（ヘルパー業務をはじめ、利用者の新規利用開始に調整業務、サービス担当者会議への出席や事務作業等が基本となります）</v>
          </cell>
          <cell r="S1308" t="str">
            <v>ヘルパーステーション悠々園</v>
          </cell>
          <cell r="T1308" t="str">
            <v>確認中</v>
          </cell>
          <cell r="U1308" t="str">
            <v>常勤パート（フルタイム）</v>
          </cell>
          <cell r="V1308" t="str">
            <v>町田市能ヶ谷4-30-1</v>
          </cell>
          <cell r="W1308" t="str">
            <v>小田急小田原線　鶴川駅より徒歩15分（または、鶴川駅よりバス5分　⇒　悠々園前バス停下車 徒歩5分）</v>
          </cell>
          <cell r="X1308" t="str">
            <v>時給　1250円</v>
          </cell>
          <cell r="Y1308" t="str">
            <v>給与は経験等により考慮、処遇改善加算等　+50円/H</v>
          </cell>
          <cell r="Z1308" t="str">
            <v>その他は法人内規程に基づく支給</v>
          </cell>
          <cell r="AA1308" t="str">
            <v>法人内規程に基づく支給</v>
          </cell>
          <cell r="AB1308" t="str">
            <v>有</v>
          </cell>
          <cell r="AC1308" t="str">
            <v>-</v>
          </cell>
          <cell r="AD1308" t="str">
            <v>無</v>
          </cell>
          <cell r="AE1308" t="str">
            <v>業績により検討</v>
          </cell>
          <cell r="AF1308" t="str">
            <v>時給</v>
          </cell>
          <cell r="AG1308" t="str">
            <v>有期雇用（雇用期間の定めあり）</v>
          </cell>
          <cell r="AH1308" t="str">
            <v xml:space="preserve">2年間の有期雇用、更新あり・条件等勤務実績により判断
</v>
          </cell>
          <cell r="AI1308" t="str">
            <v>確認中</v>
          </cell>
          <cell r="AJ1308" t="str">
            <v>有</v>
          </cell>
          <cell r="AK1308" t="str">
            <v>有</v>
          </cell>
          <cell r="AL1308" t="str">
            <v>入社3か月</v>
          </cell>
          <cell r="AM1308" t="str">
            <v>無</v>
          </cell>
          <cell r="AN1308" t="str">
            <v>無</v>
          </cell>
          <cell r="AO1308" t="str">
            <v>変形労働時間制（シフト勤務・１か月単位の変形労働時間制（登録ヘルパー等）））</v>
          </cell>
          <cell r="AP1308" t="str">
            <v>事業所開所時間　8：30～17：30（訪問活動や本人希望のシフトにより変動あり）</v>
          </cell>
          <cell r="AQ1308" t="str">
            <v>要相談</v>
          </cell>
          <cell r="AR1308" t="str">
            <v>介護福祉士必須</v>
          </cell>
          <cell r="AS1308" t="str">
            <v>労働保険　雇用保険　社会保険　厚生年金</v>
          </cell>
          <cell r="AT1308" t="str">
            <v>1名</v>
          </cell>
          <cell r="AU1308" t="str">
            <v>訪問介護（ホームヘルプサービス）</v>
          </cell>
          <cell r="AV1308" t="str">
            <v>有</v>
          </cell>
          <cell r="AW1308" t="str">
            <v>パートタイム募集　未経験者歓迎可　有資格・経験者歓迎　資格取得支援制度有り　アクティブシニア歓迎　勤務時間応相談可　勤務日数応相談可　まちいきヘルパー歓迎</v>
          </cell>
          <cell r="AX1308" t="str">
            <v>無</v>
          </cell>
          <cell r="AZ1308" t="str">
            <v>法廷通り</v>
          </cell>
          <cell r="BA1308" t="str">
            <v>（日）休み</v>
          </cell>
          <cell r="BB1308" t="str">
            <v>有（屋内「原則禁煙」）</v>
          </cell>
          <cell r="BC1308" t="str">
            <v>屋内禁煙（屋外に喫煙所設置）</v>
          </cell>
        </row>
        <row r="1309">
          <cell r="C1309" t="str">
            <v>70-0583</v>
          </cell>
          <cell r="D1309">
            <v>45250</v>
          </cell>
          <cell r="E1309" t="str">
            <v>社会福祉法人　福音会</v>
          </cell>
          <cell r="F1309" t="str">
            <v>しゃかいふくしほうじん　ふくいんかい</v>
          </cell>
          <cell r="G1309" t="str">
            <v>経営戦略室</v>
          </cell>
          <cell r="H1309" t="str">
            <v>宮川</v>
          </cell>
          <cell r="I1309" t="str">
            <v>みやかわ</v>
          </cell>
          <cell r="J1309" t="str">
            <v>042-734-0631</v>
          </cell>
          <cell r="K1309" t="str">
            <v>042-734-0638</v>
          </cell>
          <cell r="L1309" t="str">
            <v>080‐9209‐5233</v>
          </cell>
          <cell r="M1309" t="str">
            <v>miyakawa@fukuinkai.or.jp</v>
          </cell>
          <cell r="N1309" t="str">
            <v>https://www.fukuinkai.or.jp/</v>
          </cell>
          <cell r="O1309" t="str">
            <v>福音会は、「自分が年老いた時に入りたいと思える老人ホームを作ろう」という初代理事長の願いを礎に、地域の高齢者福祉を支えるべく、創設からの40年余りが経過しました。これまで法人職員がその遺志を、多岐に渡る介護サービスへと、折り重なる糸のごとく紡いできました。
「仕える心」「担う心」「感謝の心」 三つの法人理念は、互いに互いを想い合い、役割と責任をもって支えあう心と言えるでしょう。 人はこの世に生を受けた時から、その尊厳は常にその人にあります。病に倒れ、齢を重ね、様々なライフステージの中で、尊厳を守ることが難しくなる場面もあるでしょう。
どんな時でも、その人が受けてきた人生の祝福を、尊厳を、わたしたち福音会は、医療福祉の専門性をもって、支え続けたいと望みます。  理事長 笹川美由紀</v>
          </cell>
          <cell r="P1309" t="str">
            <v>まちいきヘルパー</v>
          </cell>
          <cell r="Q1309" t="str">
            <v>確認中</v>
          </cell>
          <cell r="R1309" t="str">
            <v>高齢者のご自宅に訪問し、掃除や洗濯等の家事援助を行います。</v>
          </cell>
          <cell r="S1309" t="str">
            <v>ふくいんヘルパーステーション</v>
          </cell>
          <cell r="T1309" t="str">
            <v>確認中</v>
          </cell>
          <cell r="U1309" t="str">
            <v>まちいきヘルパー</v>
          </cell>
          <cell r="V1309" t="str">
            <v>東京都町田市野津田町1932番地</v>
          </cell>
          <cell r="W1309" t="str">
            <v>●ＪＲ横浜線・小田急線　町田駅より
　町田バスセンター　14番乗り場
　野津田車庫行きバス　並木バス停下車　徒歩10分
●小田急線　鶴川駅より
　鶴川駅バスロータリー　0番乗り場
　　淵野辺北口行きバス　並木バス停下車　徒歩10分
　　野津田車庫行きバス　終点バス停下車　徒歩15分
●京王線・小田急線　多摩センター駅</v>
          </cell>
          <cell r="X1309" t="str">
            <v>30分1回762円</v>
          </cell>
          <cell r="Y1309" t="str">
            <v>-</v>
          </cell>
          <cell r="Z1309" t="str">
            <v>勤務時間50時間累積で3000円支給</v>
          </cell>
          <cell r="AA1309" t="str">
            <v>上限10万円</v>
          </cell>
          <cell r="AB1309" t="str">
            <v>無し</v>
          </cell>
          <cell r="AC1309" t="str">
            <v>なし</v>
          </cell>
          <cell r="AD1309" t="str">
            <v>無し</v>
          </cell>
          <cell r="AE1309" t="str">
            <v>なし</v>
          </cell>
          <cell r="AF1309" t="str">
            <v>時給</v>
          </cell>
          <cell r="AG1309" t="str">
            <v>期間の定めあり（有期雇用）</v>
          </cell>
          <cell r="AH1309" t="str">
            <v>当年採用日から３月末まで,更新有</v>
          </cell>
          <cell r="AI1309" t="str">
            <v>確認中</v>
          </cell>
          <cell r="AJ1309" t="str">
            <v>可</v>
          </cell>
          <cell r="AK1309" t="str">
            <v>有り</v>
          </cell>
          <cell r="AL1309" t="str">
            <v>入社4か月～10か月</v>
          </cell>
          <cell r="AM1309" t="str">
            <v>無</v>
          </cell>
          <cell r="AN1309" t="str">
            <v>なし</v>
          </cell>
          <cell r="AO1309" t="str">
            <v>シフト制（固定勤務）</v>
          </cell>
          <cell r="AP1309" t="str">
            <v>8時半～17時半　応相談</v>
          </cell>
          <cell r="AQ1309" t="str">
            <v>希望による</v>
          </cell>
          <cell r="AR1309" t="str">
            <v>経験・学歴：不問
資格：まちいきヘルパー養成研修修了</v>
          </cell>
          <cell r="AS1309" t="str">
            <v xml:space="preserve">労災保険・週20時間以上は社会保険加入
</v>
          </cell>
          <cell r="AT1309">
            <v>2</v>
          </cell>
          <cell r="AU1309" t="str">
            <v>訪問介護（ホームヘルプサービス）</v>
          </cell>
          <cell r="AV1309" t="str">
            <v>その他、内容等を知りたい。</v>
          </cell>
          <cell r="AX1309" t="str">
            <v>その他、内容・活用方法を知りたい</v>
          </cell>
          <cell r="AZ1309" t="str">
            <v>45分～60分</v>
          </cell>
          <cell r="BA1309" t="str">
            <v>シフト以外</v>
          </cell>
          <cell r="BB1309" t="str">
            <v>その他「野外喫煙可」</v>
          </cell>
          <cell r="BC1309" t="str">
            <v>その他「野外喫煙可」</v>
          </cell>
        </row>
        <row r="1310">
          <cell r="C1310" t="str">
            <v>13190-10394031</v>
          </cell>
          <cell r="D1310">
            <v>45250</v>
          </cell>
          <cell r="E1310" t="str">
            <v>株式会社 ツクイ （サンシャイン町田西館）</v>
          </cell>
          <cell r="F1310" t="str">
            <v>カブシキガイシャ ツクイ サンシャインマチダニシカン</v>
          </cell>
          <cell r="G1310">
            <v>0</v>
          </cell>
          <cell r="H1310">
            <v>0</v>
          </cell>
          <cell r="I1310">
            <v>0</v>
          </cell>
          <cell r="J1310">
            <v>0</v>
          </cell>
          <cell r="K1310">
            <v>0</v>
          </cell>
          <cell r="L1310">
            <v>0</v>
          </cell>
          <cell r="M1310">
            <v>0</v>
          </cell>
          <cell r="N1310" t="str">
            <v xml:space="preserve">http://www.tsukui.net </v>
          </cell>
          <cell r="O1310" t="str">
            <v>在宅介護事業（デイサービス・訪問介護・訪問入浴・グループホー, ム・居宅介護支援等）、有料老人ホーム事業（調剤薬局含）、人材, 開発事業、サービス付き高齢者向け住宅事業, 「ツクイ」は、地域に根付いた真心のこもったサービスを提供し、, 誠意ある行動で責任をもってお客様と社会に貢献する」を理念に、, 全国４７都道府県で約７０９の事業所を運営する企業</v>
          </cell>
          <cell r="P1310" t="str">
            <v>介護職員／ツクイ町田南成瀬／１２月２０日面接会</v>
          </cell>
          <cell r="Q1310" t="str">
            <v>確認中</v>
          </cell>
          <cell r="R1310" t="str">
            <v>介護の資格や知識については不問です。, ゼロからスタートして活躍中の先輩職員多数♪, 見学可能！事前に気になることはお問い合わせ下さい。, ＜主なお仕事内容＞, ・お客様に対する食事や入浴、排せつ等の介助, ・レクリエーションの企画、実施, ・他スタッフと連携してのケア業務全般, ・各種記録業務 など, ※夜勤なし！日勤のみのデイサービス, ※半年間のチューター制度を導入して安心してスタートが可能！, ※ライフステージに合わせたシフト調整やキャリア・, サービスチェンジ・異動が可能です。</v>
          </cell>
          <cell r="S1310" t="str">
            <v>ツクイ町田南成瀬</v>
          </cell>
          <cell r="T1310" t="str">
            <v>確認中</v>
          </cell>
          <cell r="U1310" t="str">
            <v>非常勤パート</v>
          </cell>
          <cell r="V1310" t="str">
            <v>東京都町田市南成瀬５－９－４</v>
          </cell>
          <cell r="W1310" t="str">
            <v>横浜線 成瀬駅, 最寄り駅から就業場所までの交通手段, 徒歩, 所要時間, 7分</v>
          </cell>
          <cell r="X1310" t="str">
            <v>1,192円〜1,277円</v>
          </cell>
          <cell r="Y1310" t="str">
            <v>-</v>
          </cell>
          <cell r="Z1310" t="str">
            <v>・ひとり親手当：１０，０００円, （月間５０時間以上勤務の方）, ・土日祝日は時給＋１００円</v>
          </cell>
          <cell r="AA1310" t="str">
            <v>実費支給（上限あり）</v>
          </cell>
          <cell r="AB1310" t="str">
            <v>あり</v>
          </cell>
          <cell r="AC1310" t="str">
            <v>1時間あたり0円〜30円（前年度実績）</v>
          </cell>
          <cell r="AD1310" t="str">
            <v>なし</v>
          </cell>
          <cell r="AE1310" t="str">
            <v>なし</v>
          </cell>
          <cell r="AF1310" t="str">
            <v>時給</v>
          </cell>
          <cell r="AG1310" t="str">
            <v>期間の定めあり</v>
          </cell>
          <cell r="AH1310" t="str">
            <v>雇用期間の定めあり（4ヶ月以上）, 6ヶ月, 契約更新の可能性, あり（条件付きで更新あり）, 契約更新の条件, 就業状況による</v>
          </cell>
          <cell r="AI1310" t="str">
            <v>確認中</v>
          </cell>
          <cell r="AJ1310" t="str">
            <v>可</v>
          </cell>
          <cell r="AK1310" t="str">
            <v>あり</v>
          </cell>
          <cell r="AL1310" t="str">
            <v>３～４ヶ月</v>
          </cell>
          <cell r="AM1310" t="str">
            <v>なし</v>
          </cell>
          <cell r="AN1310" t="str">
            <v>なし</v>
          </cell>
          <cell r="AO1310" t="str">
            <v>交替制（シフト制）</v>
          </cell>
          <cell r="AP1310" t="str">
            <v>就業時間１, 8時25分〜13時25分, 就業時間２, 8時25分〜13時55分, 就業時間３, 8時25分〜16時55分, 就業時間に関する特記事項, ・勤務時間はご相談ください</v>
          </cell>
          <cell r="AQ1310" t="str">
            <v>週1日〜週5日</v>
          </cell>
          <cell r="AR1310" t="str">
            <v>免許・資格不問</v>
          </cell>
          <cell r="AS1310" t="str">
            <v>労災保険</v>
          </cell>
          <cell r="AT1310" t="str">
            <v>2人</v>
          </cell>
          <cell r="AU1310" t="str">
            <v>通所介護（デイサービス）</v>
          </cell>
          <cell r="AZ1310" t="str">
            <v>60分</v>
          </cell>
          <cell r="BA1310" t="str">
            <v>週休二日制</v>
          </cell>
          <cell r="BB1310" t="str">
            <v>あり（屋内禁煙）</v>
          </cell>
          <cell r="BC1310" t="str">
            <v>屋内禁煙（屋外に喫煙所設置）</v>
          </cell>
        </row>
        <row r="1311">
          <cell r="C1311" t="str">
            <v>13190-10395831</v>
          </cell>
          <cell r="D1311">
            <v>45250</v>
          </cell>
          <cell r="E1311" t="str">
            <v>株式会社 ツクイ （サンシャイン町田西館）</v>
          </cell>
          <cell r="F1311" t="str">
            <v>カブシキガイシャ ツクイ サンシャインマチダニシカン</v>
          </cell>
          <cell r="G1311">
            <v>0</v>
          </cell>
          <cell r="H1311">
            <v>0</v>
          </cell>
          <cell r="I1311">
            <v>0</v>
          </cell>
          <cell r="J1311">
            <v>0</v>
          </cell>
          <cell r="K1311">
            <v>0</v>
          </cell>
          <cell r="L1311">
            <v>0</v>
          </cell>
          <cell r="M1311">
            <v>0</v>
          </cell>
          <cell r="N1311" t="str">
            <v xml:space="preserve">http://www.tsukui.net </v>
          </cell>
          <cell r="O1311" t="str">
            <v>在宅介護事業（デイサービス・訪問介護・訪問入浴・グループホー, ム・居宅介護支援等）、有料老人ホーム事業（調剤薬局含）、人材, 開発事業、サービス付き高齢者向け住宅事業, 「ツクイ」は、地域に根付いた真心のこもったサービスを提供し、, 誠意ある行動で責任をもってお客様と社会に貢献する」を理念に、, 全国４７都道府県で約７０９の事業所を運営する企業</v>
          </cell>
          <cell r="P1311" t="str">
            <v>介護支援専門員／ツクイ町田森野／１２月２０日面接会</v>
          </cell>
          <cell r="Q1311" t="str">
            <v>確認中</v>
          </cell>
          <cell r="R1311" t="str">
            <v>≪未経験者歓迎！ツクイで“ケアマネ”始めませんか？≫, お客様が“住み慣れた街で、自分らしく生活する”ための連絡・調, 整のお仕事です。, ＜仕事内容詳細＞, ・お客様が介護サービスを受けるために必要なケアプラン（居宅サ, ービス計画）を作成, ・お客様のご自宅を訪問し、健康状態、生活環境、ご家族の状況な, どを伺った上で、最適なケアプランを作成, ・介護サービス開始後も定期的にお客様のご自宅を訪問し、状況に, 応じてサービス内容を調整, ※未経験の方にも丁寧に研修致しますので安心してください</v>
          </cell>
          <cell r="S1311" t="str">
            <v>ツクイ町田森野</v>
          </cell>
          <cell r="T1311" t="str">
            <v>確認中</v>
          </cell>
          <cell r="U1311" t="str">
            <v>正社員</v>
          </cell>
          <cell r="V1311" t="str">
            <v>東京都町田市森野５－２１－１ 渋谷ツインビルディング１０３号</v>
          </cell>
          <cell r="W1311" t="str">
            <v>ＪＲ横浜線・小田急線「町田」駅, 最寄り駅から就業場所までの交通手段, 徒歩, 所要時間, 16分, 就業場所に関する特記事項, 「町田」駅からバス、境川団地行「森野５丁目」下車 徒歩１分</v>
          </cell>
          <cell r="X1311" t="str">
            <v>227,250円〜254,250円</v>
          </cell>
          <cell r="Y1311" t="str">
            <v>職務手当 23,000円〜23,000円, 資格手当 15,000円〜15,000円, 級地手当 3,250円〜3,250円, ライフプラン手当 3,000円〜3,000円</v>
          </cell>
          <cell r="Z1311" t="str">
            <v>・扶養手当（試用期間終了後）,  配偶者：    １００００円,  満１８歳未満の子：５０００円,  満６０歳以上の親：５０００円, ・プラン数手当 ※支給条件あり</v>
          </cell>
          <cell r="AA1311" t="str">
            <v>実費支給（上限あり）</v>
          </cell>
          <cell r="AB1311" t="str">
            <v>あり</v>
          </cell>
          <cell r="AC1311" t="str">
            <v>1月あたり0円〜5,000円（前年度実績）</v>
          </cell>
          <cell r="AD1311" t="str">
            <v>あり</v>
          </cell>
          <cell r="AE1311" t="str">
            <v>400,000円〜520,000円（前年度実績）</v>
          </cell>
          <cell r="AF1311" t="str">
            <v>月給（手当等確認ください）</v>
          </cell>
          <cell r="AG1311" t="str">
            <v>期間の定めなし</v>
          </cell>
          <cell r="AH1311" t="str">
            <v>雇用期間の定めなし</v>
          </cell>
          <cell r="AI1311" t="str">
            <v>確認中</v>
          </cell>
          <cell r="AJ1311" t="str">
            <v>可</v>
          </cell>
          <cell r="AK1311" t="str">
            <v>あり</v>
          </cell>
          <cell r="AL1311" t="str">
            <v>３～４ヶ月</v>
          </cell>
          <cell r="AM1311" t="str">
            <v>なし</v>
          </cell>
          <cell r="AN1311" t="str">
            <v>あり</v>
          </cell>
          <cell r="AO1311" t="str">
            <v>日勤</v>
          </cell>
          <cell r="AP1311" t="str">
            <v>8時30分〜17時30分</v>
          </cell>
          <cell r="AQ1311" t="str">
            <v>20.7日</v>
          </cell>
          <cell r="AR1311" t="str">
            <v>介護支援専門員（ケアマネージャー）, 必須, 普通自動車運転免許, 必須（ＡＴ限定可）</v>
          </cell>
          <cell r="AS1311" t="str">
            <v>雇用保険，労災保険，健康保険，厚生年金</v>
          </cell>
          <cell r="AT1311" t="str">
            <v>1人</v>
          </cell>
          <cell r="AU1311" t="str">
            <v>通所介護（デイサービス）</v>
          </cell>
          <cell r="AZ1311" t="str">
            <v>60分</v>
          </cell>
          <cell r="BA1311" t="str">
            <v>週休二日制</v>
          </cell>
          <cell r="BB1311" t="str">
            <v>あり（屋内禁煙）</v>
          </cell>
          <cell r="BC1311" t="str">
            <v>屋内禁煙（屋外に喫煙所設置）</v>
          </cell>
        </row>
        <row r="1312">
          <cell r="C1312" t="str">
            <v>13190-10397531</v>
          </cell>
          <cell r="D1312">
            <v>45250</v>
          </cell>
          <cell r="E1312" t="str">
            <v>株式会社 ツクイ （サンシャイン町田西館）</v>
          </cell>
          <cell r="F1312" t="str">
            <v>カブシキガイシャ ツクイ サンシャインマチダニシカン</v>
          </cell>
          <cell r="G1312">
            <v>0</v>
          </cell>
          <cell r="H1312">
            <v>0</v>
          </cell>
          <cell r="I1312">
            <v>0</v>
          </cell>
          <cell r="J1312">
            <v>0</v>
          </cell>
          <cell r="K1312">
            <v>0</v>
          </cell>
          <cell r="L1312">
            <v>0</v>
          </cell>
          <cell r="M1312">
            <v>0</v>
          </cell>
          <cell r="N1312" t="str">
            <v xml:space="preserve">http://www.tsukui.net </v>
          </cell>
          <cell r="O1312" t="str">
            <v>在宅介護事業（デイサービス・訪問介護・訪問入浴・グループホー, ム・居宅介護支援等）、有料老人ホーム事業（調剤薬局含）、人材, 開発事業、サービス付き高齢者向け住宅事業, 「ツクイ」は、地域に根付いた真心のこもったサービスを提供し、, 誠意ある行動で責任をもってお客様と社会に貢献する」を理念に、, 全国４７都道府県で約７０９の事業所を運営する企業</v>
          </cell>
          <cell r="P1312" t="str">
            <v>ホームヘルパー（訪問介護）／町田金井／１２月２０日面接会</v>
          </cell>
          <cell r="Q1312" t="str">
            <v>確認中</v>
          </cell>
          <cell r="R1312" t="str">
            <v>ホームヘルパーとしてお客様のご自宅を訪問し、, 生活援助や身体介護を提供いたします。, ３９歳～７４歳まで幅広い年齢層のスタッフが活躍中！, シフトの融通が利きやすく残業も少ない職場です。, 経験年数の長いスタッフが多いため未経験の方もご安心ください！, ＜仕事内容＞・お客様のご自宅へ訪問し、,        日常生活や自立支援のための各種サポート業務,       ・食事介助、排拙介助、入浴介助等の身体介護,       ・洗濯、お部屋の掃除、食事の用意などの生活援助, ＊未経験やブランクのある方で研修体制が充実しているので安心！, 不安がなくなるまで研修を実施し、何度でも同行研修いたします。, ＊勤務時間・勤務日数のご相談もお気軽にお申し付けください。</v>
          </cell>
          <cell r="S1312" t="str">
            <v>ツクイ町田金井</v>
          </cell>
          <cell r="T1312" t="str">
            <v>確認中</v>
          </cell>
          <cell r="U1312" t="str">
            <v>非常勤パート</v>
          </cell>
          <cell r="V1312" t="str">
            <v>東京都町田市金井８－２５－２８</v>
          </cell>
          <cell r="W1312" t="str">
            <v>最寄り駅, 小田急線「鶴川」駅, 就業場所に関する特記事項, 小田急線「鶴川」駅よりバス「金井」バス停 下車３分</v>
          </cell>
          <cell r="X1312" t="str">
            <v>1,350円〜1,880円</v>
          </cell>
          <cell r="Y1312" t="str">
            <v>なし</v>
          </cell>
          <cell r="Z1312" t="str">
            <v>・土日祝日手当 時給１００円増, ・特別手当（年２回）, ・育児手当 １０，０００円（母・父子家庭）, 月５０ｈ以上勤務（対象：１８歳未満）</v>
          </cell>
          <cell r="AA1312" t="str">
            <v>実費支給（上限あり）</v>
          </cell>
          <cell r="AB1312" t="str">
            <v>あり</v>
          </cell>
          <cell r="AC1312" t="str">
            <v>1時間あたり0円〜30円（前年度実績）</v>
          </cell>
          <cell r="AD1312" t="str">
            <v>なし</v>
          </cell>
          <cell r="AE1312" t="str">
            <v>なし</v>
          </cell>
          <cell r="AF1312" t="str">
            <v>時給</v>
          </cell>
          <cell r="AG1312" t="str">
            <v>期間の定めあり</v>
          </cell>
          <cell r="AH1312" t="str">
            <v>雇用期間の定めあり（4ヶ月以上）, 6ヶ月, 契約更新の可能性, あり（条件付きで更新あり）, 契約更新の条件, 就業状況による</v>
          </cell>
          <cell r="AI1312" t="str">
            <v>確認中</v>
          </cell>
          <cell r="AJ1312" t="str">
            <v>可</v>
          </cell>
          <cell r="AK1312" t="str">
            <v>あり</v>
          </cell>
          <cell r="AL1312" t="str">
            <v>３～４ヶ月</v>
          </cell>
          <cell r="AM1312" t="str">
            <v>なし</v>
          </cell>
          <cell r="AN1312" t="str">
            <v>なし</v>
          </cell>
          <cell r="AO1312" t="str">
            <v>交替制（シフト制）</v>
          </cell>
          <cell r="AP1312" t="str">
            <v>交替制（シフト制）, 又は, 8時00分〜21時00分の時間の間の1時間以上</v>
          </cell>
          <cell r="AQ1312" t="str">
            <v>週1日〜週5日</v>
          </cell>
          <cell r="AR1312" t="str">
            <v>ホームヘルパー２級, 必須, 介護職員初任者研修修了者, 必須, いずれかの資格を所持で可</v>
          </cell>
          <cell r="AS1312" t="str">
            <v>労災保険</v>
          </cell>
          <cell r="AT1312" t="str">
            <v>2人</v>
          </cell>
          <cell r="AU1312" t="str">
            <v>訪問介護（ホームヘルプサービス）</v>
          </cell>
          <cell r="AZ1312" t="str">
            <v>0分</v>
          </cell>
          <cell r="BA1312" t="str">
            <v>週休二日制</v>
          </cell>
          <cell r="BB1312" t="str">
            <v>あり（屋内禁煙）</v>
          </cell>
          <cell r="BC1312" t="str">
            <v>屋内禁煙（屋外に喫煙所設置）</v>
          </cell>
        </row>
        <row r="1313">
          <cell r="C1313" t="str">
            <v>13190-10398431</v>
          </cell>
          <cell r="D1313">
            <v>45250</v>
          </cell>
          <cell r="E1313" t="str">
            <v>株式会社 ツクイ （サンシャイン町田西館）</v>
          </cell>
          <cell r="F1313" t="str">
            <v>カブシキガイシャ ツクイ サンシャインマチダニシカン</v>
          </cell>
          <cell r="G1313">
            <v>0</v>
          </cell>
          <cell r="H1313">
            <v>0</v>
          </cell>
          <cell r="I1313">
            <v>0</v>
          </cell>
          <cell r="J1313">
            <v>0</v>
          </cell>
          <cell r="K1313">
            <v>0</v>
          </cell>
          <cell r="L1313">
            <v>0</v>
          </cell>
          <cell r="M1313">
            <v>0</v>
          </cell>
          <cell r="N1313" t="str">
            <v xml:space="preserve">http://www.tsukui.net </v>
          </cell>
          <cell r="O1313" t="str">
            <v>在宅介護事業（デイサービス・訪問介護・訪問入浴・グループホー, ム・居宅介護支援等）、有料老人ホーム事業（調剤薬局含）、人材, 開発事業、サービス付き高齢者向け住宅事業, 「ツクイ」は、地域に根付いた真心のこもったサービスを提供し、, 誠意ある行動で責任をもってお客様と社会に貢献する」を理念に、, 全国４７都道府県で約７０９の事業所を運営する企業</v>
          </cell>
          <cell r="P1313" t="str">
            <v>介護職員ツクイ・サンシャイン町田東館／１２月２０日面接会</v>
          </cell>
          <cell r="Q1313" t="str">
            <v>確認中</v>
          </cell>
          <cell r="R1313" t="str">
            <v>介護付き有料老人ホームにお住まいのお客様の自立支援に努め、, お客様に気持ちよくお過ごしいただくための介護サービスを, ご提供いただきます。, ＜業務内容＞, ・お客様に対する食事や入浴、排せつ等の介助, ・イベントの企画、実施, ・各種記録業務 等, ※経験の浅い方やブランクのある方も他職種と協力をしながらチー,  ムとして新しい方を支えます。お待ちしております。</v>
          </cell>
          <cell r="S1313" t="str">
            <v>ツクイ・サンシャイン町田東館</v>
          </cell>
          <cell r="T1313" t="str">
            <v>確認中</v>
          </cell>
          <cell r="U1313" t="str">
            <v>非常勤パート</v>
          </cell>
          <cell r="V1313" t="str">
            <v>東京都町田市小山ヶ丘１－１１－８</v>
          </cell>
          <cell r="W1313" t="str">
            <v>京王相模原線「多摩境」駅, 最寄り駅から就業場所までの交通手段, 徒歩, 所要時間, 15分, 就業場所に関する特記事項, ＪＲ横浜線「相模原」駅／京王相模原線「南大沢」駅より無料シャ, トルバス運行</v>
          </cell>
          <cell r="X1313" t="str">
            <v>1,195円〜1,272円</v>
          </cell>
          <cell r="Y1313" t="str">
            <v>ベースアップ手当 27円〜27円</v>
          </cell>
          <cell r="Z1313" t="str">
            <v>・夜勤手当：１０，０００円／回, ・土日祝日手当：１００円／時間, ・ひとり親手当：１０，０００円, （月５０時間以上勤務の場合）</v>
          </cell>
          <cell r="AA1313" t="str">
            <v>実費支給（上限あり）</v>
          </cell>
          <cell r="AB1313" t="str">
            <v>あり</v>
          </cell>
          <cell r="AC1313" t="str">
            <v>1時間あたり0円〜30円（前年度実績）</v>
          </cell>
          <cell r="AD1313" t="str">
            <v>なし</v>
          </cell>
          <cell r="AE1313" t="str">
            <v>なし</v>
          </cell>
          <cell r="AF1313" t="str">
            <v>時給</v>
          </cell>
          <cell r="AG1313" t="str">
            <v>期間の定めあり</v>
          </cell>
          <cell r="AH1313" t="str">
            <v>雇用期間の定めあり（4ヶ月以上）, 6ヶ月, 契約更新の可能性, あり（条件付きで更新あり）, 契約更新の条件, 就業状況による</v>
          </cell>
          <cell r="AI1313" t="str">
            <v>確認中</v>
          </cell>
          <cell r="AJ1313" t="str">
            <v>可</v>
          </cell>
          <cell r="AK1313" t="str">
            <v>あり</v>
          </cell>
          <cell r="AL1313" t="str">
            <v>３～４ヶ月</v>
          </cell>
          <cell r="AM1313" t="str">
            <v>なし</v>
          </cell>
          <cell r="AN1313" t="str">
            <v>なし</v>
          </cell>
          <cell r="AO1313" t="str">
            <v>交替制（シフト制）</v>
          </cell>
          <cell r="AP1313" t="str">
            <v>就業時間１, 6時30分〜15時30分, 就業時間２, 8時30分〜17時30分, 就業時間３, 11時00分〜20時00分, 就業時間に関する特記事項, （４）１６：３０～翌０９：３０, ・シフト制または選択可, ・それ以外の勤務時間もご相談ください</v>
          </cell>
          <cell r="AQ1313" t="str">
            <v>週2日〜週5日</v>
          </cell>
          <cell r="AR1313" t="str">
            <v>免許・資格不問</v>
          </cell>
          <cell r="AS1313" t="str">
            <v>労災保険</v>
          </cell>
          <cell r="AT1313" t="str">
            <v>3人</v>
          </cell>
          <cell r="AU1313" t="str">
            <v>介護付有料老人ホーム</v>
          </cell>
          <cell r="AZ1313" t="str">
            <v>60分</v>
          </cell>
          <cell r="BA1313" t="str">
            <v>週休二日制</v>
          </cell>
          <cell r="BB1313" t="str">
            <v>あり（屋内禁煙）</v>
          </cell>
          <cell r="BC1313" t="str">
            <v>屋内禁煙（屋外に喫煙所設置）</v>
          </cell>
        </row>
        <row r="1314">
          <cell r="C1314" t="str">
            <v>13190-10400831</v>
          </cell>
          <cell r="D1314">
            <v>45250</v>
          </cell>
          <cell r="E1314" t="str">
            <v>株式会社 ツクイ （サンシャイン町田西館）</v>
          </cell>
          <cell r="F1314" t="str">
            <v>カブシキガイシャ ツクイ サンシャインマチダニシカン</v>
          </cell>
          <cell r="G1314">
            <v>0</v>
          </cell>
          <cell r="H1314">
            <v>0</v>
          </cell>
          <cell r="I1314">
            <v>0</v>
          </cell>
          <cell r="J1314">
            <v>0</v>
          </cell>
          <cell r="K1314">
            <v>0</v>
          </cell>
          <cell r="L1314">
            <v>0</v>
          </cell>
          <cell r="M1314">
            <v>0</v>
          </cell>
          <cell r="N1314" t="str">
            <v xml:space="preserve">http://www.tsukui.net </v>
          </cell>
          <cell r="O1314" t="str">
            <v>在宅介護事業（デイサービス・訪問介護・訪問入浴・グループホー, ム・居宅介護支援等）、有料老人ホーム事業（調剤薬局含）、人材, 開発事業、サービス付き高齢者向け住宅事業, 「ツクイ」は、地域に根付いた真心のこもったサービスを提供し、, 誠意ある行動で責任をもってお客様と社会に貢献する」を理念に、, 全国４７都道府県で約７０９の事業所を運営する企業</v>
          </cell>
          <cell r="P1314" t="str">
            <v>介護職員ツクイ・サンシャイン町田西館／１２月２０日面接会</v>
          </cell>
          <cell r="Q1314" t="str">
            <v>確認中</v>
          </cell>
          <cell r="R1314" t="str">
            <v>「まちだ介護チャレンジ」対象求人！, ◎これまでのご経験＆資格を活かしてツクイで働こう！, ◎転職をお考えの方も大歓迎。ご入社日の相談も可能です！, ＜主なお仕事内容＞, ・お客様に対する食事や入浴、排せつ等の介助, ・レクリエーションの企画、実施, ・他職種と連携し、生活リハビリなどの実施, ・各種記録入力（ｉＰｈｏｎｅ）、企画書作成（イベント立案）, ・病院受診対応、外出レクリエーションの付き添い, ・居室担当（２～３名）, ・外部研修参加・研修参加後、他職員への伝達研修 など</v>
          </cell>
          <cell r="S1314" t="str">
            <v>介護付有料老人ホームツクイ・サンシャイン町田西館</v>
          </cell>
          <cell r="T1314" t="str">
            <v>確認中</v>
          </cell>
          <cell r="U1314" t="str">
            <v>正社員</v>
          </cell>
          <cell r="V1314" t="str">
            <v>東京都町田市小山ヶ丘１－１１－７</v>
          </cell>
          <cell r="W1314" t="str">
            <v>京王相模原線「多摩境」駅, 最寄り駅から就業場所までの交通手段, 徒歩, 所要時間, 15分, 就業場所に関する特記事項, ＪＲ横浜線「相模原」駅／京王相模原線「南大沢」駅より無料シャ, トルバスあり</v>
          </cell>
          <cell r="X1314" t="str">
            <v>199,250円〜252,250円</v>
          </cell>
          <cell r="Y1314" t="str">
            <v>処遇改善手当 21,000円〜21,000円, 資格手当 10,000円〜15,000円, 級地手当 3,250円〜3,250円, ライフプラン手当 3,000円〜3,000円</v>
          </cell>
          <cell r="Z1314" t="str">
            <v>※扶養手当（試用期間終了後）,  配偶者：    １００００円,  満１８歳未満の子・６０歳以上の親：５０００円, ※介護職員処遇改善支援補助金, Ｒ４．４～１１月は４，５００円／月 支給, 夜勤手当：１００００円／回</v>
          </cell>
          <cell r="AA1314" t="str">
            <v>実費支給（上限あり）</v>
          </cell>
          <cell r="AB1314" t="str">
            <v>あり</v>
          </cell>
          <cell r="AC1314" t="str">
            <v>1月あたり0円〜5,000円（前年度実績）</v>
          </cell>
          <cell r="AD1314" t="str">
            <v>あり</v>
          </cell>
          <cell r="AE1314" t="str">
            <v>400,000円〜520,000円（前年度実績）</v>
          </cell>
          <cell r="AF1314" t="str">
            <v>月給（手当等確認ください）</v>
          </cell>
          <cell r="AG1314" t="str">
            <v>期間の定めなし</v>
          </cell>
          <cell r="AH1314" t="str">
            <v>雇用期間の定めなし</v>
          </cell>
          <cell r="AI1314" t="str">
            <v>確認中</v>
          </cell>
          <cell r="AJ1314" t="str">
            <v>可</v>
          </cell>
          <cell r="AK1314" t="str">
            <v>あり</v>
          </cell>
          <cell r="AL1314" t="str">
            <v>３～４ヶ月</v>
          </cell>
          <cell r="AM1314" t="str">
            <v>あり</v>
          </cell>
          <cell r="AN1314" t="str">
            <v>10時間</v>
          </cell>
          <cell r="AO1314" t="str">
            <v>変形労働時間制</v>
          </cell>
          <cell r="AP1314" t="str">
            <v>変形労働時間制の単位, １ヶ月単位, 就業時間１, 6時30分〜15時30分, 就業時間２, 8時30分〜17時30分, 就業時間３, 11時00分〜20時00分, 就業時間に関する特記事項, （４）夜勤１５時３０分～翌９時３０分, ※（１）～（４）のシフト制, ※夜勤の休憩時間は１２０分</v>
          </cell>
          <cell r="AQ1314" t="str">
            <v>20.5日</v>
          </cell>
          <cell r="AR1314" t="str">
            <v>免許・資格不問</v>
          </cell>
          <cell r="AS1314" t="str">
            <v>雇用保険，労災保険，健康保険，厚生年金</v>
          </cell>
          <cell r="AT1314" t="str">
            <v>2人</v>
          </cell>
          <cell r="AU1314" t="str">
            <v>介護付有料老人ホーム</v>
          </cell>
          <cell r="AZ1314" t="str">
            <v>60分</v>
          </cell>
          <cell r="BA1314" t="str">
            <v>週休二日制</v>
          </cell>
          <cell r="BB1314" t="str">
            <v>あり（屋内禁煙）</v>
          </cell>
          <cell r="BC1314" t="str">
            <v>屋内禁煙（屋外に喫煙所設置）</v>
          </cell>
        </row>
        <row r="1315">
          <cell r="C1315" t="str">
            <v>13190-10402531</v>
          </cell>
          <cell r="D1315">
            <v>45250</v>
          </cell>
          <cell r="E1315" t="str">
            <v>社会福祉法人創和会 ケアセンター成瀬</v>
          </cell>
          <cell r="F1315" t="str">
            <v>シャカイフクシホウジンソウワカイ ケアセンターナルセ</v>
          </cell>
          <cell r="G1315">
            <v>0</v>
          </cell>
          <cell r="H1315">
            <v>0</v>
          </cell>
          <cell r="I1315">
            <v>0</v>
          </cell>
          <cell r="J1315">
            <v>0</v>
          </cell>
          <cell r="K1315">
            <v>0</v>
          </cell>
          <cell r="L1315">
            <v>0</v>
          </cell>
          <cell r="M1315">
            <v>0</v>
          </cell>
          <cell r="N1315" t="str">
            <v xml:space="preserve">http://ccnaruse.com/ </v>
          </cell>
          <cell r="O1315" t="str">
            <v>地域密着型特別養護老人ホーム・デイサービス・ヘルパーステーシ, ョン・ケアマネジメントセンター・グループホーム５つの事業を行, っています。, 住民活動により設立された社会福祉法人で「共に支え合い、共に生, きる」という理念の下、５つの事業を通じ地域の福祉に貢献してい, ます。</v>
          </cell>
          <cell r="P1315" t="str">
            <v>デイサービス・入浴担当介護職員／１２月２０日面接会</v>
          </cell>
          <cell r="Q1315" t="str">
            <v>確認中</v>
          </cell>
          <cell r="R1315" t="str">
            <v>デイサービス介護職員, ・デイサービスにおける介護業務全般, ・レクリエーション活動支援, ・ワゴン車による利用者送迎業務</v>
          </cell>
          <cell r="S1315" t="str">
            <v>ケアセンター成瀬デイサービス</v>
          </cell>
          <cell r="T1315" t="str">
            <v>確認中</v>
          </cell>
          <cell r="U1315" t="str">
            <v>非常勤パート</v>
          </cell>
          <cell r="V1315" t="str">
            <v>東京都町田市成瀬台３－２４－１</v>
          </cell>
          <cell r="W1315" t="str">
            <v>横浜線成瀬駅より成瀬台行バス「野村住宅中央」下車徒歩３分</v>
          </cell>
          <cell r="X1315" t="str">
            <v>1,113円〜1,200円</v>
          </cell>
          <cell r="Y1315" t="str">
            <v>-</v>
          </cell>
          <cell r="Z1315" t="str">
            <v>-</v>
          </cell>
          <cell r="AA1315" t="str">
            <v>実費支給（上限なし）</v>
          </cell>
          <cell r="AB1315" t="str">
            <v>あり</v>
          </cell>
          <cell r="AC1315" t="str">
            <v>1時間あたり10円〜15円（前年度実績）</v>
          </cell>
          <cell r="AD1315" t="str">
            <v>なし</v>
          </cell>
          <cell r="AE1315" t="str">
            <v>なし</v>
          </cell>
          <cell r="AF1315" t="str">
            <v>時給</v>
          </cell>
          <cell r="AG1315" t="str">
            <v>期間の定めあり</v>
          </cell>
          <cell r="AH1315" t="str">
            <v>雇用期間の定めあり（4ヶ月以上）, 6ヶ月, 契約更新の可能性, あり（原則更新）</v>
          </cell>
          <cell r="AI1315" t="str">
            <v>確認中</v>
          </cell>
          <cell r="AJ1315" t="str">
            <v>可</v>
          </cell>
          <cell r="AK1315" t="str">
            <v>あり</v>
          </cell>
          <cell r="AL1315" t="str">
            <v>３ヶ月</v>
          </cell>
          <cell r="AM1315" t="str">
            <v>なし</v>
          </cell>
          <cell r="AN1315" t="str">
            <v>なし</v>
          </cell>
          <cell r="AO1315" t="str">
            <v>変形労働時間制</v>
          </cell>
          <cell r="AP1315" t="str">
            <v>変形労働時間制の単位, １ヶ月単位, 就業時間１, 9時20分〜13時00分, 又は, 〜の時間の間の4時間程度</v>
          </cell>
          <cell r="AQ1315" t="str">
            <v>週2日以上</v>
          </cell>
          <cell r="AR1315" t="str">
            <v>免許・資格不問</v>
          </cell>
          <cell r="AS1315" t="str">
            <v>雇用保険，労災保険，健康保険，厚生年金</v>
          </cell>
          <cell r="AT1315" t="str">
            <v>1人</v>
          </cell>
          <cell r="AU1315" t="str">
            <v>認知症対応型デイサービス</v>
          </cell>
          <cell r="AZ1315" t="str">
            <v>0分</v>
          </cell>
          <cell r="BA1315" t="str">
            <v>週休二日制</v>
          </cell>
          <cell r="BB1315" t="str">
            <v>あり（屋内禁煙）</v>
          </cell>
          <cell r="BC1315" t="str">
            <v>屋内禁煙（屋外に喫煙所設置）</v>
          </cell>
        </row>
        <row r="1316">
          <cell r="C1316" t="str">
            <v>13190-10403431</v>
          </cell>
          <cell r="D1316">
            <v>45250</v>
          </cell>
          <cell r="E1316" t="str">
            <v>社会福祉法人創和会 ケアセンター成瀬</v>
          </cell>
          <cell r="F1316" t="str">
            <v>シャカイフクシホウジンソウワカイ ケアセンターナルセ</v>
          </cell>
          <cell r="G1316">
            <v>0</v>
          </cell>
          <cell r="H1316">
            <v>0</v>
          </cell>
          <cell r="I1316">
            <v>0</v>
          </cell>
          <cell r="J1316">
            <v>0</v>
          </cell>
          <cell r="K1316">
            <v>0</v>
          </cell>
          <cell r="L1316">
            <v>0</v>
          </cell>
          <cell r="M1316">
            <v>0</v>
          </cell>
          <cell r="N1316" t="str">
            <v xml:space="preserve">http://ccnaruse.com/ </v>
          </cell>
          <cell r="O1316" t="str">
            <v>地域密着型特別養護老人ホーム・デイサービス・ヘルパーステーシ, ョン・ケアマネジメントセンター・グループホーム５つの事業を行, っています。, 住民活動により設立された社会福祉法人で「共に支え合い、共に生, きる」という理念の下、５つの事業を通じ地域の福祉に貢献してい, ます。</v>
          </cell>
          <cell r="P1316" t="str">
            <v>ヘルパーステーション成瀬／訪問介護／１２月２０日面接会</v>
          </cell>
          <cell r="Q1316" t="str">
            <v>確認中</v>
          </cell>
          <cell r="R1316" t="str">
            <v>訪問介護ヘルパー, ・利用者宅を訪問しての身体介護／生活援助全般, パート労働者, 正社員登用の有無, あり, 正社員登用の実績（過去３年間）, 令和３年１月に１名４月に２名、非常勤職員から正職員に登用した</v>
          </cell>
          <cell r="S1316" t="str">
            <v>ヘルパーステーション成瀬</v>
          </cell>
          <cell r="T1316" t="str">
            <v>確認中</v>
          </cell>
          <cell r="U1316" t="str">
            <v>非常勤パート</v>
          </cell>
          <cell r="V1316" t="str">
            <v>東京都町田市成瀬台３－２４－１</v>
          </cell>
          <cell r="W1316" t="str">
            <v>横浜線成瀬駅または町田駅より成瀬台行バス「野村住宅中央」下車, 、徒歩３分</v>
          </cell>
          <cell r="X1316" t="str">
            <v>1,200円〜1,250円</v>
          </cell>
          <cell r="Y1316" t="str">
            <v>-</v>
          </cell>
          <cell r="Z1316" t="e">
            <v>#NAME?</v>
          </cell>
          <cell r="AA1316" t="str">
            <v>実費支給（上限なし）</v>
          </cell>
          <cell r="AB1316" t="str">
            <v>あり</v>
          </cell>
          <cell r="AC1316" t="str">
            <v>1時間あたり10円〜15円（前年度実績）</v>
          </cell>
          <cell r="AD1316" t="str">
            <v>なし</v>
          </cell>
          <cell r="AE1316" t="str">
            <v>なし</v>
          </cell>
          <cell r="AF1316" t="str">
            <v>時給</v>
          </cell>
          <cell r="AG1316" t="str">
            <v>期間の定めあり</v>
          </cell>
          <cell r="AH1316" t="str">
            <v>雇用期間の定めあり（4ヶ月以上）, 6ヶ月, 契約更新の可能性, あり（原則更新）</v>
          </cell>
          <cell r="AI1316" t="str">
            <v>確認中</v>
          </cell>
          <cell r="AJ1316" t="str">
            <v>可</v>
          </cell>
          <cell r="AK1316" t="str">
            <v>あり</v>
          </cell>
          <cell r="AL1316" t="str">
            <v>３ヶ月</v>
          </cell>
          <cell r="AM1316" t="str">
            <v>なし</v>
          </cell>
          <cell r="AN1316" t="str">
            <v>あり</v>
          </cell>
          <cell r="AO1316" t="str">
            <v>変形労働時間制</v>
          </cell>
          <cell r="AP1316" t="str">
            <v>変形労働時間制の単位, １ヶ月単位, 就業時間１, 7時30分〜16時30分, 就業時間２, 8時30分〜17時30分, 又は, 11時30分〜20時00分の時間の間の8時間程度</v>
          </cell>
          <cell r="AQ1316" t="str">
            <v>週3日以上</v>
          </cell>
          <cell r="AR1316" t="str">
            <v>介護職員初任者研修修了者, 必須, 普通自動車免許（ＡＴ限定可）尚可, 普通自動車運転免許, あれば尚可（ＡＴ限定可）</v>
          </cell>
          <cell r="AS1316" t="str">
            <v>雇用保険，労災保険，健康保険，厚生年金</v>
          </cell>
          <cell r="AT1316" t="str">
            <v>2人</v>
          </cell>
          <cell r="AU1316" t="str">
            <v>訪問介護（ホームヘルプサービス）</v>
          </cell>
          <cell r="AZ1316" t="str">
            <v>60分</v>
          </cell>
          <cell r="BA1316" t="str">
            <v>週休二日制</v>
          </cell>
          <cell r="BB1316" t="str">
            <v>あり（屋内禁煙）</v>
          </cell>
          <cell r="BC1316" t="str">
            <v>屋内禁煙（屋外に喫煙所設置）</v>
          </cell>
        </row>
        <row r="1317">
          <cell r="C1317" t="str">
            <v>13190-10404731</v>
          </cell>
          <cell r="D1317">
            <v>45250</v>
          </cell>
          <cell r="E1317" t="str">
            <v>社会福祉法人創和会 ケアセンター成瀬</v>
          </cell>
          <cell r="F1317" t="str">
            <v>シャカイフクシホウジンソウワカイ ケアセンターナルセ</v>
          </cell>
          <cell r="G1317">
            <v>0</v>
          </cell>
          <cell r="H1317">
            <v>0</v>
          </cell>
          <cell r="I1317">
            <v>0</v>
          </cell>
          <cell r="J1317">
            <v>0</v>
          </cell>
          <cell r="K1317">
            <v>0</v>
          </cell>
          <cell r="L1317">
            <v>0</v>
          </cell>
          <cell r="M1317">
            <v>0</v>
          </cell>
          <cell r="N1317" t="str">
            <v xml:space="preserve">http://ccnaruse.com/ </v>
          </cell>
          <cell r="O1317" t="str">
            <v>地域密着型特別養護老人ホーム・デイサービス・ヘルパーステーシ, ョン・ケアマネジメントセンター・グループホーム５つの事業を行, っています。, 住民活動により設立された社会福祉法人で「共に支え合い、共に生, きる」という理念の下、５つの事業を通じ地域の福祉に貢献してい, ます。</v>
          </cell>
          <cell r="P1317" t="str">
            <v>ケアセンター成瀬／特養・介護（非常勤）１２月２０日面接会</v>
          </cell>
          <cell r="Q1317" t="str">
            <v>確認中</v>
          </cell>
          <cell r="R1317" t="str">
            <v>＊ユニット型小規模特養（定員２０名）の介護業務, ・入居者の生活支援や介護サービス業務全般, ・サービス担当者会議への参加, ・各種委員会活動への参加</v>
          </cell>
          <cell r="S1317" t="str">
            <v>ケアセンター成瀬／特養</v>
          </cell>
          <cell r="T1317" t="str">
            <v>確認中</v>
          </cell>
          <cell r="U1317" t="str">
            <v>非常勤パート</v>
          </cell>
          <cell r="V1317" t="str">
            <v>東京都町田市成瀬台３－２４－１</v>
          </cell>
          <cell r="W1317" t="str">
            <v>横浜線成瀬駅、または町田駅より成瀬台行バス「野村住宅中央」下, 車 徒歩３分</v>
          </cell>
          <cell r="X1317" t="str">
            <v>1,113円〜1,200円</v>
          </cell>
          <cell r="Y1317" t="str">
            <v>-</v>
          </cell>
          <cell r="Z1317" t="e">
            <v>#NAME?</v>
          </cell>
          <cell r="AA1317" t="str">
            <v>実費支給（上限なし）</v>
          </cell>
          <cell r="AB1317" t="str">
            <v>あり</v>
          </cell>
          <cell r="AC1317" t="str">
            <v>1時間あたり10円〜15円（前年度実績）</v>
          </cell>
          <cell r="AD1317" t="str">
            <v>なし</v>
          </cell>
          <cell r="AE1317" t="str">
            <v>就業時間１</v>
          </cell>
          <cell r="AF1317" t="str">
            <v>時給</v>
          </cell>
          <cell r="AG1317" t="str">
            <v>期間の定めあり</v>
          </cell>
          <cell r="AH1317" t="str">
            <v>雇用期間の定めあり（4ヶ月以上）, 6ヶ月, 契約更新の可能性, あり（原則更新）</v>
          </cell>
          <cell r="AI1317" t="str">
            <v>確認中</v>
          </cell>
          <cell r="AJ1317" t="str">
            <v>可</v>
          </cell>
          <cell r="AK1317" t="str">
            <v>あり</v>
          </cell>
          <cell r="AL1317" t="str">
            <v>３ヶ月</v>
          </cell>
          <cell r="AM1317" t="str">
            <v>なし</v>
          </cell>
          <cell r="AN1317" t="str">
            <v>あり</v>
          </cell>
          <cell r="AO1317" t="str">
            <v>変形労働時間制</v>
          </cell>
          <cell r="AP1317" t="str">
            <v>変形労働時間制の単位, １ヶ月単位, 就業時間１, 7時00分〜16時00分, 就業時間２, 10時00分〜19時00分, 就業時間３, 12時30分〜21時30分</v>
          </cell>
          <cell r="AQ1317" t="str">
            <v>週3日以上</v>
          </cell>
          <cell r="AR1317" t="str">
            <v>免許・資格不問</v>
          </cell>
          <cell r="AS1317" t="str">
            <v>雇用保険，労災保険，健康保険，厚生年金</v>
          </cell>
          <cell r="AT1317" t="str">
            <v>2人</v>
          </cell>
          <cell r="AU1317" t="str">
            <v>特別養護老人ホーム（特養）</v>
          </cell>
          <cell r="AZ1317" t="str">
            <v>60分</v>
          </cell>
          <cell r="BA1317" t="str">
            <v>週休二日制</v>
          </cell>
          <cell r="BB1317" t="str">
            <v>あり（屋内禁煙）</v>
          </cell>
          <cell r="BC1317" t="str">
            <v>屋内禁煙（屋外に喫煙所設置）</v>
          </cell>
        </row>
        <row r="1318">
          <cell r="C1318" t="str">
            <v>13190-10405331</v>
          </cell>
          <cell r="D1318">
            <v>45250</v>
          </cell>
          <cell r="E1318" t="str">
            <v>社会福祉法人創和会 ケアセンター成瀬</v>
          </cell>
          <cell r="F1318" t="str">
            <v>シャカイフクシホウジンソウワカイ ケアセンターナルセ</v>
          </cell>
          <cell r="G1318">
            <v>0</v>
          </cell>
          <cell r="H1318">
            <v>0</v>
          </cell>
          <cell r="I1318">
            <v>0</v>
          </cell>
          <cell r="J1318">
            <v>0</v>
          </cell>
          <cell r="K1318">
            <v>0</v>
          </cell>
          <cell r="L1318">
            <v>0</v>
          </cell>
          <cell r="M1318">
            <v>0</v>
          </cell>
          <cell r="N1318" t="str">
            <v xml:space="preserve">http://ccnaruse.com/ </v>
          </cell>
          <cell r="O1318" t="str">
            <v>地域密着型特別養護老人ホーム・デイサービス・ヘルパーステーシ, ョン・ケアマネジメントセンター・グループホーム５つの事業を行, っています。, 住民活動により設立された社会福祉法人で「共に支え合い、共に生, きる」という理念の下、５つの事業を通じ地域の福祉に貢献してい, ます。</v>
          </cell>
          <cell r="P1318" t="str">
            <v>ケアセンター成瀬／特養・介護職員／１２月２０日面接会</v>
          </cell>
          <cell r="Q1318" t="str">
            <v>確認中</v>
          </cell>
          <cell r="R1318" t="str">
            <v>＊ユニット型小規模特養（定員２０名）の介護業務, ・入居者の生活支援や介護サービス業務全般, ・サービス担当者会議への参加, ・各種委員会活動への参加</v>
          </cell>
          <cell r="S1318" t="str">
            <v>ケアセンター成瀬／特養</v>
          </cell>
          <cell r="T1318" t="str">
            <v>確認中</v>
          </cell>
          <cell r="U1318" t="str">
            <v>契約社員</v>
          </cell>
          <cell r="V1318" t="str">
            <v>東京都町田市成瀬台３－２４－１</v>
          </cell>
          <cell r="W1318" t="str">
            <v>横浜線成瀬駅、町田駅より成瀬台行バス「野村住宅中央」下車  ,  徒歩３分</v>
          </cell>
          <cell r="X1318" t="str">
            <v>210,000円〜220,000円</v>
          </cell>
          <cell r="Y1318" t="str">
            <v>-</v>
          </cell>
          <cell r="Z1318" t="str">
            <v>夜勤手当 １回４０００円, 処遇改善手当あり</v>
          </cell>
          <cell r="AA1318" t="str">
            <v>実費支給（上限なし）</v>
          </cell>
          <cell r="AB1318" t="str">
            <v>あり</v>
          </cell>
          <cell r="AC1318" t="str">
            <v>1月あたり2,000円〜（前年度実績）</v>
          </cell>
          <cell r="AD1318" t="str">
            <v>あり</v>
          </cell>
          <cell r="AE1318" t="str">
            <v>200,000円〜350,000円（前年度実績）</v>
          </cell>
          <cell r="AF1318" t="str">
            <v>月給（手当等確認ください）</v>
          </cell>
          <cell r="AG1318" t="str">
            <v>期間の定めあり</v>
          </cell>
          <cell r="AH1318" t="str">
            <v>雇用期間の定めあり（4ヶ月以上）, 1年, 契約更新の可能性, あり（原則更新）</v>
          </cell>
          <cell r="AI1318" t="str">
            <v>確認中</v>
          </cell>
          <cell r="AJ1318" t="str">
            <v>可</v>
          </cell>
          <cell r="AK1318" t="str">
            <v>あり</v>
          </cell>
          <cell r="AL1318" t="str">
            <v>３ヶ月</v>
          </cell>
          <cell r="AM1318" t="str">
            <v>あり</v>
          </cell>
          <cell r="AN1318" t="str">
            <v>2時間</v>
          </cell>
          <cell r="AO1318" t="str">
            <v>変形労働時間制</v>
          </cell>
          <cell r="AP1318" t="str">
            <v>変形労働時間制の単位, １ヶ月単位, 就業時間１, 7時00分〜16時00分, 就業時間２, 10時00分〜19時00分, 就業時間３, 12時30分〜21時30分, 又は, 21時30分〜7時00分の時間の間の8時間</v>
          </cell>
          <cell r="AQ1318" t="str">
            <v>内容・詳細等は最下部ハローワークインターネットサービスにて確認ください。</v>
          </cell>
          <cell r="AR1318" t="str">
            <v>介護職員初任者研修修了者, あれば尚可, 普通自動車運転免許, あれば尚可（ＡＴ限定可）</v>
          </cell>
          <cell r="AS1318" t="str">
            <v>雇用保険，労災保険，健康保険，厚生年金</v>
          </cell>
          <cell r="AT1318" t="str">
            <v>1人</v>
          </cell>
          <cell r="AU1318" t="str">
            <v>特別養護老人ホーム（特養）</v>
          </cell>
          <cell r="AZ1318" t="str">
            <v>60分</v>
          </cell>
          <cell r="BA1318" t="str">
            <v>週休二日制</v>
          </cell>
          <cell r="BB1318" t="str">
            <v>あり（屋内禁煙）</v>
          </cell>
          <cell r="BC1318" t="str">
            <v>屋内禁煙（屋外に喫煙所設置）</v>
          </cell>
        </row>
        <row r="1319">
          <cell r="C1319" t="str">
            <v>13190-10406631</v>
          </cell>
          <cell r="D1319">
            <v>45250</v>
          </cell>
          <cell r="E1319" t="str">
            <v>社会福祉法人創和会 ケアセンター成瀬</v>
          </cell>
          <cell r="F1319" t="str">
            <v>シャカイフクシホウジンソウワカイ ケアセンターナルセ</v>
          </cell>
          <cell r="G1319">
            <v>0</v>
          </cell>
          <cell r="H1319">
            <v>0</v>
          </cell>
          <cell r="I1319">
            <v>0</v>
          </cell>
          <cell r="J1319">
            <v>0</v>
          </cell>
          <cell r="K1319">
            <v>0</v>
          </cell>
          <cell r="L1319">
            <v>0</v>
          </cell>
          <cell r="M1319">
            <v>0</v>
          </cell>
          <cell r="N1319" t="str">
            <v xml:space="preserve">http://ccnaruse.com/ </v>
          </cell>
          <cell r="O1319" t="str">
            <v>地域密着型特別養護老人ホーム・デイサービス・ヘルパーステーシ, ョン・ケアマネジメントセンター・グループホーム５つの事業を行, っています。, 住民活動により設立された社会福祉法人で「共に支え合い、共に生, きる」という理念の下、５つの事業を通じ地域の福祉に貢献してい, ます。</v>
          </cell>
          <cell r="P1319" t="str">
            <v>ケアセンター成瀬看護職員／１２月２０日面接会</v>
          </cell>
          <cell r="Q1319" t="str">
            <v>確認中</v>
          </cell>
          <cell r="R1319" t="str">
            <v>・ケアセンター成瀬デイサービスご利用者様の健康管理, ・特別養護老人ホーム入居者（２０名）の健康管理</v>
          </cell>
          <cell r="S1319" t="str">
            <v>ケアセンター成瀬デイサービス</v>
          </cell>
          <cell r="T1319" t="str">
            <v>確認中</v>
          </cell>
          <cell r="U1319" t="str">
            <v>非常勤パート</v>
          </cell>
          <cell r="V1319" t="str">
            <v>東京都町田市成瀬台３－２４－１</v>
          </cell>
          <cell r="W1319" t="str">
            <v>横浜線成瀬駅または町田駅より、成瀬台行バス 「野村住宅中央」, 下車 徒歩３分</v>
          </cell>
          <cell r="X1319" t="str">
            <v>1,700円〜1,800円</v>
          </cell>
          <cell r="Y1319" t="str">
            <v>-</v>
          </cell>
          <cell r="Z1319" t="str">
            <v>オンコール手当あり。（要相談）</v>
          </cell>
          <cell r="AA1319" t="str">
            <v>実費支給（上限なし）</v>
          </cell>
          <cell r="AB1319" t="str">
            <v>あり</v>
          </cell>
          <cell r="AC1319" t="str">
            <v>1時間あたり10円〜15円（前年度実績）</v>
          </cell>
          <cell r="AD1319" t="str">
            <v>なし</v>
          </cell>
          <cell r="AE1319" t="str">
            <v>なし</v>
          </cell>
          <cell r="AF1319" t="str">
            <v>時給</v>
          </cell>
          <cell r="AG1319" t="str">
            <v>期間の定めあり</v>
          </cell>
          <cell r="AH1319" t="str">
            <v>雇用期間の定めあり（4ヶ月以上）, 6ヶ月, 契約更新の可能性, あり（原則更新）</v>
          </cell>
          <cell r="AI1319" t="str">
            <v>確認中</v>
          </cell>
          <cell r="AJ1319" t="str">
            <v>可</v>
          </cell>
          <cell r="AK1319" t="str">
            <v>あり</v>
          </cell>
          <cell r="AL1319" t="str">
            <v>３ヶ月</v>
          </cell>
          <cell r="AM1319" t="str">
            <v>なし</v>
          </cell>
          <cell r="AN1319" t="str">
            <v>あり</v>
          </cell>
          <cell r="AO1319" t="str">
            <v>変形労働時間制</v>
          </cell>
          <cell r="AP1319" t="str">
            <v>変形労働時間制の単位, １ヶ月単位, 就業時間１, 8時20分〜17時20分</v>
          </cell>
          <cell r="AQ1319" t="str">
            <v>週1日〜週2日</v>
          </cell>
          <cell r="AR1319" t="str">
            <v>看護師, 必須, 普通自動車運転免許, あれば尚可（ＡＴ限定可）</v>
          </cell>
          <cell r="AS1319" t="str">
            <v>雇用保険，労災保険，健康保険，厚生年金</v>
          </cell>
          <cell r="AT1319" t="str">
            <v>1人</v>
          </cell>
          <cell r="AU1319" t="str">
            <v>認知症対応型デイサービス</v>
          </cell>
          <cell r="AZ1319" t="str">
            <v>60分</v>
          </cell>
          <cell r="BA1319" t="str">
            <v>週休二日制</v>
          </cell>
          <cell r="BB1319" t="str">
            <v>あり（屋内禁煙）</v>
          </cell>
          <cell r="BC1319" t="str">
            <v>屋内禁煙（屋外に喫煙所設置）</v>
          </cell>
        </row>
        <row r="1320">
          <cell r="C1320" t="str">
            <v>13190-10407931</v>
          </cell>
          <cell r="D1320">
            <v>45250</v>
          </cell>
          <cell r="E1320" t="str">
            <v>株式会社らいふ ホームステーションらいふ町田</v>
          </cell>
          <cell r="F1320" t="str">
            <v>カブシキガイシャ ライフ</v>
          </cell>
          <cell r="G1320">
            <v>0</v>
          </cell>
          <cell r="H1320">
            <v>0</v>
          </cell>
          <cell r="I1320">
            <v>0</v>
          </cell>
          <cell r="J1320">
            <v>0</v>
          </cell>
          <cell r="K1320">
            <v>0</v>
          </cell>
          <cell r="L1320">
            <v>0</v>
          </cell>
          <cell r="M1320">
            <v>0</v>
          </cell>
          <cell r="N1320" t="str">
            <v xml:space="preserve">http://www.life-silver.com/ </v>
          </cell>
          <cell r="O1320" t="str">
            <v>超高齢社会における安心・安全な生活支援事業、老人ホームの運営, 、在宅サービスの提供等, 首都圏を中心に５０以上の施設・事業所を運営し、在宅サービスの, 提供と共に「超高齢社会」を社会問題に事業として取り組んでいま, す。</v>
          </cell>
          <cell r="P1320" t="str">
            <v>ヘルパー／らいふ町田／有料老人ホーム／１２月２０日面接会</v>
          </cell>
          <cell r="Q1320" t="str">
            <v>確認中</v>
          </cell>
          <cell r="R1320" t="str">
            <v>「介護のプロ」を目指したい方を応援します。, 未経験・無資格の方も歓迎です。, ※詳細、特記事項をご確認ください。, ★介護福祉士をお持ちの方！ ささやかながら,  入社祝金 ２万円ご用意致します★, 【仕事内容】, ・身体介護（排泄、入浴他）, ・通院介助  ・施設内の巡回、清掃、洗濯他, ・外出イベントの企画・実行など</v>
          </cell>
          <cell r="S1320" t="str">
            <v>ホームステーションらいふ町田</v>
          </cell>
          <cell r="T1320" t="str">
            <v>確認中</v>
          </cell>
          <cell r="U1320" t="str">
            <v>正社員</v>
          </cell>
          <cell r="V1320" t="str">
            <v>東京都町田市南町田１－７－１</v>
          </cell>
          <cell r="W1320" t="str">
            <v>バス停「南農協前」より徒歩２分</v>
          </cell>
          <cell r="X1320" t="str">
            <v>234,000円〜274,000円</v>
          </cell>
          <cell r="Y1320" t="str">
            <v>-</v>
          </cell>
          <cell r="Z1320" t="str">
            <v>-</v>
          </cell>
          <cell r="AA1320" t="str">
            <v>実費支給（上限あり）</v>
          </cell>
          <cell r="AB1320" t="str">
            <v>あり</v>
          </cell>
          <cell r="AC1320" t="str">
            <v>1月あたり0円〜6,000円（前年度実績）</v>
          </cell>
          <cell r="AD1320" t="str">
            <v>あり</v>
          </cell>
          <cell r="AE1320" t="str">
            <v>200,000円〜200,000円（前年度実績）</v>
          </cell>
          <cell r="AF1320" t="str">
            <v>月給（手当等確認ください）</v>
          </cell>
          <cell r="AG1320" t="str">
            <v>期間の定めなし</v>
          </cell>
          <cell r="AH1320" t="str">
            <v>雇用期間の定めなし</v>
          </cell>
          <cell r="AI1320" t="str">
            <v>確認中</v>
          </cell>
          <cell r="AJ1320" t="str">
            <v>不可</v>
          </cell>
          <cell r="AK1320" t="str">
            <v>あり</v>
          </cell>
          <cell r="AL1320" t="str">
            <v>２ヶ月</v>
          </cell>
          <cell r="AM1320" t="str">
            <v>あり</v>
          </cell>
          <cell r="AN1320" t="str">
            <v>10時間</v>
          </cell>
          <cell r="AO1320" t="str">
            <v>変形労働時間制</v>
          </cell>
          <cell r="AP1320" t="str">
            <v>変形労働時間制の単位, １ヶ月単位, 就業時間１, 7時30分〜16時30分, 就業時間２, 8時30分〜17時30分, 就業時間３, 10時30分〜19時30分, 就業時間に関する特記事項, （４）１６：３０～翌１０：３０, 他準夜勤、深夜勤あり</v>
          </cell>
          <cell r="AQ1320" t="str">
            <v>21.5日</v>
          </cell>
          <cell r="AR1320" t="str">
            <v>ホームヘルパー２級, 必須, 介護福祉士, 必須, 介護職員基礎研修修了者, 必須, 介護職員初任者研修, いずれかの資格を所持で可</v>
          </cell>
          <cell r="AS1320" t="str">
            <v>雇用保険，労災保険，健康保険，厚生年金</v>
          </cell>
          <cell r="AT1320" t="str">
            <v>1人</v>
          </cell>
          <cell r="AU1320" t="str">
            <v>介護付有料老人ホーム</v>
          </cell>
          <cell r="AZ1320" t="str">
            <v>60分</v>
          </cell>
          <cell r="BA1320" t="str">
            <v>週休二日制</v>
          </cell>
          <cell r="BB1320" t="str">
            <v>あり（屋内禁煙）</v>
          </cell>
          <cell r="BC1320" t="str">
            <v>屋内禁煙（屋外に喫煙所設置）</v>
          </cell>
        </row>
        <row r="1321">
          <cell r="C1321" t="str">
            <v>13190-10408131</v>
          </cell>
          <cell r="D1321">
            <v>45250</v>
          </cell>
          <cell r="E1321" t="str">
            <v>株式会社らいふ ホームステーションらいふ町田</v>
          </cell>
          <cell r="F1321" t="str">
            <v>カブシキガイシャ ライフ</v>
          </cell>
          <cell r="G1321">
            <v>0</v>
          </cell>
          <cell r="H1321">
            <v>0</v>
          </cell>
          <cell r="I1321">
            <v>0</v>
          </cell>
          <cell r="J1321">
            <v>0</v>
          </cell>
          <cell r="K1321">
            <v>0</v>
          </cell>
          <cell r="L1321">
            <v>0</v>
          </cell>
          <cell r="M1321">
            <v>0</v>
          </cell>
          <cell r="N1321" t="str">
            <v xml:space="preserve">http://www.life-silver.com/ </v>
          </cell>
          <cell r="O1321" t="str">
            <v>超高齢社会における安心・安全な生活支援事業、老人ホームの運営, 、在宅サービスの提供等, 首都圏を中心に５０以上の施設・事業所を運営し、在宅サービスの, 提供と共に「超高齢社会」を社会問題に事業として取り組んでいま, す。</v>
          </cell>
          <cell r="P1321" t="str">
            <v>ヘルパー／らいふ町田／有料老人ホーム／１２月２０日面接会</v>
          </cell>
          <cell r="Q1321" t="str">
            <v>確認中</v>
          </cell>
          <cell r="R1321" t="str">
            <v>◆６０歳以上の方、無資格・未経験の方も歓迎です。, 【仕事内容】, ・身体介護（排泄、入浴他）, ・通院介助, ・施設内の巡回、清掃、洗濯他, ・外出イベントの企画、実行など</v>
          </cell>
          <cell r="S1321" t="str">
            <v>ホームステーションらいふ町田</v>
          </cell>
          <cell r="T1321" t="str">
            <v>確認中</v>
          </cell>
          <cell r="U1321" t="str">
            <v>非常勤パート</v>
          </cell>
          <cell r="V1321" t="str">
            <v>東京都町田市南町田１－７－１</v>
          </cell>
          <cell r="W1321" t="str">
            <v>「南農協前」バス停より徒歩２分</v>
          </cell>
          <cell r="X1321" t="str">
            <v>1,300円〜1,550円</v>
          </cell>
          <cell r="Y1321" t="str">
            <v>-</v>
          </cell>
          <cell r="Z1321" t="str">
            <v>介護福祉士 時給１，５５０円, ヘルパー２級以上 ,        時給１，４５０円, 資格のない方 時給１，３００円</v>
          </cell>
          <cell r="AA1321" t="str">
            <v>実費支給（上限あり）</v>
          </cell>
          <cell r="AB1321" t="str">
            <v>なし</v>
          </cell>
          <cell r="AC1321" t="str">
            <v>なし</v>
          </cell>
          <cell r="AD1321" t="str">
            <v>なし</v>
          </cell>
          <cell r="AE1321" t="str">
            <v>なし</v>
          </cell>
          <cell r="AF1321" t="str">
            <v>時給</v>
          </cell>
          <cell r="AG1321" t="str">
            <v>期間の定めあり</v>
          </cell>
          <cell r="AH1321" t="str">
            <v>雇用期間の定めあり（4ヶ月以上）, 〜2024年3月31日, 契約更新の可能性, あり（原則更新）</v>
          </cell>
          <cell r="AI1321" t="str">
            <v>確認中</v>
          </cell>
          <cell r="AJ1321" t="str">
            <v>不可</v>
          </cell>
          <cell r="AK1321" t="str">
            <v>あり</v>
          </cell>
          <cell r="AL1321" t="str">
            <v>２ヶ月</v>
          </cell>
          <cell r="AM1321" t="str">
            <v>あり</v>
          </cell>
          <cell r="AN1321" t="str">
            <v>10時間</v>
          </cell>
          <cell r="AO1321" t="str">
            <v>変形労働時間制</v>
          </cell>
          <cell r="AP1321" t="str">
            <v>変形労働時間制の単位, １ヶ月単位, 就業時間１, 7時30分〜16時30分, 就業時間２, 8時30分〜17時30分, 就業時間３, 10時30分〜19時30分, 又は, 7時30分〜19時30分の時間の間の4時間以上, 就業時間に関する特記事項, １日４時間～可能！</v>
          </cell>
          <cell r="AQ1321" t="str">
            <v>週2日以上</v>
          </cell>
          <cell r="AR1321" t="str">
            <v>ホームヘルパー２級, あれば尚可, 介護福祉士, あれば尚可, 介護職員基礎研修修了者, あれば尚可, 介護職員初任者研修あれば尚可</v>
          </cell>
          <cell r="AS1321" t="str">
            <v>労災保険</v>
          </cell>
          <cell r="AT1321" t="str">
            <v>1人</v>
          </cell>
          <cell r="AU1321" t="str">
            <v>特定施設入居者生活介護（有料老人ホーム）</v>
          </cell>
          <cell r="AZ1321" t="str">
            <v>60分</v>
          </cell>
          <cell r="BA1321" t="str">
            <v>週休二日制</v>
          </cell>
          <cell r="BB1321" t="str">
            <v>あり（屋内禁煙）</v>
          </cell>
          <cell r="BC1321" t="str">
            <v>屋内禁煙（屋外に喫煙所設置）</v>
          </cell>
        </row>
        <row r="1322">
          <cell r="C1322" t="str">
            <v>13190-10411431</v>
          </cell>
          <cell r="D1322">
            <v>45250</v>
          </cell>
          <cell r="E1322" t="str">
            <v>株式会社らいふ ホームステーションらいふ町田</v>
          </cell>
          <cell r="F1322" t="str">
            <v>カブシキガイシャ ライフ</v>
          </cell>
          <cell r="G1322">
            <v>0</v>
          </cell>
          <cell r="H1322">
            <v>0</v>
          </cell>
          <cell r="I1322">
            <v>0</v>
          </cell>
          <cell r="J1322">
            <v>0</v>
          </cell>
          <cell r="K1322">
            <v>0</v>
          </cell>
          <cell r="L1322">
            <v>0</v>
          </cell>
          <cell r="M1322">
            <v>0</v>
          </cell>
          <cell r="N1322" t="str">
            <v xml:space="preserve">http://www.life-silver.com/ </v>
          </cell>
          <cell r="O1322" t="str">
            <v>超高齢社会における安心・安全な生活支援事業、老人ホームの運営, 、在宅サービスの提供等, 首都圏を中心に５０以上の施設・事業所を運営し、在宅サービスの, 提供と共に「超高齢社会」を社会問題に事業として取り組んでいま, す。</v>
          </cell>
          <cell r="P1322" t="str">
            <v>看護師／らいふ町田／有料老人ホーム／１２月２０日面接会</v>
          </cell>
          <cell r="Q1322" t="str">
            <v>確認中</v>
          </cell>
          <cell r="R1322" t="str">
            <v>★有料老人ホーム 看護のお仕事です★, ★入社祝金 １０万円支給（規定あり）★,  高齢者看護のプロを目指す方を応援します！, 【仕事内容】, ・健康管理、健康相談, ・提携医院の診察補助, ・服薬管理</v>
          </cell>
          <cell r="S1322" t="str">
            <v>ホームステーションらいふ町田</v>
          </cell>
          <cell r="T1322" t="str">
            <v>確認中</v>
          </cell>
          <cell r="U1322" t="str">
            <v>正社員</v>
          </cell>
          <cell r="V1322" t="str">
            <v>東京都町田市南町田１－７－１</v>
          </cell>
          <cell r="W1322" t="str">
            <v>東急線「つくし野」駅より バス１０分</v>
          </cell>
          <cell r="X1322" t="str">
            <v>386,400円〜386,400円</v>
          </cell>
          <cell r="Y1322" t="str">
            <v>-</v>
          </cell>
          <cell r="Z1322" t="str">
            <v>※残業代は別途支給</v>
          </cell>
          <cell r="AA1322" t="str">
            <v>実費支給（上限あり）</v>
          </cell>
          <cell r="AB1322" t="str">
            <v>あり</v>
          </cell>
          <cell r="AC1322" t="str">
            <v>1月あたり0円〜6,000円（前年度実績）</v>
          </cell>
          <cell r="AD1322" t="str">
            <v>あり</v>
          </cell>
          <cell r="AE1322" t="str">
            <v>200,000円〜200,000円（前年度実績）</v>
          </cell>
          <cell r="AF1322" t="str">
            <v>月給（手当等確認ください）</v>
          </cell>
          <cell r="AG1322" t="str">
            <v>期間の定めなし</v>
          </cell>
          <cell r="AH1322" t="str">
            <v>雇用期間の定めなし</v>
          </cell>
          <cell r="AI1322" t="str">
            <v>確認中</v>
          </cell>
          <cell r="AJ1322" t="str">
            <v>可</v>
          </cell>
          <cell r="AK1322" t="str">
            <v>あり</v>
          </cell>
          <cell r="AL1322" t="str">
            <v>３ヶ月</v>
          </cell>
          <cell r="AM1322" t="str">
            <v>あり</v>
          </cell>
          <cell r="AN1322" t="str">
            <v>10時間</v>
          </cell>
          <cell r="AO1322" t="str">
            <v>変形労働時間制</v>
          </cell>
          <cell r="AP1322" t="str">
            <v>変形労働時間制の単位, １ヶ月単位, 就業時間１, 8時30分〜17時30分, 就業時間に関する特記事項, ★日勤のみ！夜勤はありません</v>
          </cell>
          <cell r="AQ1322" t="str">
            <v>21.5日</v>
          </cell>
          <cell r="AR1322" t="str">
            <v>看護師, 必須, 准看護師, 必須, いずれかの資格を所持で可</v>
          </cell>
          <cell r="AS1322" t="str">
            <v>雇用保険，労災保険，健康保険，厚生年金</v>
          </cell>
          <cell r="AT1322" t="str">
            <v>2人</v>
          </cell>
          <cell r="AU1322" t="str">
            <v>特定施設入居者生活介護（有料老人ホーム）</v>
          </cell>
          <cell r="AZ1322" t="str">
            <v>60分</v>
          </cell>
          <cell r="BA1322" t="str">
            <v>週休二日制</v>
          </cell>
          <cell r="BB1322" t="str">
            <v>あり（屋内禁煙）</v>
          </cell>
          <cell r="BC1322" t="str">
            <v>屋内禁煙（屋外に喫煙所設置）</v>
          </cell>
        </row>
        <row r="1323">
          <cell r="C1323" t="str">
            <v>13190-10412731</v>
          </cell>
          <cell r="D1323">
            <v>45250</v>
          </cell>
          <cell r="E1323" t="str">
            <v>株式会社らいふ ホームステーションらいふ町田</v>
          </cell>
          <cell r="F1323" t="str">
            <v>カブシキガイシャ ライフ</v>
          </cell>
          <cell r="G1323">
            <v>0</v>
          </cell>
          <cell r="H1323">
            <v>0</v>
          </cell>
          <cell r="I1323">
            <v>0</v>
          </cell>
          <cell r="J1323">
            <v>0</v>
          </cell>
          <cell r="K1323">
            <v>0</v>
          </cell>
          <cell r="L1323">
            <v>0</v>
          </cell>
          <cell r="M1323">
            <v>0</v>
          </cell>
          <cell r="N1323" t="str">
            <v xml:space="preserve">http://www.life-silver.com/ </v>
          </cell>
          <cell r="O1323" t="str">
            <v>超高齢社会における安心・安全な生活支援事業、老人ホームの運営, 、在宅サービスの提供等, 首都圏を中心に５０以上の施設・事業所を運営し、在宅サービスの, 提供と共に「超高齢社会」を社会問題に事業として取り組んでいま, す。</v>
          </cell>
          <cell r="P1323" t="str">
            <v>看護師 パート／らいふ町田／１２月２０日面接会</v>
          </cell>
          <cell r="Q1323" t="str">
            <v>確認中</v>
          </cell>
          <cell r="R1323" t="str">
            <v>★有料老人ホームでの看護師のお仕事です★, ★日勤のみのお仕事です★, 【仕事内容】, ・健康管理、健康相談, ・提携医の診察補助, ・服薬管理, ご入居者様の生きがいを引き出すサービスを考え、, 実行しています！, ※ブランクのある方も歓迎します。</v>
          </cell>
          <cell r="S1323" t="str">
            <v>ホームステーションらいふ町田</v>
          </cell>
          <cell r="T1323" t="str">
            <v>確認中</v>
          </cell>
          <cell r="U1323" t="str">
            <v>非常勤パート</v>
          </cell>
          <cell r="V1323" t="str">
            <v>東京都町田市南町田１－７－１</v>
          </cell>
          <cell r="W1323" t="str">
            <v>東急線「つくし野」駅より バス１０分</v>
          </cell>
          <cell r="X1323" t="str">
            <v>2,150円〜2,150円</v>
          </cell>
          <cell r="Y1323" t="str">
            <v>-</v>
          </cell>
          <cell r="Z1323" t="str">
            <v>-</v>
          </cell>
          <cell r="AA1323" t="str">
            <v>実費支給（上限あり）</v>
          </cell>
          <cell r="AB1323" t="str">
            <v>なし</v>
          </cell>
          <cell r="AC1323" t="str">
            <v>なし</v>
          </cell>
          <cell r="AD1323" t="str">
            <v>なし</v>
          </cell>
          <cell r="AE1323" t="str">
            <v>なし</v>
          </cell>
          <cell r="AF1323" t="str">
            <v>時給</v>
          </cell>
          <cell r="AG1323" t="str">
            <v>期間の定めあり</v>
          </cell>
          <cell r="AH1323" t="str">
            <v>雇用期間の定めあり（4ヶ月以上）, 〜2024年3月31日, 契約更新の可能性, あり（原則更新）</v>
          </cell>
          <cell r="AI1323" t="str">
            <v>確認中</v>
          </cell>
          <cell r="AJ1323" t="str">
            <v>可</v>
          </cell>
          <cell r="AK1323" t="str">
            <v>あり</v>
          </cell>
          <cell r="AL1323" t="str">
            <v>３ケ月</v>
          </cell>
          <cell r="AM1323" t="str">
            <v>あり</v>
          </cell>
          <cell r="AN1323" t="str">
            <v>10時間</v>
          </cell>
          <cell r="AO1323" t="str">
            <v>日勤</v>
          </cell>
          <cell r="AP1323" t="str">
            <v>8時30分〜17時30分, 就業時間に関する特記事項, ★日勤のみ！夜勤はありません</v>
          </cell>
          <cell r="AQ1323" t="str">
            <v>週2日以上</v>
          </cell>
          <cell r="AR1323" t="str">
            <v>看護師, 必須, 准看護師, 必須, いずれかの資格を所持で可</v>
          </cell>
          <cell r="AS1323" t="str">
            <v>労災保険</v>
          </cell>
          <cell r="AT1323" t="str">
            <v>2人</v>
          </cell>
          <cell r="AU1323" t="str">
            <v>特定施設入居者生活介護（有料老人ホーム）</v>
          </cell>
          <cell r="AZ1323" t="str">
            <v>60分</v>
          </cell>
          <cell r="BA1323" t="str">
            <v>週休二日制</v>
          </cell>
          <cell r="BB1323" t="str">
            <v>あり（屋内禁煙）</v>
          </cell>
          <cell r="BC1323" t="str">
            <v>屋内禁煙（屋外に喫煙所設置）</v>
          </cell>
        </row>
        <row r="1324">
          <cell r="C1324" t="str">
            <v>13190-10414631</v>
          </cell>
          <cell r="D1324">
            <v>45250</v>
          </cell>
          <cell r="E1324" t="str">
            <v>株式会社らいふ ホームステーションらいふ町田</v>
          </cell>
          <cell r="F1324" t="str">
            <v>カブシキガイシャ ライフ</v>
          </cell>
          <cell r="G1324">
            <v>0</v>
          </cell>
          <cell r="H1324">
            <v>0</v>
          </cell>
          <cell r="I1324">
            <v>0</v>
          </cell>
          <cell r="J1324">
            <v>0</v>
          </cell>
          <cell r="K1324">
            <v>0</v>
          </cell>
          <cell r="L1324">
            <v>0</v>
          </cell>
          <cell r="M1324">
            <v>0</v>
          </cell>
          <cell r="N1324" t="str">
            <v xml:space="preserve">http://www.life-silver.com/ </v>
          </cell>
          <cell r="O1324" t="str">
            <v>超高齢社会における安心・安全な生活支援事業、老人ホームの運営, 、在宅サービスの提供等, 首都圏を中心に５０以上の施設・事業所を運営し、在宅サービスの, 提供と共に「超高齢社会」を社会問題に事業として取り組んでいま, す。</v>
          </cell>
          <cell r="P1324" t="str">
            <v>サポートスタッフ／有料老人ホーム／１２月２０日面接会</v>
          </cell>
          <cell r="Q1324" t="str">
            <v>確認中</v>
          </cell>
          <cell r="R1324" t="str">
            <v>★有料老人ホームでのお仕事です★, 【仕事内容】, ・清掃・洗濯・シーツ交換, ・施設内の巡回, ・身体介助（希望者、研修あり）, ・レクリエーション、外出の補助、イベントの企画、実行など  ,                               ,  ＊未経験の方も歓迎します。</v>
          </cell>
          <cell r="S1324" t="str">
            <v>ホームステーションらいふ町田</v>
          </cell>
          <cell r="T1324" t="str">
            <v>確認中</v>
          </cell>
          <cell r="U1324" t="str">
            <v>非常勤パート</v>
          </cell>
          <cell r="V1324" t="str">
            <v>東京都町田市南町田１－７－１</v>
          </cell>
          <cell r="W1324" t="str">
            <v>町田駅よりバス「南農協前」徒歩２分</v>
          </cell>
          <cell r="X1324" t="str">
            <v>1,113円〜1,200円</v>
          </cell>
          <cell r="Y1324" t="str">
            <v>-</v>
          </cell>
          <cell r="Z1324" t="e">
            <v>#NAME?</v>
          </cell>
          <cell r="AA1324" t="str">
            <v>実費支給（上限あり）</v>
          </cell>
          <cell r="AB1324" t="str">
            <v>なし</v>
          </cell>
          <cell r="AC1324" t="str">
            <v>なし</v>
          </cell>
          <cell r="AD1324" t="str">
            <v>なし</v>
          </cell>
          <cell r="AE1324" t="str">
            <v>なし</v>
          </cell>
          <cell r="AF1324" t="str">
            <v>時給</v>
          </cell>
          <cell r="AG1324" t="str">
            <v>期間の定めあり</v>
          </cell>
          <cell r="AH1324" t="str">
            <v>雇用期間の定めあり（4ヶ月以上）, 〜2024年3月31日, 契約更新の可能性, あり（原則更新）</v>
          </cell>
          <cell r="AI1324" t="str">
            <v>確認中</v>
          </cell>
          <cell r="AJ1324" t="str">
            <v>不可</v>
          </cell>
          <cell r="AK1324" t="str">
            <v>あり</v>
          </cell>
          <cell r="AL1324" t="str">
            <v>２か月</v>
          </cell>
          <cell r="AM1324" t="str">
            <v>あり</v>
          </cell>
          <cell r="AN1324" t="str">
            <v>10時間</v>
          </cell>
          <cell r="AO1324" t="str">
            <v>変形労働時間制</v>
          </cell>
          <cell r="AP1324" t="str">
            <v>変形労働時間制の単位, １ヶ月単位, 就業時間１, 8時30分〜17時30分, 又は, 7時30分〜19時30分の時間の間の4時間以上, 就業時間に関する特記事項, ※勤務日数、曜日、時間応相談</v>
          </cell>
          <cell r="AQ1324" t="str">
            <v>週2日以上</v>
          </cell>
          <cell r="AR1324" t="str">
            <v>免許・資格不問</v>
          </cell>
          <cell r="AS1324" t="str">
            <v>労災保険</v>
          </cell>
          <cell r="AT1324" t="str">
            <v>1人</v>
          </cell>
          <cell r="AU1324" t="str">
            <v>特定施設入居者生活介護（有料老人ホーム）</v>
          </cell>
          <cell r="AZ1324" t="str">
            <v>60分</v>
          </cell>
          <cell r="BA1324" t="str">
            <v>週休二日制</v>
          </cell>
          <cell r="BB1324" t="str">
            <v>あり（屋内禁煙）</v>
          </cell>
          <cell r="BC1324" t="str">
            <v>屋内禁煙（屋外に喫煙所設置）</v>
          </cell>
        </row>
        <row r="1325">
          <cell r="C1325" t="str">
            <v>13190-10419231</v>
          </cell>
          <cell r="D1325">
            <v>45250</v>
          </cell>
          <cell r="E1325" t="str">
            <v>パナソニックエイジフリー株式会社（ケアセンター町田）</v>
          </cell>
          <cell r="F1325" t="str">
            <v>パナソニックエイジフリーカブシキガシャ（ケアセンターマ, チダ）</v>
          </cell>
          <cell r="G1325">
            <v>0</v>
          </cell>
          <cell r="H1325">
            <v>0</v>
          </cell>
          <cell r="I1325">
            <v>0</v>
          </cell>
          <cell r="J1325">
            <v>0</v>
          </cell>
          <cell r="K1325">
            <v>0</v>
          </cell>
          <cell r="L1325">
            <v>0</v>
          </cell>
          <cell r="M1325">
            <v>0</v>
          </cell>
          <cell r="N1325" t="str">
            <v xml:space="preserve">http://panasonic.co.jp/es/pesaf/ </v>
          </cell>
          <cell r="O1325" t="str">
            <v>高齢者に対する入浴・食事・日常生活における介護サービス業務全, 般, パナソニックグループの総合力を活かし、良質で快適な在宅介護サ, ーピスをトータルに提供し、地域福祉社会に貢献します。</v>
          </cell>
          <cell r="P1325" t="str">
            <v>介護職員／デイ／１２月２０日面接会</v>
          </cell>
          <cell r="Q1325" t="str">
            <v>確認中</v>
          </cell>
          <cell r="R1325" t="str">
            <v>〈デイサービスにおける介護サービス業務〉, ●介護サービスの提供（入浴、食事、排泄、着脱、歩行介助）, ●マシンを使った機能訓練の補助, ●レクリエーションの企画と実施, ●送迎時の同行、介助, ●パート社員への指示、指導 など</v>
          </cell>
          <cell r="S1325" t="str">
            <v>パナソニックエイジフリーケアセンター町田・デイサービス</v>
          </cell>
          <cell r="T1325" t="str">
            <v>確認中</v>
          </cell>
          <cell r="U1325" t="str">
            <v>正社員</v>
          </cell>
          <cell r="V1325" t="str">
            <v>東京都町田市木曽西３丁目２０－６ メディカルモール町田Ｃ区画</v>
          </cell>
          <cell r="W1325" t="str">
            <v>ＪＲ 横浜線／小田急電鉄 小田原線 町田駅, 就業場所に関する特記事項, 駅よりバス「忠生公園入口」下車 徒歩２分</v>
          </cell>
          <cell r="X1325" t="str">
            <v>223,450円〜245,670円</v>
          </cell>
          <cell r="Y1325" t="str">
            <v>資格手当 2,000円〜20,000円, 専門職手当 14,000円〜14,000円, 処遇改善加算手当 42,450円〜46,670円, 首都圏手当 5,000円〜5,000円</v>
          </cell>
          <cell r="Z1325" t="str">
            <v>資格手当（例）：, ・介護福祉士１５，０００円・実務者研修５，０００円, ・初任者研修２，０００円・社会福祉士２０，０００円, ※残業時間は１分単位でカウントします。</v>
          </cell>
          <cell r="AA1325" t="str">
            <v>実費支給（上限なし）</v>
          </cell>
          <cell r="AB1325" t="str">
            <v>基本給（月額平均）又は時間額</v>
          </cell>
          <cell r="AC1325" t="str">
            <v>1月あたり0.00％〜2.00％（前年度実績）</v>
          </cell>
          <cell r="AD1325" t="str">
            <v>あり</v>
          </cell>
          <cell r="AE1325" t="str">
            <v>計 2.00ヶ月分（前年度実績）</v>
          </cell>
          <cell r="AF1325" t="str">
            <v>月給（手当等確認ください）</v>
          </cell>
          <cell r="AG1325" t="str">
            <v>期間の定めなし</v>
          </cell>
          <cell r="AH1325" t="str">
            <v>雇用期間の定めなし</v>
          </cell>
          <cell r="AI1325" t="str">
            <v>確認中</v>
          </cell>
          <cell r="AJ1325" t="str">
            <v>不可</v>
          </cell>
          <cell r="AK1325" t="str">
            <v>あり</v>
          </cell>
          <cell r="AL1325" t="str">
            <v>３ヶ月</v>
          </cell>
          <cell r="AM1325" t="str">
            <v>あり</v>
          </cell>
          <cell r="AN1325" t="str">
            <v>20時間</v>
          </cell>
          <cell r="AO1325" t="str">
            <v>変形労働時間制</v>
          </cell>
          <cell r="AP1325" t="str">
            <v>変形労働時間制の単位, １ヶ月単位, 就業時間１, 8時15分〜17時15分, 就業時間に関する特記事項, 状況により変動の可能性有</v>
          </cell>
          <cell r="AQ1325" t="str">
            <v>20.9日</v>
          </cell>
          <cell r="AR1325" t="str">
            <v>介護職員初任者研修修了者, 必須, ホームヘルパー２級, 必須, 資格取得予定の方もご相談ください, いずれかの資格を所持で可, 普通自動車運転免許, 必須（ＡＴ限定可）</v>
          </cell>
          <cell r="AS1325" t="str">
            <v>雇用保険，労災保険，健康保険，厚生年金</v>
          </cell>
          <cell r="AT1325" t="str">
            <v>1人</v>
          </cell>
          <cell r="AU1325" t="str">
            <v>通所介護（デイサービス）</v>
          </cell>
          <cell r="AZ1325" t="str">
            <v>60分</v>
          </cell>
          <cell r="BA1325" t="str">
            <v>週休二日制</v>
          </cell>
          <cell r="BB1325" t="str">
            <v>あり（屋内禁煙）</v>
          </cell>
          <cell r="BC1325" t="str">
            <v>屋内禁煙（屋外に喫煙所設置）</v>
          </cell>
        </row>
        <row r="1326">
          <cell r="C1326" t="str">
            <v>13190-10421331</v>
          </cell>
          <cell r="D1326">
            <v>45250</v>
          </cell>
          <cell r="E1326" t="str">
            <v>パナソニックエイジフリー株式会社（ケアセンター町田）</v>
          </cell>
          <cell r="F1326" t="str">
            <v>パナソニックエイジフリーカブシキガシャ（ケアセンターマ, チダ）</v>
          </cell>
          <cell r="G1326">
            <v>0</v>
          </cell>
          <cell r="H1326">
            <v>0</v>
          </cell>
          <cell r="I1326">
            <v>0</v>
          </cell>
          <cell r="J1326">
            <v>0</v>
          </cell>
          <cell r="K1326">
            <v>0</v>
          </cell>
          <cell r="L1326">
            <v>0</v>
          </cell>
          <cell r="M1326">
            <v>0</v>
          </cell>
          <cell r="N1326" t="str">
            <v xml:space="preserve">http://panasonic.co.jp/es/pesaf/ </v>
          </cell>
          <cell r="O1326" t="str">
            <v>高齢者に対する入浴・食事・日常生活における介護サービス業務全, 般, パナソニックグループの総合力を活かし、良質で快適な在宅介護サ, ーピスをトータルに提供し、地域福祉社会に貢献します。</v>
          </cell>
          <cell r="P1326" t="str">
            <v>介護職員／デイ／１２月２０日面接会</v>
          </cell>
          <cell r="Q1326" t="str">
            <v>確認中</v>
          </cell>
          <cell r="R1326" t="str">
            <v>〈デイサービスにおける介護サービス業務〉,  ・介護サービスの提供（入浴、食事、歩行介助等）,  ・マシンを使用した機能訓練の補助,  ・レクリエーションの企画や実施,  ・送迎時の同行・介助, ★サポート体制が充実していますので、未経験や,  ブランクのある方でも安心して働けます。</v>
          </cell>
          <cell r="S1326" t="str">
            <v>パナソニックエイジフリーケアセンター町田・デイサービス</v>
          </cell>
          <cell r="T1326" t="str">
            <v>確認中</v>
          </cell>
          <cell r="U1326" t="str">
            <v>非常勤パート</v>
          </cell>
          <cell r="V1326" t="str">
            <v>東京都町田市木曽西３丁目２０－６ メディカルモール町田Ｃ区画</v>
          </cell>
          <cell r="W1326" t="str">
            <v>小田急線 町田駅, 就業場所に関する特記事項, 駅よりバス「忠生公園入口」下車 徒歩２分</v>
          </cell>
          <cell r="X1326" t="str">
            <v>1,135円〜1,197円</v>
          </cell>
          <cell r="Y1326" t="str">
            <v>-</v>
          </cell>
          <cell r="Z1326" t="str">
            <v>※時給は資格による。,   介護福祉士 ：１，１９７円,   その他の資格：１，１３５円, ※介護職員処遇改善加算を含む, ※残業時間は１分単位でカウントします。</v>
          </cell>
          <cell r="AA1326" t="str">
            <v>実費支給（上限なし）</v>
          </cell>
          <cell r="AB1326" t="str">
            <v>あり</v>
          </cell>
          <cell r="AC1326" t="str">
            <v>1時間あたり0円〜（前年度実績）</v>
          </cell>
          <cell r="AD1326" t="str">
            <v>なし</v>
          </cell>
          <cell r="AE1326" t="str">
            <v>なし</v>
          </cell>
          <cell r="AF1326" t="str">
            <v>時給</v>
          </cell>
          <cell r="AG1326" t="str">
            <v>期間の定めあり</v>
          </cell>
          <cell r="AH1326" t="str">
            <v>雇用期間の定めあり（4ヶ月以上）, 6ヶ月, 契約更新の可能性, あり（原則更新）</v>
          </cell>
          <cell r="AI1326" t="str">
            <v>確認中</v>
          </cell>
          <cell r="AJ1326" t="str">
            <v>不可</v>
          </cell>
          <cell r="AK1326" t="str">
            <v>あり</v>
          </cell>
          <cell r="AL1326" t="str">
            <v>３ヶ月</v>
          </cell>
          <cell r="AM1326" t="str">
            <v>なし</v>
          </cell>
          <cell r="AN1326" t="str">
            <v>なし</v>
          </cell>
          <cell r="AO1326" t="str">
            <v>日勤</v>
          </cell>
          <cell r="AP1326" t="str">
            <v>8時15分〜17時15分, 又は, 8時00分〜18時00分の時間の間の8時間, 就業時間に関する特記事項, 状況により変動の可能性有, 勤務日数は応相談</v>
          </cell>
          <cell r="AQ1326" t="str">
            <v>週1日〜週5日</v>
          </cell>
          <cell r="AR1326" t="str">
            <v>介護職員初任者研修修了者, 必須, ホームヘルパー２級, 必須, いずれかの資格を所持で可</v>
          </cell>
          <cell r="AS1326" t="str">
            <v>労災保険</v>
          </cell>
          <cell r="AT1326" t="str">
            <v>1人</v>
          </cell>
          <cell r="AU1326" t="str">
            <v>通所介護（デイサービス）</v>
          </cell>
          <cell r="AZ1326" t="str">
            <v>60分</v>
          </cell>
          <cell r="BA1326" t="str">
            <v>週休二日制</v>
          </cell>
          <cell r="BB1326" t="str">
            <v>あり（屋内禁煙）</v>
          </cell>
          <cell r="BC1326" t="str">
            <v>屋内禁煙（屋外に喫煙所設置）</v>
          </cell>
        </row>
        <row r="1327">
          <cell r="C1327" t="str">
            <v>13190-10423931</v>
          </cell>
          <cell r="D1327">
            <v>45250</v>
          </cell>
          <cell r="E1327" t="str">
            <v>パナソニックエイジフリー株式会社（ケアセンター町田）</v>
          </cell>
          <cell r="F1327" t="str">
            <v>パナソニックエイジフリーカブシキガシャ（ケアセンターマ, チダ）</v>
          </cell>
          <cell r="G1327">
            <v>0</v>
          </cell>
          <cell r="H1327">
            <v>0</v>
          </cell>
          <cell r="I1327">
            <v>0</v>
          </cell>
          <cell r="J1327">
            <v>0</v>
          </cell>
          <cell r="K1327">
            <v>0</v>
          </cell>
          <cell r="L1327">
            <v>0</v>
          </cell>
          <cell r="M1327">
            <v>0</v>
          </cell>
          <cell r="N1327" t="str">
            <v xml:space="preserve">http://panasonic.co.jp/es/pesaf/ </v>
          </cell>
          <cell r="O1327" t="str">
            <v>高齢者に対する入浴・食事・日常生活における介護サービス業務全, 般, パナソニックグループの総合力を活かし、良質で快適な在宅介護サ, ーピスをトータルに提供し、地域福祉社会に貢献します。</v>
          </cell>
          <cell r="P1327" t="str">
            <v>生活相談員／デイ／１２月２０日面接会</v>
          </cell>
          <cell r="Q1327" t="str">
            <v>確認中</v>
          </cell>
          <cell r="R1327" t="str">
            <v>〈デイセンターにおける相談員業務〉, ・新規利用契約・見学案内, ・サービス計画書作成、および更新管理, ・関係者との連絡調整, ・担当者会議出席, ・フロアフォロー全般（介護サービス提供）, ・スタッフ間の情報共有 など</v>
          </cell>
          <cell r="S1327" t="str">
            <v>パナソニックエイジフリーケアセンター 町田・デイサービス</v>
          </cell>
          <cell r="T1327" t="str">
            <v>確認中</v>
          </cell>
          <cell r="U1327" t="str">
            <v>正社員</v>
          </cell>
          <cell r="V1327" t="str">
            <v>東京都町田市木曽西３丁目２０－６ メディカルモール町田Ｃ区画</v>
          </cell>
          <cell r="W1327" t="str">
            <v>ＪＲ 横浜線／小田急電鉄 小田原線 町田駅, 就業場所に関する特記事項, 駅よりバス「上宿」下車 徒歩２分</v>
          </cell>
          <cell r="X1327" t="str">
            <v>223,450円〜245,670円</v>
          </cell>
          <cell r="Y1327" t="str">
            <v>資格手当 2,000円〜20,000円, 処遇改善加算手当 42,450円〜46,670円, 専門職手当 14,000円〜14,000円, 首都圏手当 5,000円〜5,000円</v>
          </cell>
          <cell r="Z1327" t="str">
            <v>※資格手当（例）, ・社会福祉士   ：２０，０００円, ・介護福祉士   ：１５，０００円, ・社会福祉主事任用： ２，０００円, ※残業時間は１分単位でカウントします。</v>
          </cell>
          <cell r="AA1327" t="str">
            <v>実費支給（上限なし）</v>
          </cell>
          <cell r="AB1327" t="str">
            <v>あり</v>
          </cell>
          <cell r="AC1327" t="str">
            <v>1月あたり0.00％〜2.00％（前年度実績）</v>
          </cell>
          <cell r="AD1327" t="str">
            <v>あり</v>
          </cell>
          <cell r="AE1327" t="str">
            <v>計 2.00ヶ月分（前年度実績）</v>
          </cell>
          <cell r="AF1327" t="str">
            <v>月給（手当等確認ください）</v>
          </cell>
          <cell r="AG1327" t="str">
            <v>期間の定めなし</v>
          </cell>
          <cell r="AH1327" t="str">
            <v>雇用期間の定めなし</v>
          </cell>
          <cell r="AI1327" t="str">
            <v>確認中</v>
          </cell>
          <cell r="AJ1327" t="str">
            <v>不可</v>
          </cell>
          <cell r="AK1327" t="str">
            <v>あり</v>
          </cell>
          <cell r="AL1327" t="str">
            <v>３ヶ月</v>
          </cell>
          <cell r="AM1327" t="str">
            <v>あり</v>
          </cell>
          <cell r="AN1327" t="str">
            <v>20時間</v>
          </cell>
          <cell r="AO1327" t="str">
            <v>変形労働時間制</v>
          </cell>
          <cell r="AP1327" t="str">
            <v>変形労働時間制の単位, １ヶ月単位, 就業時間１, 8時15分〜17時15分, 就業時間に関する特記事項, 状況により変動の可能性有</v>
          </cell>
          <cell r="AQ1327" t="str">
            <v>20.9日</v>
          </cell>
          <cell r="AR1327" t="str">
            <v>社会福祉士, 必須, 介護福祉士, 必須, 介護支援専門員（ケアマネージャー）, 必須, 社会福祉主事任用, いずれかの資格を所持で可, 普通自動車運転免許, 必須（ＡＴ限定可）</v>
          </cell>
          <cell r="AS1327" t="str">
            <v>雇用保険，労災保険，健康保険，厚生年金</v>
          </cell>
          <cell r="AT1327" t="str">
            <v>1人</v>
          </cell>
          <cell r="AU1327" t="str">
            <v>通所介護（デイサービス）</v>
          </cell>
          <cell r="AZ1327" t="str">
            <v>60分</v>
          </cell>
          <cell r="BA1327" t="str">
            <v>週休二日制</v>
          </cell>
          <cell r="BB1327" t="str">
            <v>あり（屋内禁煙）</v>
          </cell>
          <cell r="BC1327" t="str">
            <v>屋内禁煙（屋外に喫煙所設置）</v>
          </cell>
        </row>
        <row r="1328">
          <cell r="C1328" t="str">
            <v>13190-10424131</v>
          </cell>
          <cell r="D1328">
            <v>45250</v>
          </cell>
          <cell r="E1328" t="str">
            <v>パナソニックエイジフリー株式会社（ケアセンター町田）</v>
          </cell>
          <cell r="F1328" t="str">
            <v>パナソニックエイジフリーカブシキガシャ（ケアセンターマ, チダ）</v>
          </cell>
          <cell r="G1328">
            <v>0</v>
          </cell>
          <cell r="H1328">
            <v>0</v>
          </cell>
          <cell r="I1328">
            <v>0</v>
          </cell>
          <cell r="J1328">
            <v>0</v>
          </cell>
          <cell r="K1328">
            <v>0</v>
          </cell>
          <cell r="L1328">
            <v>0</v>
          </cell>
          <cell r="M1328">
            <v>0</v>
          </cell>
          <cell r="N1328" t="str">
            <v xml:space="preserve">http://panasonic.co.jp/es/pesaf/ </v>
          </cell>
          <cell r="O1328" t="str">
            <v>高齢者に対する入浴・食事・日常生活における介護サービス業務全, 般, パナソニックグループの総合力を活かし、良質で快適な在宅介護サ, ーピスをトータルに提供し、地域福祉社会に貢献します。</v>
          </cell>
          <cell r="P1328" t="str">
            <v>生活相談員／デイ／１２月２０日面接会</v>
          </cell>
          <cell r="Q1328" t="str">
            <v>確認中</v>
          </cell>
          <cell r="R1328" t="str">
            <v>＜デイセンターにおける相談員業務＞, ●契約業務, ●介護サービス計画の作成、更新, ●介護サービスの提供など</v>
          </cell>
          <cell r="S1328" t="str">
            <v>パナソニックエイジフリーケアセンター 町田・デイサービス</v>
          </cell>
          <cell r="T1328" t="str">
            <v>確認中</v>
          </cell>
          <cell r="U1328" t="str">
            <v>非常勤パート</v>
          </cell>
          <cell r="V1328" t="str">
            <v>東京都町田市木曽西３丁目２０－６ メディカルモール町田Ｃ区画</v>
          </cell>
          <cell r="W1328" t="str">
            <v>ＪＲ 横浜線／小田急電鉄 小田原線 町田駅, 就業場所に関する特記事項, 駅よりバス「上宿」バス停下車 徒歩２分</v>
          </cell>
          <cell r="X1328" t="str">
            <v>1,135円〜1,200円</v>
          </cell>
          <cell r="Y1328" t="str">
            <v>-</v>
          </cell>
          <cell r="Z1328" t="str">
            <v>※時給は資格による, 社会福祉士   ：１，２００円, 介護福祉士   ：１，１９７円, 社会福祉主事任用：１，１３５円, ※残業時間は１分単位でカウントします。</v>
          </cell>
          <cell r="AA1328" t="str">
            <v>実費支給（上限なし）</v>
          </cell>
          <cell r="AB1328" t="str">
            <v>あり</v>
          </cell>
          <cell r="AC1328" t="str">
            <v>1時間あたり0円〜（前年度実績）</v>
          </cell>
          <cell r="AD1328" t="str">
            <v>なし</v>
          </cell>
          <cell r="AE1328" t="str">
            <v>なし</v>
          </cell>
          <cell r="AF1328" t="str">
            <v>時給</v>
          </cell>
          <cell r="AG1328" t="str">
            <v>期間の定めあり</v>
          </cell>
          <cell r="AH1328" t="str">
            <v>雇用期間の定めあり（4ヶ月以上）, 6ヶ月, 契約更新の可能性, あり（原則更新）</v>
          </cell>
          <cell r="AI1328" t="str">
            <v>確認中</v>
          </cell>
          <cell r="AJ1328" t="str">
            <v>不可</v>
          </cell>
          <cell r="AK1328" t="str">
            <v>あり</v>
          </cell>
          <cell r="AL1328" t="str">
            <v>３ヶ月</v>
          </cell>
          <cell r="AM1328" t="str">
            <v>なし</v>
          </cell>
          <cell r="AN1328" t="str">
            <v>なし</v>
          </cell>
          <cell r="AO1328" t="str">
            <v>日勤</v>
          </cell>
          <cell r="AP1328" t="str">
            <v>8時15分〜17時15分, 就業時間に関する特記事項, 状況により変動の可能性有, ※勤務日数応相談</v>
          </cell>
          <cell r="AQ1328" t="str">
            <v>週1日〜週5日</v>
          </cell>
          <cell r="AR1328" t="str">
            <v>社会福祉士, 必須, 介護福祉士, 必須, 社会福祉主事任用, いずれかの資格を所持で可, 普通自動車運転免許, 必須（ＡＴ限定可）</v>
          </cell>
          <cell r="AS1328" t="str">
            <v>労災保険</v>
          </cell>
          <cell r="AT1328" t="str">
            <v>1人</v>
          </cell>
          <cell r="AU1328" t="str">
            <v>通所介護（デイサービス）</v>
          </cell>
          <cell r="AZ1328" t="str">
            <v>60分</v>
          </cell>
          <cell r="BA1328" t="str">
            <v>週休二日制</v>
          </cell>
          <cell r="BB1328" t="str">
            <v>あり（屋内禁煙）</v>
          </cell>
          <cell r="BC1328" t="str">
            <v>屋内禁煙（屋外に喫煙所設置）</v>
          </cell>
        </row>
        <row r="1329">
          <cell r="C1329" t="str">
            <v>13190-10425031</v>
          </cell>
          <cell r="D1329">
            <v>45250</v>
          </cell>
          <cell r="E1329" t="str">
            <v>医療法人社団創生会 町田病院</v>
          </cell>
          <cell r="F1329" t="str">
            <v>イリョウホウジンシャダンソウセイカイ マチダビョウイン</v>
          </cell>
          <cell r="G1329">
            <v>0</v>
          </cell>
          <cell r="H1329">
            <v>0</v>
          </cell>
          <cell r="I1329">
            <v>0</v>
          </cell>
          <cell r="J1329">
            <v>0</v>
          </cell>
          <cell r="K1329">
            <v>0</v>
          </cell>
          <cell r="L1329">
            <v>0</v>
          </cell>
          <cell r="M1329">
            <v>0</v>
          </cell>
          <cell r="N1329" t="str">
            <v xml:space="preserve">http://www.machidahospital.jp/basic.html </v>
          </cell>
          <cell r="O1329" t="str">
            <v>地域に根ざした医療介護機関として着実に業績を伸ばしております</v>
          </cell>
          <cell r="P1329" t="str">
            <v>介護職（看護小規模多機能型居宅介護）／１２月２０日面接会</v>
          </cell>
          <cell r="Q1329" t="str">
            <v>確認中</v>
          </cell>
          <cell r="R1329" t="str">
            <v>☆２０２０年４月開設！綺麗で設備の整った新しい施設です☆, 通い・訪問・泊まりを組み合わせて一体的にサービス提供を行うこ, とができる「看多機（かんたき）」でのお仕事です。一つの事業所, で、通い・訪問・泊まりの方のケアを経験することができます。, 市内看多機唯一の特殊浴槽（ストレッチャー浴）を備えており、広, い窓を開放しベランダまで出てプランター菜園を楽しんだり、イベ, ントや外出等も楽しんでいます。, 詳しくはＩｎｓｔａｇｒａｍやＦａｃｅｂｏｏｋをチェックしてみ, てください☆</v>
          </cell>
          <cell r="S1329" t="str">
            <v>看護小規模多機能型居宅介護ハーモニー</v>
          </cell>
          <cell r="T1329" t="str">
            <v>確認中</v>
          </cell>
          <cell r="U1329" t="str">
            <v>正社員</v>
          </cell>
          <cell r="V1329" t="str">
            <v xml:space="preserve">東京都町田市木曽西４丁目１２－２２ </v>
          </cell>
          <cell r="W1329" t="str">
            <v>小田急線・ＪＲ横浜線 町田駅より神奈中バス「木曽」徒歩２分</v>
          </cell>
          <cell r="X1329" t="str">
            <v>258,000円〜328,000円</v>
          </cell>
          <cell r="Y1329" t="str">
            <v>夜勤手当 28,000円〜28,000円</v>
          </cell>
          <cell r="Z1329" t="str">
            <v>【（ｂ）欄：夜勤手当について】,  月４回分支給（７０００円×４回＝２８０００円）,  ５回目以降は１回につき７０００円</v>
          </cell>
          <cell r="AA1329" t="str">
            <v>なし</v>
          </cell>
          <cell r="AB1329" t="str">
            <v>あり</v>
          </cell>
          <cell r="AC1329" t="str">
            <v>1月あたり0円〜1,000円（前年度実績）</v>
          </cell>
          <cell r="AD1329" t="str">
            <v>なし</v>
          </cell>
          <cell r="AE1329" t="str">
            <v>なし</v>
          </cell>
          <cell r="AF1329" t="str">
            <v>月給（手当等確認ください）</v>
          </cell>
          <cell r="AG1329" t="str">
            <v>期間の定めなし</v>
          </cell>
          <cell r="AH1329" t="str">
            <v>雇用期間の定めなし</v>
          </cell>
          <cell r="AI1329" t="str">
            <v>確認中</v>
          </cell>
          <cell r="AJ1329" t="str">
            <v>可</v>
          </cell>
          <cell r="AK1329" t="str">
            <v>あり</v>
          </cell>
          <cell r="AL1329" t="str">
            <v>２か月</v>
          </cell>
          <cell r="AM1329" t="str">
            <v>あり</v>
          </cell>
          <cell r="AN1329" t="str">
            <v>3時間</v>
          </cell>
          <cell r="AO1329" t="str">
            <v>変形労働時間制</v>
          </cell>
          <cell r="AP1329" t="str">
            <v>変形労働時間制の単位, １ヶ月単位, 就業時間１, 8時30分〜17時30分, 就業時間２, 7時00分〜16時00分, 就業時間３, 12時00分〜21時00分, 就業時間に関する特記事項, （４）１６：００～９：００ 夜勤, 早番、遅番の時間は現場の状況により変わることもあり, 就業時間・働き方・夜勤についてはご相談ください</v>
          </cell>
          <cell r="AQ1329" t="str">
            <v>20.2日</v>
          </cell>
          <cell r="AR1329" t="str">
            <v>介護職員初任者研修修了者, 必須, 介護職員初任者研修修了者以上 必須, 普通自動車運転免許, 必須（ＡＴ限定可）</v>
          </cell>
          <cell r="AS1329" t="str">
            <v>雇用保険，労災保険，健康保険，厚生年金</v>
          </cell>
          <cell r="AT1329" t="str">
            <v>3人</v>
          </cell>
          <cell r="AU1329" t="str">
            <v>看護小規模多機能型居宅介護</v>
          </cell>
          <cell r="AZ1329" t="str">
            <v>60分</v>
          </cell>
          <cell r="BA1329" t="str">
            <v>週休二日制</v>
          </cell>
          <cell r="BB1329" t="str">
            <v>あり（屋内禁煙）</v>
          </cell>
          <cell r="BC1329" t="str">
            <v>屋内禁煙（屋外に喫煙所設置）</v>
          </cell>
        </row>
        <row r="1330">
          <cell r="C1330" t="str">
            <v>13190-10426831</v>
          </cell>
          <cell r="D1330">
            <v>45250</v>
          </cell>
          <cell r="E1330" t="str">
            <v>社会福祉法人 南町田ちいろば会</v>
          </cell>
          <cell r="F1330" t="str">
            <v>シャカイフクシホウジンミナミマチダチイロバカイ</v>
          </cell>
          <cell r="G1330">
            <v>0</v>
          </cell>
          <cell r="H1330">
            <v>0</v>
          </cell>
          <cell r="I1330">
            <v>0</v>
          </cell>
          <cell r="J1330">
            <v>0</v>
          </cell>
          <cell r="K1330">
            <v>0</v>
          </cell>
          <cell r="L1330">
            <v>0</v>
          </cell>
          <cell r="M1330">
            <v>0</v>
          </cell>
          <cell r="N1330" t="str">
            <v xml:space="preserve">http://www.migiwa-home.or.jp </v>
          </cell>
          <cell r="O1330" t="str">
            <v>介護保険制度による老人福祉施設   １特別養護老人ホーム , ２短期入所事業所 ３通所介護事業所 , ４訪問介護事業所 ５居宅介護支援センター, 寄り添う思いを大切にした福祉サービスを提供していく, 経営理念をもとに日々励んでいます。</v>
          </cell>
          <cell r="P1330" t="str">
            <v>介護職員（一般及びリーダー候補）／１２月２０日面接会</v>
          </cell>
          <cell r="Q1330" t="str">
            <v>確認中</v>
          </cell>
          <cell r="R1330" t="str">
            <v>＊特別養護老人ホーム及びショートスティの入居者、ご利用者への,  日常生活における食事や入浴などの介護業務全般に従事をお願い,  します。, ・特養 定員８８名、ユニット型,  ショートスティ 定員１１名／日、併設型、多床室, ＊「新しい生活様式」を踏まえた感染防止策,  ・体温測定,  ・マスク着用,  ・手洗い,  ・消毒</v>
          </cell>
          <cell r="S1330" t="str">
            <v>特別養護老人ホーム みぎわホーム</v>
          </cell>
          <cell r="T1330" t="str">
            <v>確認中</v>
          </cell>
          <cell r="U1330" t="str">
            <v>正社員</v>
          </cell>
          <cell r="V1330" t="str">
            <v>東京都町田市南町田４丁目１０－３８</v>
          </cell>
          <cell r="W1330" t="str">
            <v>東急田園都市線 南町田グランベリーパーク駅, 最寄り駅から就業場所までの交通手段, 徒歩, 所要時間, 12分</v>
          </cell>
          <cell r="X1330" t="str">
            <v>196,000円〜273,300円</v>
          </cell>
          <cell r="Y1330" t="str">
            <v>職能手当 10,000円〜20,000円, 処遇改善手当 5,000円〜15,000円, 資格手当 10,000円〜20,000円</v>
          </cell>
          <cell r="Z1330" t="str">
            <v>配偶者手当 １４８００円, 扶養手当   ４０００円～, 住宅手当 持家２０００円賃貸 １００００円, 夜勤手当   月平均４回</v>
          </cell>
          <cell r="AA1330" t="str">
            <v>実費支給（上限あり）</v>
          </cell>
          <cell r="AB1330" t="str">
            <v>あり</v>
          </cell>
          <cell r="AC1330" t="str">
            <v>1月あたり2,000円〜（前年度実績）</v>
          </cell>
          <cell r="AD1330" t="str">
            <v>あり</v>
          </cell>
          <cell r="AE1330" t="str">
            <v>430,000円〜650,000円（前年度実績）</v>
          </cell>
          <cell r="AF1330" t="str">
            <v>月給（手当等確認ください）</v>
          </cell>
          <cell r="AG1330" t="str">
            <v>期間の定めなし</v>
          </cell>
          <cell r="AH1330" t="str">
            <v>雇用期間の定めなし</v>
          </cell>
          <cell r="AI1330" t="str">
            <v>確認中</v>
          </cell>
          <cell r="AJ1330" t="str">
            <v>可</v>
          </cell>
          <cell r="AK1330" t="str">
            <v>あり</v>
          </cell>
          <cell r="AL1330" t="str">
            <v>３ヶ月</v>
          </cell>
          <cell r="AM1330" t="str">
            <v>あり</v>
          </cell>
          <cell r="AN1330" t="str">
            <v>10時間</v>
          </cell>
          <cell r="AO1330" t="str">
            <v>変形労働時間制</v>
          </cell>
          <cell r="AP1330" t="str">
            <v>変形労働時間制の単位, １ヶ月単位, 就業時間１, 7時00分〜16時00分, 就業時間２, 11時00分〜20時00分, 就業時間３, 13時00分〜22時00分, 就業時間に関する特記事項, （４）２２：００～翌朝７：００</v>
          </cell>
          <cell r="AQ1330" t="str">
            <v>21.4日</v>
          </cell>
          <cell r="AR1330" t="str">
            <v>介護職員初任者研修修了者, 必須, 介護福祉士, 必須, 資格取得制度あり（リーダー候補は介護福祉士資格必須）, いずれかの資格を所持で可, 普通自動車運転免許, あれば尚可（ＡＴ限定可）</v>
          </cell>
          <cell r="AS1330" t="str">
            <v>雇用保険，労災保険，健康保険，厚生年金</v>
          </cell>
          <cell r="AT1330" t="str">
            <v>2人</v>
          </cell>
          <cell r="AU1330" t="str">
            <v>特別養護老人ホーム（特養）</v>
          </cell>
          <cell r="AZ1330" t="str">
            <v>60分</v>
          </cell>
          <cell r="BA1330" t="str">
            <v>週休二日制</v>
          </cell>
          <cell r="BB1330" t="str">
            <v>あり（屋内禁煙）</v>
          </cell>
          <cell r="BC1330" t="str">
            <v>屋内禁煙（屋外に喫煙所設置）</v>
          </cell>
        </row>
        <row r="1331">
          <cell r="C1331" t="str">
            <v>13190-10427231</v>
          </cell>
          <cell r="D1331">
            <v>45250</v>
          </cell>
          <cell r="E1331" t="str">
            <v>社会福祉法人 南町田ちいろば会</v>
          </cell>
          <cell r="F1331" t="str">
            <v>シャカイフクシホウジンミナミマチダチイロバカイ</v>
          </cell>
          <cell r="G1331">
            <v>0</v>
          </cell>
          <cell r="H1331">
            <v>0</v>
          </cell>
          <cell r="I1331">
            <v>0</v>
          </cell>
          <cell r="J1331">
            <v>0</v>
          </cell>
          <cell r="K1331">
            <v>0</v>
          </cell>
          <cell r="L1331">
            <v>0</v>
          </cell>
          <cell r="M1331">
            <v>0</v>
          </cell>
          <cell r="N1331" t="str">
            <v xml:space="preserve">http://www.migiwa-home.or.jp </v>
          </cell>
          <cell r="O1331" t="str">
            <v>介護保険制度による老人福祉施設   １特別養護老人ホーム , ２短期入所事業所 ３通所介護事業所 , ４訪問介護事業所 ５居宅介護支援センター, 寄り添う思いを大切にした福祉サービスを提供していく, 経営理念をもとに日々励んでいます。</v>
          </cell>
          <cell r="P1331" t="str">
            <v>ドライバー（ディサービス）／１２月２０日面接会</v>
          </cell>
          <cell r="Q1331" t="str">
            <v>確認中</v>
          </cell>
          <cell r="R1331" t="str">
            <v>＊ディサービスご利用者の送迎,  （利用者のご自宅とみぎわホーム間）</v>
          </cell>
          <cell r="S1331" t="str">
            <v>高齢者総合福祉施設 みぎわホーム</v>
          </cell>
          <cell r="T1331" t="str">
            <v>確認中</v>
          </cell>
          <cell r="U1331" t="str">
            <v>非常勤パート</v>
          </cell>
          <cell r="V1331" t="str">
            <v>東京都町田市南町田４丁目１０－３８</v>
          </cell>
          <cell r="W1331" t="str">
            <v>東急田園都市線 南町田グランベリーパーク駅</v>
          </cell>
          <cell r="X1331" t="str">
            <v>1,113円〜1,113円</v>
          </cell>
          <cell r="Y1331" t="str">
            <v>-</v>
          </cell>
          <cell r="Z1331" t="str">
            <v>＊祝日勤務は時給５０円が加算されます。, ＊時給は経験等により考慮します。</v>
          </cell>
          <cell r="AA1331" t="str">
            <v>実費支給（上限あり）</v>
          </cell>
          <cell r="AB1331" t="str">
            <v>なし</v>
          </cell>
          <cell r="AC1331" t="str">
            <v>なし</v>
          </cell>
          <cell r="AD1331" t="str">
            <v>なし</v>
          </cell>
          <cell r="AE1331" t="str">
            <v>なし</v>
          </cell>
          <cell r="AF1331" t="str">
            <v>時給</v>
          </cell>
          <cell r="AG1331" t="str">
            <v>期間の定めあり</v>
          </cell>
          <cell r="AH1331" t="str">
            <v>雇用期間の定めあり（4ヶ月以上）, 〜2024年3月31日, 契約更新の可能性, あり（原則更新）</v>
          </cell>
          <cell r="AI1331" t="str">
            <v>確認中</v>
          </cell>
          <cell r="AJ1331" t="str">
            <v>可</v>
          </cell>
          <cell r="AK1331" t="str">
            <v>あり</v>
          </cell>
          <cell r="AL1331" t="str">
            <v>３ヶ月</v>
          </cell>
          <cell r="AM1331" t="str">
            <v>なし</v>
          </cell>
          <cell r="AN1331" t="str">
            <v>なし</v>
          </cell>
          <cell r="AO1331" t="str">
            <v>交替制（シフト制）</v>
          </cell>
          <cell r="AP1331" t="str">
            <v>就業時間１, 8時00分〜10時00分, 就業時間２, 16時15分〜18時15分, 就業時間３, 8時00分〜17時00分, 就業時間に関する特記事項, （１）８時～１０時（２）１６時１５分～１８時１５分,    ４時間勤務が基本、但し応相談, （３）一日８時間勤務が週１回程度</v>
          </cell>
          <cell r="AQ1331" t="str">
            <v>週3日〜週5日</v>
          </cell>
          <cell r="AR1331" t="str">
            <v>普通自動車運転免許, 必須（ＡＴ限定可）</v>
          </cell>
          <cell r="AS1331" t="str">
            <v>労災保険</v>
          </cell>
          <cell r="AT1331" t="str">
            <v>1人</v>
          </cell>
          <cell r="AU1331" t="str">
            <v>認知症対応型デイサービス</v>
          </cell>
          <cell r="AZ1331" t="str">
            <v>60分</v>
          </cell>
          <cell r="BA1331" t="str">
            <v>週休二日制</v>
          </cell>
          <cell r="BB1331" t="str">
            <v>あり（屋内禁煙）</v>
          </cell>
          <cell r="BC1331" t="str">
            <v>屋内禁煙（屋外に喫煙所設置）</v>
          </cell>
        </row>
        <row r="1332">
          <cell r="C1332" t="str">
            <v>13190-10428531</v>
          </cell>
          <cell r="D1332">
            <v>45250</v>
          </cell>
          <cell r="E1332" t="str">
            <v>社会福祉法人 南町田ちいろば会</v>
          </cell>
          <cell r="F1332" t="str">
            <v>シャカイフクシホウジンミナミマチダチイロバカイ</v>
          </cell>
          <cell r="G1332">
            <v>0</v>
          </cell>
          <cell r="H1332">
            <v>0</v>
          </cell>
          <cell r="I1332">
            <v>0</v>
          </cell>
          <cell r="J1332">
            <v>0</v>
          </cell>
          <cell r="K1332">
            <v>0</v>
          </cell>
          <cell r="L1332">
            <v>0</v>
          </cell>
          <cell r="M1332">
            <v>0</v>
          </cell>
          <cell r="N1332" t="str">
            <v xml:space="preserve">http://www.migiwa-home.or.jp </v>
          </cell>
          <cell r="O1332" t="str">
            <v>介護保険制度による老人福祉施設   １特別養護老人ホーム , ２短期入所事業所 ３通所介護事業所 , ４訪問介護事業所 ５居宅介護支援センター, 寄り添う思いを大切にした福祉サービスを提供していく, 経営理念をもとに日々励んでいます。</v>
          </cell>
          <cell r="P1332" t="str">
            <v>ディサービス介護職員／１２月２０日面接会</v>
          </cell>
          <cell r="Q1332" t="str">
            <v>確認中</v>
          </cell>
          <cell r="R1332" t="str">
            <v>＊食事・入浴・排泄などの日常生活支援, ＊レクリエーション・クラブ・創作活動支援, ＊ご利用者様 １日平均２５名程度, ＊ご利用者様の送迎あり</v>
          </cell>
          <cell r="S1332" t="str">
            <v>南町田ちいろば会 みぎわホーム</v>
          </cell>
          <cell r="T1332" t="str">
            <v>確認中</v>
          </cell>
          <cell r="U1332" t="str">
            <v>非常勤パート</v>
          </cell>
          <cell r="V1332" t="str">
            <v>東京都町田市南町田４丁目１０－３８</v>
          </cell>
          <cell r="W1332" t="str">
            <v>東急田園都市線 南町田グランベリーパーク駅, 最寄り駅から就業場所までの交通手段, 徒歩, 所要時間, 12分</v>
          </cell>
          <cell r="X1332" t="str">
            <v>1,151円〜1,226円</v>
          </cell>
          <cell r="Y1332" t="str">
            <v>処遇改善手当 38円〜38円</v>
          </cell>
          <cell r="Z1332" t="str">
            <v>＊祝日は時給５０円プラスとなります</v>
          </cell>
          <cell r="AA1332" t="str">
            <v>実費支給（上限あり）</v>
          </cell>
          <cell r="AB1332" t="str">
            <v>なし</v>
          </cell>
          <cell r="AC1332" t="str">
            <v>なし</v>
          </cell>
          <cell r="AD1332" t="str">
            <v>なし</v>
          </cell>
          <cell r="AE1332" t="str">
            <v>なし</v>
          </cell>
          <cell r="AF1332" t="str">
            <v>時給</v>
          </cell>
          <cell r="AG1332" t="str">
            <v>期間の定めあり</v>
          </cell>
          <cell r="AH1332" t="str">
            <v>雇用期間の定めあり（4ヶ月以上）, 〜2024年3月31日, 契約更新の可能性, あり（原則更新）</v>
          </cell>
          <cell r="AI1332" t="str">
            <v>確認中</v>
          </cell>
          <cell r="AJ1332" t="str">
            <v>可</v>
          </cell>
          <cell r="AK1332" t="str">
            <v>あり</v>
          </cell>
          <cell r="AL1332" t="str">
            <v>３か月</v>
          </cell>
          <cell r="AM1332" t="str">
            <v>あり</v>
          </cell>
          <cell r="AN1332" t="str">
            <v>10時間</v>
          </cell>
          <cell r="AO1332" t="str">
            <v>日勤</v>
          </cell>
          <cell r="AP1332" t="str">
            <v>8時00分〜17時00分, 就業時間に関する特記事項, ＊週３日以上出来る方</v>
          </cell>
          <cell r="AQ1332" t="str">
            <v>週3日以上</v>
          </cell>
          <cell r="AR1332" t="str">
            <v>介護職員初任者研修修了者, あれば尚可, 介護福祉士, あれば尚可, ホームヘルパー２級, あれば尚可, 普通自動車運転免許必須：ワゴン車運転できる方, いずれかの資格を所持で可, 普通自動車運転免許, 必須（ＡＴ限定可）</v>
          </cell>
          <cell r="AS1332" t="str">
            <v>雇用保険，労災保険，健康保険</v>
          </cell>
          <cell r="AT1332" t="str">
            <v>1人</v>
          </cell>
          <cell r="AU1332" t="str">
            <v>認知症対応型デイサービス</v>
          </cell>
          <cell r="AZ1332" t="str">
            <v>60分</v>
          </cell>
          <cell r="BA1332" t="str">
            <v>週休二日制</v>
          </cell>
          <cell r="BB1332" t="str">
            <v>あり（屋内禁煙）</v>
          </cell>
          <cell r="BC1332" t="str">
            <v>屋内禁煙（屋外に喫煙所設置）</v>
          </cell>
        </row>
        <row r="1333">
          <cell r="C1333" t="str">
            <v>13190-10429431</v>
          </cell>
          <cell r="D1333">
            <v>45250</v>
          </cell>
          <cell r="E1333" t="str">
            <v>社会福祉法人 南町田ちいろば会</v>
          </cell>
          <cell r="F1333" t="str">
            <v>シャカイフクシホウジンミナミマチダチイロバカイ</v>
          </cell>
          <cell r="G1333">
            <v>0</v>
          </cell>
          <cell r="H1333">
            <v>0</v>
          </cell>
          <cell r="I1333">
            <v>0</v>
          </cell>
          <cell r="J1333">
            <v>0</v>
          </cell>
          <cell r="K1333">
            <v>0</v>
          </cell>
          <cell r="L1333">
            <v>0</v>
          </cell>
          <cell r="M1333">
            <v>0</v>
          </cell>
          <cell r="N1333" t="str">
            <v xml:space="preserve">http://www.migiwa-home.or.jp </v>
          </cell>
          <cell r="O1333" t="str">
            <v>介護保険制度による老人福祉施設   １特別養護老人ホーム , ２短期入所事業所 ３通所介護事業所 , ４訪問介護事業所 ５居宅介護支援センター, 寄り添う思いを大切にした福祉サービスを提供していく, 経営理念をもとに日々励んでいます。</v>
          </cell>
          <cell r="P1333" t="str">
            <v>訪問ヘルパー（訪問介護事業所）／１２月２０日面接会</v>
          </cell>
          <cell r="Q1333" t="str">
            <v>確認中</v>
          </cell>
          <cell r="R1333" t="str">
            <v>＊お客様の自宅にお伺いして、日常生活に必要な援助を行う訪問ヘ,  ルパー業務</v>
          </cell>
          <cell r="S1333" t="str">
            <v>みぎわホーム地域福祉サービスセンター</v>
          </cell>
          <cell r="T1333" t="str">
            <v>確認中</v>
          </cell>
          <cell r="U1333" t="str">
            <v>非常勤パート</v>
          </cell>
          <cell r="V1333" t="str">
            <v>東京都町田市南町田１丁目１９－４０</v>
          </cell>
          <cell r="W1333" t="str">
            <v>東急田園都市線 南町田グランベリーパーク駅, 最寄り駅から就業場所までの交通手段, 徒歩, 所要時間, 20分</v>
          </cell>
          <cell r="X1333" t="str">
            <v>1,273円〜1,323円</v>
          </cell>
          <cell r="Y1333" t="str">
            <v>処遇改善手当 135円〜135円</v>
          </cell>
          <cell r="Z1333" t="str">
            <v>＊祝日は時給５０円プラスとなります</v>
          </cell>
          <cell r="AA1333" t="str">
            <v>実費支給（上限あり）</v>
          </cell>
          <cell r="AB1333" t="str">
            <v>なし</v>
          </cell>
          <cell r="AC1333" t="str">
            <v>なし</v>
          </cell>
          <cell r="AD1333" t="str">
            <v>なし</v>
          </cell>
          <cell r="AE1333" t="str">
            <v>なし</v>
          </cell>
          <cell r="AF1333" t="str">
            <v>時給</v>
          </cell>
          <cell r="AG1333" t="str">
            <v>期間の定めあり</v>
          </cell>
          <cell r="AH1333" t="str">
            <v>雇用期間の定めあり（4ヶ月以上）, 〜2024年3月31日, 契約更新の可能性, あり（原則更新）</v>
          </cell>
          <cell r="AI1333" t="str">
            <v>確認中</v>
          </cell>
          <cell r="AJ1333" t="str">
            <v>可</v>
          </cell>
          <cell r="AK1333" t="str">
            <v>あり</v>
          </cell>
          <cell r="AL1333" t="str">
            <v>３か月</v>
          </cell>
          <cell r="AM1333" t="str">
            <v>なし</v>
          </cell>
          <cell r="AN1333" t="str">
            <v>なし</v>
          </cell>
          <cell r="AO1333" t="str">
            <v>日勤</v>
          </cell>
          <cell r="AP1333" t="str">
            <v>8時00分〜19時00分の時間の間の3時間以上, 就業時間に関する特記事項, ＊就業時間はお客様の状況によって変動することがあります。, （８：００～１８：３０の間の３時間～８時間）</v>
          </cell>
          <cell r="AQ1333" t="str">
            <v>週1日〜週5日</v>
          </cell>
          <cell r="AR1333" t="str">
            <v>介護職員初任者研修修了者, 必須, 介護福祉士, あれば尚可, ホームヘルパー２級, 必須, いずれかの資格を所持で可, 普通自動車運転免許, あれば尚可（ＡＴ限定可）</v>
          </cell>
          <cell r="AS1333" t="str">
            <v>労災保険</v>
          </cell>
          <cell r="AT1333" t="str">
            <v>2人</v>
          </cell>
          <cell r="AU1333" t="str">
            <v>訪問介護（ホームヘルプサービス）</v>
          </cell>
          <cell r="AZ1333" t="str">
            <v>0分</v>
          </cell>
          <cell r="BA1333" t="str">
            <v>週休二日制</v>
          </cell>
          <cell r="BB1333" t="str">
            <v>あり（屋内禁煙）</v>
          </cell>
          <cell r="BC1333" t="str">
            <v>屋内禁煙（屋外に喫煙所設置）</v>
          </cell>
        </row>
        <row r="1334">
          <cell r="C1334" t="str">
            <v>13190-10430631</v>
          </cell>
          <cell r="D1334">
            <v>45250</v>
          </cell>
          <cell r="E1334" t="str">
            <v>社会福祉法人 南町田ちいろば会</v>
          </cell>
          <cell r="F1334" t="str">
            <v>シャカイフクシホウジンミナミマチダチイロバカイ</v>
          </cell>
          <cell r="G1334">
            <v>0</v>
          </cell>
          <cell r="H1334">
            <v>0</v>
          </cell>
          <cell r="I1334">
            <v>0</v>
          </cell>
          <cell r="J1334">
            <v>0</v>
          </cell>
          <cell r="K1334">
            <v>0</v>
          </cell>
          <cell r="L1334">
            <v>0</v>
          </cell>
          <cell r="M1334">
            <v>0</v>
          </cell>
          <cell r="N1334" t="str">
            <v xml:space="preserve">http://www.migiwa-home.or.jp </v>
          </cell>
          <cell r="O1334" t="str">
            <v>介護保険制度による老人福祉施設   １特別養護老人ホーム , ２短期入所事業所 ３通所介護事業所 , ４訪問介護事業所 ５居宅介護支援センター, 寄り添う思いを大切にした福祉サービスを提供していく, 経営理念をもとに日々励んでいます。</v>
          </cell>
          <cell r="P1334" t="str">
            <v>通所介護事業所相談員（介護職員兼務）／１２月２０日面接会</v>
          </cell>
          <cell r="Q1334" t="str">
            <v>確認中</v>
          </cell>
          <cell r="R1334" t="str">
            <v>＊利用契約, ＊利用予約の管理（外部調整・家族調整）, ＊介護保険請求（実績入力等）, ＊サービス担当者会議出席, ＊介護業務全般（食事・入浴・排泄・レクリエーション活動）, ＊送迎業務</v>
          </cell>
          <cell r="S1334" t="str">
            <v>通所介護事業所</v>
          </cell>
          <cell r="T1334" t="str">
            <v>確認中</v>
          </cell>
          <cell r="U1334" t="str">
            <v>正社員</v>
          </cell>
          <cell r="V1334" t="str">
            <v>東京都町田市南町田４丁目１０－３８</v>
          </cell>
          <cell r="W1334" t="str">
            <v>東急田園都市線 南町田グランベリーパーク駅, 最寄り駅から就業場所までの交通手段, 徒歩, 所要時間, 12分</v>
          </cell>
          <cell r="X1334" t="str">
            <v>206,000円〜273,300円</v>
          </cell>
          <cell r="Y1334" t="str">
            <v>職能手当 10,000円〜20,000円, 資格手当 20,000円〜20,000円, 処遇改善手当 5,000円〜15,000円</v>
          </cell>
          <cell r="Z1334" t="str">
            <v>配偶者手当   １４８００円, 扶養手当  第１子４０００円第２子３０００円,       第３子以下２０００円, 住宅手当（持家） ２０００円,     （賃貸）１００００円</v>
          </cell>
          <cell r="AA1334" t="str">
            <v>実費支給（上限あり）</v>
          </cell>
          <cell r="AB1334" t="str">
            <v>あり</v>
          </cell>
          <cell r="AC1334" t="str">
            <v>1月あたり0円〜2,000円（前年度実績）</v>
          </cell>
          <cell r="AD1334" t="str">
            <v>あり</v>
          </cell>
          <cell r="AE1334" t="str">
            <v>430,000円〜650,000円（前年度実績）</v>
          </cell>
          <cell r="AF1334" t="str">
            <v>月給（手当等確認ください）</v>
          </cell>
          <cell r="AG1334" t="str">
            <v>期間の定めなし</v>
          </cell>
          <cell r="AH1334" t="str">
            <v>雇用期間の定めなし</v>
          </cell>
          <cell r="AI1334" t="str">
            <v>確認中</v>
          </cell>
          <cell r="AJ1334" t="str">
            <v>可</v>
          </cell>
          <cell r="AK1334" t="str">
            <v>あり</v>
          </cell>
          <cell r="AL1334" t="str">
            <v>３ヶ月</v>
          </cell>
          <cell r="AM1334" t="str">
            <v>あり</v>
          </cell>
          <cell r="AN1334" t="str">
            <v>10時間</v>
          </cell>
          <cell r="AO1334" t="str">
            <v>変形労働時間制</v>
          </cell>
          <cell r="AP1334" t="str">
            <v>変形労働時間制の単位, １ヶ月単位, 就業時間１, 8時00分〜17時00分, 就業時間２, 8時30分〜17時30分</v>
          </cell>
          <cell r="AQ1334" t="str">
            <v>21.4日</v>
          </cell>
          <cell r="AR1334" t="str">
            <v>介護福祉士, 必須, 普通自動車運転免許, 必須（ＡＴ限定可）</v>
          </cell>
          <cell r="AS1334" t="str">
            <v>雇用保険，労災保険，健康保険，厚生年金</v>
          </cell>
          <cell r="AT1334" t="str">
            <v>1人</v>
          </cell>
          <cell r="AU1334" t="str">
            <v>認知症対応型デイサービス</v>
          </cell>
          <cell r="AZ1334" t="str">
            <v>60分</v>
          </cell>
          <cell r="BA1334" t="str">
            <v>週休二日制</v>
          </cell>
          <cell r="BB1334" t="str">
            <v>あり（屋内禁煙）</v>
          </cell>
          <cell r="BC1334" t="str">
            <v>屋内禁煙（屋外に喫煙所設置）</v>
          </cell>
        </row>
        <row r="1335">
          <cell r="C1335" t="str">
            <v>13190-10431931</v>
          </cell>
          <cell r="D1335">
            <v>45250</v>
          </cell>
          <cell r="E1335" t="str">
            <v>ＡＬＳＯＫ介護株式会社 かたくり町田</v>
          </cell>
          <cell r="F1335" t="str">
            <v>アルソックカブシキガイシャ カタクリマチダ</v>
          </cell>
          <cell r="G1335">
            <v>0</v>
          </cell>
          <cell r="H1335">
            <v>0</v>
          </cell>
          <cell r="I1335">
            <v>0</v>
          </cell>
          <cell r="J1335">
            <v>0</v>
          </cell>
          <cell r="K1335">
            <v>0</v>
          </cell>
          <cell r="L1335">
            <v>0</v>
          </cell>
          <cell r="M1335">
            <v>0</v>
          </cell>
          <cell r="N1335" t="str">
            <v xml:space="preserve">http://kaigo.alsok.co.jp </v>
          </cell>
          <cell r="O1335" t="str">
            <v>介護保険法に基づく居宅介護支援 訪問介護, 通所介護 グループホーム 福祉用具貸与・販売 等, 一人ひとりのお客様に誠実に寄り添い、お客様の自分らしい暮らし, をサポートすることで、お客様から確かな信頼を得るとともに、社, 会の負託に応えてまいります。</v>
          </cell>
          <cell r="P1335" t="str">
            <v>介護職◆かたくり町田◆町田市中町</v>
          </cell>
          <cell r="Q1335" t="str">
            <v>確認中</v>
          </cell>
          <cell r="R1335" t="str">
            <v>【仕事】, 利用者宅へ訪問し介護や家事支援をするお仕事です。, 身体介護, （オムツ交換 入浴介助 更衣介助 通院介助 見守り等）, 生活援助（掃除 洗濯 買い物 等）, ◆未経験でもしっかりサポートします。（ブランクも可）, ◆シフト制の為子供の学校行事でお休みが取得しやすい職場です。, ＜仕事と子育ての両立支援に理解のある求人＞</v>
          </cell>
          <cell r="S1335" t="str">
            <v>「かたくり町田」</v>
          </cell>
          <cell r="T1335" t="str">
            <v>確認中</v>
          </cell>
          <cell r="U1335" t="str">
            <v>正社員</v>
          </cell>
          <cell r="V1335" t="str">
            <v>東京都町田市中町２－４－５</v>
          </cell>
          <cell r="W1335" t="str">
            <v>小田急線 町田駅, 最寄り駅から就業場所までの交通手段, 徒歩, 所要時間, 15分</v>
          </cell>
          <cell r="X1335" t="str">
            <v>217,100円〜237,100円</v>
          </cell>
          <cell r="Y1335" t="str">
            <v>勤労給手当 30,000円〜30,000円, 勤務地調整手当 20,000円〜20,000円, 職務調整手当 14,100円〜14,100円</v>
          </cell>
          <cell r="Z1335" t="str">
            <v>介護福祉士資格手当：１０，０００円／月, 住宅手当：１０，０００円／月        ,          （規定あり）</v>
          </cell>
          <cell r="AA1335" t="str">
            <v>実費支給（上限あり）</v>
          </cell>
          <cell r="AB1335" t="str">
            <v>あり</v>
          </cell>
          <cell r="AC1335" t="str">
            <v>1月あたり500円〜8,000円（前年度実績）</v>
          </cell>
          <cell r="AD1335" t="str">
            <v>あり</v>
          </cell>
          <cell r="AE1335" t="str">
            <v>計 2.20ヶ月分（前年度実績）</v>
          </cell>
          <cell r="AF1335" t="str">
            <v>月給（手当等確認ください）</v>
          </cell>
          <cell r="AG1335" t="str">
            <v>期間の定めなし</v>
          </cell>
          <cell r="AH1335" t="str">
            <v>雇用期間の定めなし</v>
          </cell>
          <cell r="AI1335" t="str">
            <v>確認中</v>
          </cell>
          <cell r="AJ1335" t="str">
            <v>可</v>
          </cell>
          <cell r="AK1335" t="str">
            <v>あり</v>
          </cell>
          <cell r="AL1335" t="str">
            <v>６ヵ月</v>
          </cell>
          <cell r="AM1335" t="str">
            <v>あり</v>
          </cell>
          <cell r="AN1335" t="str">
            <v>10時間</v>
          </cell>
          <cell r="AO1335" t="str">
            <v>変形労働時間制</v>
          </cell>
          <cell r="AP1335" t="str">
            <v>変形労働時間制の単位, １ヶ月単位, 就業時間１, 8時30分〜17時30分</v>
          </cell>
          <cell r="AQ1335" t="str">
            <v>21.5日</v>
          </cell>
          <cell r="AR1335" t="str">
            <v>介護福祉士, あれば尚可, 介護職員実務者研修修了者, あれば尚可, 介護職員初任者研修修了者, 必須, ヘルパー１級、ヘルパー２級 いずれかの介護資格あればよい, いずれかの資格を所持で可</v>
          </cell>
          <cell r="AS1335" t="str">
            <v>雇用保険，労災保険，健康保険，厚生年金</v>
          </cell>
          <cell r="AT1335" t="str">
            <v>2人</v>
          </cell>
          <cell r="AU1335" t="str">
            <v>訪問介護（ホームヘルプサービス）</v>
          </cell>
          <cell r="AZ1335" t="str">
            <v>60分</v>
          </cell>
          <cell r="BA1335" t="str">
            <v>週休二日制</v>
          </cell>
          <cell r="BB1335" t="str">
            <v>あり（屋内禁煙）</v>
          </cell>
          <cell r="BC1335" t="str">
            <v>屋内禁煙（屋外に喫煙所設置）</v>
          </cell>
        </row>
        <row r="1336">
          <cell r="C1336" t="str">
            <v>13190-10432131</v>
          </cell>
          <cell r="D1336">
            <v>45250</v>
          </cell>
          <cell r="E1336" t="str">
            <v>ＡＬＳＯＫ介護株式会社 かたくり町田</v>
          </cell>
          <cell r="F1336" t="str">
            <v>アルソックカブシキガイシャ カタクリマチダ</v>
          </cell>
          <cell r="G1336">
            <v>0</v>
          </cell>
          <cell r="H1336">
            <v>0</v>
          </cell>
          <cell r="I1336">
            <v>0</v>
          </cell>
          <cell r="J1336">
            <v>0</v>
          </cell>
          <cell r="K1336">
            <v>0</v>
          </cell>
          <cell r="L1336">
            <v>0</v>
          </cell>
          <cell r="M1336">
            <v>0</v>
          </cell>
          <cell r="N1336" t="str">
            <v xml:space="preserve">http://kaigo.alsok.co.jp </v>
          </cell>
          <cell r="O1336" t="str">
            <v>介護保険法に基づく居宅介護支援 訪問介護, 通所介護 グループホーム 福祉用具貸与・販売 等, 一人ひとりのお客様に誠実に寄り添い、お客様の自分らしい暮らし, をサポートすることで、お客様から確かな信頼を得るとともに、社, 会の負託に応えてまいります。</v>
          </cell>
          <cell r="P1336" t="str">
            <v>登録ヘルパー／かたくり町田／１２月２０日面接会</v>
          </cell>
          <cell r="Q1336" t="str">
            <v>確認中</v>
          </cell>
          <cell r="R1336" t="str">
            <v>【仕事】※訪問介護未経験大歓迎, 利用者宅へ訪問し介護や家事支援をするお仕事です。, 身体介護（オムツ交換 入浴介助 更衣介助 通院介助等）, 生活援助（掃除 洗濯 買い物 等） , ◆直行直帰できます！, ◆未経験でもしっかりサポートします。（ブランクも可）, ◆週２日位からでも可。短い時間でも可。できる範囲で始めてみま, せんか！, ◆幅広い世代が活躍。◆子育てや介護と両立も可。, ＜仕事と子育ての両立支援に理解のある求人＞</v>
          </cell>
          <cell r="S1336" t="str">
            <v>「訪問介護事業所 かたくり町田」</v>
          </cell>
          <cell r="T1336" t="str">
            <v>確認中</v>
          </cell>
          <cell r="U1336" t="str">
            <v>非常勤パート</v>
          </cell>
          <cell r="V1336" t="str">
            <v>東京都町田市中町２－４－５へーベルＶｉｌｌａｇｅ</v>
          </cell>
          <cell r="W1336" t="str">
            <v>小田急線 町田駅, 最寄り駅から就業場所までの交通手段, 徒歩, 所要時間, 15分</v>
          </cell>
          <cell r="X1336" t="str">
            <v>1,360円〜1,760円</v>
          </cell>
          <cell r="Y1336" t="str">
            <v>-</v>
          </cell>
          <cell r="Z1336" t="str">
            <v>・生活援助       １，３６０円, ・身体介護       １，７６０円</v>
          </cell>
          <cell r="AA1336" t="str">
            <v>なし</v>
          </cell>
          <cell r="AB1336" t="str">
            <v>なし</v>
          </cell>
          <cell r="AC1336" t="str">
            <v>なし</v>
          </cell>
          <cell r="AD1336" t="str">
            <v>なし</v>
          </cell>
          <cell r="AE1336" t="str">
            <v>なし</v>
          </cell>
          <cell r="AF1336" t="str">
            <v>時給</v>
          </cell>
          <cell r="AG1336" t="str">
            <v>期間の定めあり</v>
          </cell>
          <cell r="AH1336" t="str">
            <v>雇用期間の定めあり（4ヶ月以上）, 1年, 契約更新の可能性, あり（原則更新）</v>
          </cell>
          <cell r="AI1336" t="str">
            <v>確認中</v>
          </cell>
          <cell r="AJ1336" t="str">
            <v>不可</v>
          </cell>
          <cell r="AK1336" t="str">
            <v>あり</v>
          </cell>
          <cell r="AL1336" t="str">
            <v>３ヶ月</v>
          </cell>
          <cell r="AM1336" t="str">
            <v>なし</v>
          </cell>
          <cell r="AN1336" t="str">
            <v>あり</v>
          </cell>
          <cell r="AO1336" t="str">
            <v>日勤</v>
          </cell>
          <cell r="AP1336" t="str">
            <v>8時30分〜17時30分, 就業時間に関する特記事項, ※シフトによる, ※就業時間、労働日数については応相談</v>
          </cell>
          <cell r="AQ1336" t="str">
            <v>週1日〜週4日</v>
          </cell>
          <cell r="AR1336" t="str">
            <v>介護職員初任者研修修了者, 必須, ホームヘルパー２級, 必須, 初任者研修、ヘルパー２級・介護福祉士いずれかで可, いずれかの資格を所持で可</v>
          </cell>
          <cell r="AS1336" t="str">
            <v>雇用保険，労災保険，健康保険，厚生年金</v>
          </cell>
          <cell r="AT1336" t="str">
            <v>5人</v>
          </cell>
          <cell r="AU1336" t="str">
            <v>訪問介護（ホームヘルプサービス）</v>
          </cell>
          <cell r="AZ1336" t="str">
            <v>60分</v>
          </cell>
          <cell r="BA1336" t="str">
            <v>週休二日制</v>
          </cell>
          <cell r="BB1336" t="str">
            <v>あり（屋内禁煙）</v>
          </cell>
          <cell r="BC1336" t="str">
            <v>屋内禁煙（屋外に喫煙所設置）</v>
          </cell>
        </row>
        <row r="1337">
          <cell r="C1337" t="str">
            <v>13190-10433031</v>
          </cell>
          <cell r="D1337">
            <v>45250</v>
          </cell>
          <cell r="E1337" t="str">
            <v>ＡＬＳＯＫ介護株式会社 かたくり町田</v>
          </cell>
          <cell r="F1337" t="str">
            <v>アルソックカブシキガイシャ カタクリマチダ</v>
          </cell>
          <cell r="G1337">
            <v>0</v>
          </cell>
          <cell r="H1337">
            <v>0</v>
          </cell>
          <cell r="I1337">
            <v>0</v>
          </cell>
          <cell r="J1337">
            <v>0</v>
          </cell>
          <cell r="K1337">
            <v>0</v>
          </cell>
          <cell r="L1337">
            <v>0</v>
          </cell>
          <cell r="M1337">
            <v>0</v>
          </cell>
          <cell r="N1337" t="str">
            <v xml:space="preserve">http://kaigo.alsok.co.jp </v>
          </cell>
          <cell r="O1337" t="str">
            <v>介護保険法に基づく居宅介護支援 訪問介護, 通所介護 グループホーム 福祉用具貸与・販売 等, 一人ひとりのお客様に誠実に寄り添い、お客様の自分らしい暮らし, をサポートすることで、お客様から確かな信頼を得るとともに、社, 会の負託に応えてまいります。</v>
          </cell>
          <cell r="P1337" t="str">
            <v>介護職／かたくり鶴川／１２月２０日面接会</v>
          </cell>
          <cell r="Q1337" t="str">
            <v>確認中</v>
          </cell>
          <cell r="R1337" t="str">
            <v>【仕事】, 利用者宅へ訪問し介護や家事支援をするお仕事です。, 身体介護（オムツ交換 入浴介助 更衣介助 通院介助 等）, 生活援助（掃除 洗濯 買い物 等） , ◆未経験でもしっかりサポートします。（ブランクも可）, ◆幅広い世代が活躍。, ◆子育てや介護と両立も可。</v>
          </cell>
          <cell r="S1337" t="str">
            <v>「かたくり鶴川」</v>
          </cell>
          <cell r="T1337" t="str">
            <v>確認中</v>
          </cell>
          <cell r="U1337" t="str">
            <v>正社員</v>
          </cell>
          <cell r="V1337" t="str">
            <v>東京都町田市鶴川２－１４－１５</v>
          </cell>
          <cell r="W1337" t="str">
            <v>小田急線 鶴川駅, 就業場所に関する特記事項, 駅から神奈川中央交通バス センター前バス停 徒歩３分</v>
          </cell>
          <cell r="X1337" t="str">
            <v>217,100円〜237,100円</v>
          </cell>
          <cell r="Y1337" t="str">
            <v>勤労給手当 30,000円〜30,000円, 勤務地調整手当 20,000円〜20,000円, 職務調整手当 14,100円〜14,100円</v>
          </cell>
          <cell r="Z1337" t="str">
            <v>介護福祉士資格手当：１０，０００円／月, 住宅手当：１０，０００円／月        ,          （規定あり）</v>
          </cell>
          <cell r="AA1337" t="str">
            <v>実費支給（上限あり）</v>
          </cell>
          <cell r="AB1337" t="str">
            <v>あり</v>
          </cell>
          <cell r="AC1337" t="str">
            <v>1月あたり500円〜8,000円（前年度実績）</v>
          </cell>
          <cell r="AD1337" t="str">
            <v>あり</v>
          </cell>
          <cell r="AE1337" t="str">
            <v>計 2.20ヶ月分（前年度実績）</v>
          </cell>
          <cell r="AF1337" t="str">
            <v>月給（手当等確認ください）</v>
          </cell>
          <cell r="AG1337" t="str">
            <v>期間の定めなし</v>
          </cell>
          <cell r="AH1337" t="e">
            <v>#NAME?</v>
          </cell>
          <cell r="AI1337" t="str">
            <v>確認中</v>
          </cell>
          <cell r="AJ1337" t="str">
            <v>不可</v>
          </cell>
          <cell r="AK1337" t="str">
            <v>あり</v>
          </cell>
          <cell r="AL1337" t="str">
            <v>６ヵ月</v>
          </cell>
          <cell r="AM1337" t="str">
            <v>あり</v>
          </cell>
          <cell r="AN1337" t="str">
            <v>10時間</v>
          </cell>
          <cell r="AO1337" t="str">
            <v>変形労働時間制</v>
          </cell>
          <cell r="AP1337" t="str">
            <v>変形労働時間制の単位, １ヶ月単位, 就業時間１, 8時30分〜17時30分</v>
          </cell>
          <cell r="AQ1337" t="str">
            <v>21.5日</v>
          </cell>
          <cell r="AR1337" t="str">
            <v>介護福祉士, あれば尚可, 介護職員実務者研修修了者, あれば尚可, 介護職員初任者研修修了者, 必須, 初任者研修・実務者研修・介護福祉士いずれかの資格でよい。, いずれかの資格を所持で可</v>
          </cell>
          <cell r="AS1337" t="str">
            <v>雇用保険，労災保険，健康保険，厚生年金</v>
          </cell>
          <cell r="AT1337" t="str">
            <v>2人</v>
          </cell>
          <cell r="AU1337" t="str">
            <v>訪問介護（ホームヘルプサービス）</v>
          </cell>
          <cell r="AZ1337" t="str">
            <v>60分</v>
          </cell>
          <cell r="BA1337" t="str">
            <v>週休二日制</v>
          </cell>
          <cell r="BB1337" t="str">
            <v>あり（屋内禁煙）</v>
          </cell>
          <cell r="BC1337" t="str">
            <v>屋内禁煙（屋外に喫煙所設置）</v>
          </cell>
        </row>
        <row r="1338">
          <cell r="C1338" t="str">
            <v>13190-10434831</v>
          </cell>
          <cell r="D1338">
            <v>45250</v>
          </cell>
          <cell r="E1338" t="str">
            <v>ＡＬＳＯＫ介護株式会社 かたくり町田</v>
          </cell>
          <cell r="F1338" t="str">
            <v>アルソックカブシキガイシャ カタクリマチダ</v>
          </cell>
          <cell r="G1338">
            <v>0</v>
          </cell>
          <cell r="H1338">
            <v>0</v>
          </cell>
          <cell r="I1338">
            <v>0</v>
          </cell>
          <cell r="J1338">
            <v>0</v>
          </cell>
          <cell r="K1338">
            <v>0</v>
          </cell>
          <cell r="L1338">
            <v>0</v>
          </cell>
          <cell r="M1338">
            <v>0</v>
          </cell>
          <cell r="N1338" t="str">
            <v xml:space="preserve">http://kaigo.alsok.co.jp </v>
          </cell>
          <cell r="O1338" t="str">
            <v>介護保険法に基づく居宅介護支援 訪問介護, 通所介護 グループホーム 福祉用具貸与・販売 等, 一人ひとりのお客様に誠実に寄り添い、お客様の自分らしい暮らし, をサポートすることで、お客様から確かな信頼を得るとともに、社, 会の負託に応えてまいります。</v>
          </cell>
          <cell r="P1338" t="str">
            <v>登録ヘルパー／かたくり鶴川／１２月２０日面接会</v>
          </cell>
          <cell r="Q1338" t="str">
            <v>確認中</v>
          </cell>
          <cell r="R1338" t="str">
            <v>【仕事】※訪問介護未経験歓迎, 利用者宅へ訪問し介護や家事支援をするお仕事です。, 身体介護（オムツ交換 入浴介助 更衣介助 通院介助 見守り等, ）, 生活援助（掃除 洗濯 買い物 等） , ◆直行直帰できます！, ◆未経験でもしっかりサポートします。（ブランクも可）, ◆週２日位からでも可。短い時間でも可。できる範囲で始めてみま, せんか！, ◆幅広い世代が活躍。, ◆子育てや介護と両立も可。</v>
          </cell>
          <cell r="S1338" t="str">
            <v>「訪問介護事業所 かたくり鶴川」</v>
          </cell>
          <cell r="T1338" t="str">
            <v>確認中</v>
          </cell>
          <cell r="U1338" t="str">
            <v>非常勤パート</v>
          </cell>
          <cell r="V1338" t="str">
            <v>東京都町田市鶴川２－１４－１５</v>
          </cell>
          <cell r="W1338" t="str">
            <v>小田急線 鶴川駅, 就業場所に関する特記事項, 駅から神奈川中央交通バス センター前バス停徒歩３分</v>
          </cell>
          <cell r="X1338" t="str">
            <v>1,360円〜1,760円</v>
          </cell>
          <cell r="Y1338" t="str">
            <v>-</v>
          </cell>
          <cell r="Z1338" t="str">
            <v>・生活援助       １，３６０円, ・身体介護       １，７６０円, ※処遇改善加算 ベースアップ加算のプラスあり</v>
          </cell>
          <cell r="AA1338" t="str">
            <v>なし</v>
          </cell>
          <cell r="AB1338" t="str">
            <v>なし</v>
          </cell>
          <cell r="AC1338" t="str">
            <v>なし</v>
          </cell>
          <cell r="AD1338" t="str">
            <v>なし</v>
          </cell>
          <cell r="AE1338" t="str">
            <v>なし</v>
          </cell>
          <cell r="AF1338" t="str">
            <v>時給</v>
          </cell>
          <cell r="AG1338" t="str">
            <v>期間の定めあり</v>
          </cell>
          <cell r="AH1338" t="str">
            <v>雇用期間の定めあり（4ヶ月以上）, 1年, 契約更新の可能性, あり（原則更新）</v>
          </cell>
          <cell r="AI1338" t="str">
            <v>確認中</v>
          </cell>
          <cell r="AJ1338" t="str">
            <v>可</v>
          </cell>
          <cell r="AK1338" t="str">
            <v>あり</v>
          </cell>
          <cell r="AL1338" t="str">
            <v>３ヶ月</v>
          </cell>
          <cell r="AM1338" t="str">
            <v>なし</v>
          </cell>
          <cell r="AN1338" t="str">
            <v>あり</v>
          </cell>
          <cell r="AO1338" t="str">
            <v>日勤</v>
          </cell>
          <cell r="AP1338" t="str">
            <v>8時30分〜17時30分, 就業時間に関する特記事項, ※シフトによる, ※就業時間、労働日数については応相談, ※担当サービスによって勤務時間は異なります</v>
          </cell>
          <cell r="AQ1338" t="str">
            <v>週1日〜週4日</v>
          </cell>
          <cell r="AR1338" t="str">
            <v>介護職員初任者研修修了者, あれば尚可, ホームヘルパー２級, あれば尚可, 初任者研修、ヘルパー２級・介護福祉士いずれかで可, いずれかの資格を所持で可</v>
          </cell>
          <cell r="AS1338" t="str">
            <v>雇用保険，労災保険，健康保険，厚生年金</v>
          </cell>
          <cell r="AT1338" t="str">
            <v>5人</v>
          </cell>
          <cell r="AU1338" t="str">
            <v>訪問介護（ホームヘルプサービス）</v>
          </cell>
          <cell r="AZ1338" t="str">
            <v>60分</v>
          </cell>
          <cell r="BA1338" t="str">
            <v>週休二日制</v>
          </cell>
          <cell r="BB1338" t="str">
            <v>あり（屋内禁煙）</v>
          </cell>
          <cell r="BC1338" t="str">
            <v>屋内禁煙（屋外に喫煙所設置）</v>
          </cell>
        </row>
        <row r="1339">
          <cell r="C1339" t="str">
            <v>13190-10435231</v>
          </cell>
          <cell r="D1339">
            <v>45250</v>
          </cell>
          <cell r="E1339" t="str">
            <v>ＡＬＳＯＫ介護株式会社 かたくり町田</v>
          </cell>
          <cell r="F1339" t="str">
            <v>アルソックカブシキガイシャ カタクリマチダ</v>
          </cell>
          <cell r="G1339">
            <v>0</v>
          </cell>
          <cell r="H1339">
            <v>0</v>
          </cell>
          <cell r="I1339">
            <v>0</v>
          </cell>
          <cell r="J1339">
            <v>0</v>
          </cell>
          <cell r="K1339">
            <v>0</v>
          </cell>
          <cell r="L1339">
            <v>0</v>
          </cell>
          <cell r="M1339">
            <v>0</v>
          </cell>
          <cell r="N1339" t="str">
            <v xml:space="preserve">http://kaigo.alsok.co.jp </v>
          </cell>
          <cell r="O1339" t="str">
            <v>介護保険法に基づく居宅介護支援 訪問介護, 通所介護 グループホーム 福祉用具貸与・販売 等, 一人ひとりのお客様に誠実に寄り添い、お客様の自分らしい暮らし, をサポートすることで、お客様から確かな信頼を得るとともに、社, 会の負託に応えてまいります。</v>
          </cell>
          <cell r="P1339" t="str">
            <v>登録ヘルパー／かたくり町田木曽／１２月２０日面接会</v>
          </cell>
          <cell r="Q1339" t="str">
            <v>確認中</v>
          </cell>
          <cell r="R1339" t="str">
            <v>【仕事】※訪問介護未経験歓迎, 利用者宅へ訪問し介護や家事支援をするお仕事です。, 身体介護（オムツ交換 入浴介助 更衣介助 通院介助 見守り等, ）, 生活援助（掃除 洗濯 買い物 等） , ◆直行直帰できます！, ◆未経験でもしっかりサポートします。（ブランクも可）, ◆週２日位からでも可。短い時間でも可。できる範囲で始めてみま, せんか！, ◆幅広い世代が活躍。, ◆子育てや介護と両立も可。</v>
          </cell>
          <cell r="S1339" t="str">
            <v>「訪問介護事業所 かたくり町田木曽」</v>
          </cell>
          <cell r="T1339" t="str">
            <v>確認中</v>
          </cell>
          <cell r="U1339" t="str">
            <v>非常勤パート</v>
          </cell>
          <cell r="V1339" t="str">
            <v>東京都町田市木曽西３－４－７</v>
          </cell>
          <cell r="W1339" t="str">
            <v>ＪＲ・小田急線 町田駅, 就業場所に関する特記事項, 駅から神奈川中央交通バス 忠生公園前バス停 徒歩３分</v>
          </cell>
          <cell r="X1339" t="str">
            <v>1,360円〜1,760円</v>
          </cell>
          <cell r="Y1339" t="str">
            <v>-</v>
          </cell>
          <cell r="Z1339" t="str">
            <v>・生活援助       １，３６０円, ・身体介護       １，７６０円</v>
          </cell>
          <cell r="AA1339" t="str">
            <v>なし</v>
          </cell>
          <cell r="AB1339" t="str">
            <v>なし</v>
          </cell>
          <cell r="AC1339" t="str">
            <v>なし</v>
          </cell>
          <cell r="AD1339" t="str">
            <v>なし</v>
          </cell>
          <cell r="AE1339" t="str">
            <v>なし</v>
          </cell>
          <cell r="AF1339" t="str">
            <v>時給</v>
          </cell>
          <cell r="AG1339" t="str">
            <v>期間の定めあり</v>
          </cell>
          <cell r="AH1339" t="str">
            <v>雇用期間の定めあり（4ヶ月以上）, 1年, 契約更新の可能性, あり（原則更新）</v>
          </cell>
          <cell r="AI1339" t="str">
            <v>確認中</v>
          </cell>
          <cell r="AJ1339" t="str">
            <v>不可</v>
          </cell>
          <cell r="AK1339" t="str">
            <v>あり</v>
          </cell>
          <cell r="AL1339" t="str">
            <v>３ヶ月</v>
          </cell>
          <cell r="AM1339" t="str">
            <v>なし</v>
          </cell>
          <cell r="AN1339" t="str">
            <v>あり</v>
          </cell>
          <cell r="AO1339" t="str">
            <v>日勤</v>
          </cell>
          <cell r="AP1339" t="str">
            <v>8時30分〜17時30分, 就業時間に関する特記事項, ※シフトによる, ※就業時間、労働日数については応相談, ※担当サービスによって勤務時間が異なります。</v>
          </cell>
          <cell r="AQ1339" t="str">
            <v>週1日〜週4日</v>
          </cell>
          <cell r="AR1339" t="str">
            <v>介護職員初任者研修修了者, あれば尚可, ホームヘルパー２級, あれば尚可, 初任者研修、ヘルパー２級・介護福祉士いずれかで可, いずれかの資格を所持で可</v>
          </cell>
          <cell r="AS1339" t="str">
            <v>雇用保険，労災保険，健康保険，厚生年金</v>
          </cell>
          <cell r="AT1339" t="str">
            <v>5人</v>
          </cell>
          <cell r="AU1339" t="str">
            <v>訪問介護（ホームヘルプサービス）</v>
          </cell>
          <cell r="AZ1339" t="str">
            <v>60分</v>
          </cell>
          <cell r="BA1339" t="str">
            <v>週休二日制</v>
          </cell>
          <cell r="BB1339" t="str">
            <v>あり（屋内禁煙）</v>
          </cell>
          <cell r="BC1339" t="str">
            <v>屋内禁煙（屋外に喫煙所設置）</v>
          </cell>
        </row>
        <row r="1340">
          <cell r="C1340" t="str">
            <v>70-0584</v>
          </cell>
          <cell r="D1340">
            <v>45251</v>
          </cell>
          <cell r="E1340" t="str">
            <v>企業組合労協センター事業団</v>
          </cell>
          <cell r="F1340" t="str">
            <v>きぎょうくみあいろうきょうせんたーじぎょうだん</v>
          </cell>
          <cell r="G1340" t="str">
            <v>人事担当</v>
          </cell>
          <cell r="H1340" t="str">
            <v>内藤　裕子</v>
          </cell>
          <cell r="I1340" t="str">
            <v>ないとう　ゆうこ</v>
          </cell>
          <cell r="J1340" t="str">
            <v>042-724-3856</v>
          </cell>
          <cell r="K1340" t="str">
            <v>042-724-3857</v>
          </cell>
          <cell r="M1340" t="str">
            <v>mcdfjkyk@roukyou.gr.jp</v>
          </cell>
          <cell r="N1340" t="str">
            <v>https://santama.roukyou.gr.jp/</v>
          </cell>
          <cell r="O1340" t="str">
            <v>家庭的な雰囲気の中、窓も多く明るく見晴らしの良い職場です。常勤のヘルパー、パートのヘルパーさん達も同じように大事な仲間とし連携し仕事に関わり責任を持って仕事を行っています。未経験の方大歓迎です。親切丁寧に介護の仕事をお教え致します。子育てや家族の介護をされている方にはシフトの要望等可能な限り柔軟に対応させていただきます。是非とも私たちと一緒に楽しく仕事をしてみませんか。ご応募お待ちしています。</v>
          </cell>
          <cell r="P1340" t="str">
            <v>デイサービスの介護スタッフ</v>
          </cell>
          <cell r="Q1340" t="str">
            <v>確認中</v>
          </cell>
          <cell r="R1340" t="str">
            <v>地域密着型のデイサービス（定員18名）です。送迎の添乗、飲み物や昼食の配膳、下膳。機能訓練（歌、体操、歩行等）プログラムの実施。レクレーションの準備と実施。排泄、入浴などの介助。介護記録の作成やその他デイサービス運営に係る業務。ご利用者様宅に赴き（掃除、洗濯、調理等を実施）訪問全般の業務を行う。</v>
          </cell>
          <cell r="S1340" t="str">
            <v>ワーカーズコープけやき</v>
          </cell>
          <cell r="T1340" t="str">
            <v>確認中</v>
          </cell>
          <cell r="U1340" t="str">
            <v>常勤パート／フルタイムパート</v>
          </cell>
          <cell r="V1340" t="str">
            <v>東京都町田市本町田1872-1</v>
          </cell>
          <cell r="W1340" t="str">
            <v>（神奈中バス使用で）町田バスセンター～滝の沢（バス停）より徒歩8分</v>
          </cell>
          <cell r="X1340" t="str">
            <v>時給1,115円</v>
          </cell>
          <cell r="Y1340" t="str">
            <v>無</v>
          </cell>
          <cell r="Z1340" t="str">
            <v>介護職員処遇改善加算、特定処遇ベースアップ等加算、介護福祉士手当、サービス提供責任者手当</v>
          </cell>
          <cell r="AA1340" t="str">
            <v>上限20000円</v>
          </cell>
          <cell r="AB1340" t="str">
            <v>無</v>
          </cell>
          <cell r="AC1340" t="str">
            <v>無</v>
          </cell>
          <cell r="AD1340" t="str">
            <v>有</v>
          </cell>
          <cell r="AE1340" t="str">
            <v>年1回0.3ヶ月支給/実績により</v>
          </cell>
          <cell r="AF1340" t="str">
            <v>時給</v>
          </cell>
          <cell r="AG1340" t="str">
            <v>期間の定めあり</v>
          </cell>
          <cell r="AH1340" t="str">
            <v>６５歳以上の方は年度更新、６５歳以下は期間の定めなし</v>
          </cell>
          <cell r="AI1340" t="str">
            <v>確認中</v>
          </cell>
          <cell r="AJ1340" t="str">
            <v>有</v>
          </cell>
          <cell r="AK1340" t="str">
            <v>有</v>
          </cell>
          <cell r="AL1340" t="str">
            <v>3ヶ月</v>
          </cell>
          <cell r="AM1340" t="str">
            <v>無</v>
          </cell>
          <cell r="AN1340" t="str">
            <v>無</v>
          </cell>
          <cell r="AO1340" t="str">
            <v>変形労働時間制（シフト勤務・１か月単位の変形労働時間制）</v>
          </cell>
          <cell r="AP1340" t="str">
            <v>8：00～17：00の間の7-8時間程度</v>
          </cell>
          <cell r="AQ1340" t="str">
            <v>3日/週以上・5日/週・シフト勤務等</v>
          </cell>
          <cell r="AR1340" t="str">
            <v>資格望む（入職後取得希望）</v>
          </cell>
          <cell r="AS1340" t="str">
            <v>雇用保険　社会保険　厚生年金</v>
          </cell>
          <cell r="AT1340">
            <v>2</v>
          </cell>
          <cell r="AU1340" t="str">
            <v>地域密着型通所介護</v>
          </cell>
          <cell r="AV1340" t="str">
            <v>無</v>
          </cell>
          <cell r="AW1340" t="str">
            <v>パートタイム募集　未経験者歓迎可　有資格・経験者歓迎　アクティブシニア歓迎　勤務時間応相談可　勤務日数応相談可</v>
          </cell>
          <cell r="AX1340" t="str">
            <v>有</v>
          </cell>
          <cell r="AY1340" t="str">
            <v>デイ‥‥食事代350円、ドリンク無料
訪問‥‥電動アシスト付き自転車貸付</v>
          </cell>
          <cell r="AZ1340" t="str">
            <v>60分</v>
          </cell>
          <cell r="BA1340" t="str">
            <v>日曜日は休業日</v>
          </cell>
          <cell r="BB1340" t="str">
            <v>有（屋内「原則禁煙」）</v>
          </cell>
          <cell r="BC1340" t="str">
            <v>屋内禁煙（屋外に喫煙所設置）</v>
          </cell>
        </row>
        <row r="1341">
          <cell r="C1341" t="str">
            <v>70-0585</v>
          </cell>
          <cell r="D1341">
            <v>45251</v>
          </cell>
          <cell r="E1341" t="str">
            <v>企業組合労協センター事業団</v>
          </cell>
          <cell r="F1341" t="str">
            <v>きぎょうくみあいろうきょうせんたーじぎょうだん</v>
          </cell>
          <cell r="G1341" t="str">
            <v>人事担当</v>
          </cell>
          <cell r="H1341" t="str">
            <v>内藤　裕子</v>
          </cell>
          <cell r="I1341" t="str">
            <v>ないとう　ゆうこ</v>
          </cell>
          <cell r="J1341" t="str">
            <v>042-724-3856</v>
          </cell>
          <cell r="K1341" t="str">
            <v>042-724-3857</v>
          </cell>
          <cell r="M1341" t="str">
            <v>mcdfjkyk@roukyou.gr.jp</v>
          </cell>
          <cell r="N1341" t="str">
            <v>https://santama.roukyou.gr.jp/</v>
          </cell>
          <cell r="O1341" t="str">
            <v>家庭的な雰囲気の中、窓も多く明るく見晴らしの良い職場です。常勤のヘルパー、パートのヘルパーさん達も同じように大事な仲間とし連携し仕事に関わり責任を持って仕事を行っています。未経験の方大歓迎です。親切丁寧に介護の仕事をお教え致します。子育てや家族の介護をされている方にはシフトの要望等可能な限り柔軟に対応させていただきます。是非とも私たちと一緒に楽しく仕事をしてみませんか。ご応募お待ちしています。</v>
          </cell>
          <cell r="P1341" t="str">
            <v>訪問ヘルパー</v>
          </cell>
          <cell r="Q1341" t="str">
            <v>確認中</v>
          </cell>
          <cell r="R1341" t="str">
            <v>ご利用者様宅に赴き（掃除、洗濯、調理等を実施）訪問全般の業務を行う。</v>
          </cell>
          <cell r="S1341" t="str">
            <v>ワーカーズコープけやき</v>
          </cell>
          <cell r="T1341" t="str">
            <v>確認中</v>
          </cell>
          <cell r="U1341" t="str">
            <v>非常勤パート</v>
          </cell>
          <cell r="V1341" t="str">
            <v>東京都町田市本町田1872-1</v>
          </cell>
          <cell r="W1341" t="str">
            <v>（神奈中バス使用で）町田バスセンター～滝の沢（バス停）より徒歩8分</v>
          </cell>
          <cell r="X1341" t="str">
            <v>時給1,300円～1,600円</v>
          </cell>
          <cell r="Y1341" t="str">
            <v>無</v>
          </cell>
          <cell r="Z1341" t="str">
            <v>介護職員処遇改善加算、特定処遇ベースアップ等加算、介護福祉士手当、サービス提供責任者手当</v>
          </cell>
          <cell r="AA1341" t="str">
            <v>上限20000円</v>
          </cell>
          <cell r="AB1341" t="str">
            <v>無</v>
          </cell>
          <cell r="AC1341" t="str">
            <v>無</v>
          </cell>
          <cell r="AD1341" t="str">
            <v>有</v>
          </cell>
          <cell r="AE1341" t="str">
            <v>年1回0.3ヶ月支給/実績により</v>
          </cell>
          <cell r="AF1341" t="str">
            <v>時給</v>
          </cell>
          <cell r="AG1341" t="str">
            <v>期間の定めあり</v>
          </cell>
          <cell r="AH1341" t="str">
            <v>６５歳以上の方は年度更新、６５歳以下は期間の定めなし</v>
          </cell>
          <cell r="AI1341" t="str">
            <v>確認中</v>
          </cell>
          <cell r="AJ1341" t="str">
            <v>有</v>
          </cell>
          <cell r="AK1341" t="str">
            <v>有</v>
          </cell>
          <cell r="AL1341" t="str">
            <v>3ヶ月</v>
          </cell>
          <cell r="AM1341" t="str">
            <v>無</v>
          </cell>
          <cell r="AN1341" t="str">
            <v>無</v>
          </cell>
          <cell r="AO1341" t="str">
            <v>変形労働時間制（登録ヘルパー等）</v>
          </cell>
          <cell r="AP1341" t="str">
            <v>8：00～17：00の間
(訪問時間による）</v>
          </cell>
          <cell r="AQ1341" t="str">
            <v>3日/週以上・5日/週・シフト勤務等</v>
          </cell>
          <cell r="AR1341" t="str">
            <v>介護職員初任者研修必須（ヘルパー2級）</v>
          </cell>
          <cell r="AS1341" t="str">
            <v>雇用保険　社会保険　厚生年金</v>
          </cell>
          <cell r="AT1341">
            <v>2</v>
          </cell>
          <cell r="AU1341" t="str">
            <v>訪問介護（ホームヘルプサービス）</v>
          </cell>
          <cell r="AV1341" t="str">
            <v>無</v>
          </cell>
          <cell r="AW1341" t="str">
            <v>パートタイム募集　未経験者歓迎可　有資格・経験者歓迎　アクティブシニア歓迎　勤務時間応相談可　勤務日数応相談可</v>
          </cell>
          <cell r="AX1341" t="str">
            <v>有</v>
          </cell>
          <cell r="AZ1341" t="str">
            <v>60分</v>
          </cell>
          <cell r="BA1341" t="str">
            <v>日曜日は休業日</v>
          </cell>
          <cell r="BB1341" t="str">
            <v>有（屋内「原則禁煙」）</v>
          </cell>
          <cell r="BC1341" t="str">
            <v>屋内禁煙（屋外に喫煙所設置）</v>
          </cell>
        </row>
        <row r="1342">
          <cell r="C1342" t="str">
            <v>13190-10255931</v>
          </cell>
          <cell r="D1342">
            <v>45245</v>
          </cell>
          <cell r="E1342" t="str">
            <v>社会福祉法人芙蓉会 総合福祉ホーム芙蓉園</v>
          </cell>
          <cell r="F1342" t="str">
            <v>シャカイフクシホウジン フヨウカイ ソウゴウフクシホームフヨウエン</v>
          </cell>
          <cell r="G1342" t="str">
            <v>総務課</v>
          </cell>
          <cell r="H1342" t="str">
            <v>担当者,照 井</v>
          </cell>
          <cell r="I1342" t="str">
            <v>テルイ</v>
          </cell>
          <cell r="J1342" t="str">
            <v>042-796-2736</v>
          </cell>
          <cell r="K1342" t="str">
            <v>042-796-2734</v>
          </cell>
          <cell r="L1342" t="str">
            <v>記載無し</v>
          </cell>
          <cell r="M1342" t="str">
            <v>記載無し</v>
          </cell>
          <cell r="N1342" t="str">
            <v xml:space="preserve">https//:fuyouen.jp/ </v>
          </cell>
          <cell r="O1342" t="str">
            <v>社会福祉事業（特別養護老人ホーム・短期入所・デイサービスセンター・認知症対応型通所介護（ほのか）・ヘルパーステーション・居宅介護支援事業所・南第一高齢者支援センター） 芙蓉園は、「老人は国の宝」を目標に利用者に「人生の安心」を提供しております。「ありがとう」の言葉と職員の「和」を大切にし、地域住民とともに老人福祉の向上に努めています。</v>
          </cell>
          <cell r="P1342" t="str">
            <v>介護員（特別養護老人ホーム）</v>
          </cell>
          <cell r="Q1342" t="str">
            <v>確認中</v>
          </cell>
          <cell r="R1342" t="str">
            <v>・施設に入所されている利用者様に係る生活援助全般に わたる介護業務。（生活援助・食事介助・排泄介助、入浴介助等）・認知症の方の介護もあります。・＊経験のない方やブランクのある方も歓迎いたします。</v>
          </cell>
          <cell r="S1342" t="str">
            <v>総合福祉ホーム芙蓉園</v>
          </cell>
          <cell r="T1342" t="str">
            <v>確認中</v>
          </cell>
          <cell r="U1342" t="str">
            <v>非常勤パート</v>
          </cell>
          <cell r="V1342" t="str">
            <v>東京都町田市南町田 ５－１６－１</v>
          </cell>
          <cell r="W1342" t="str">
            <v>田園都市線 南町田グランベリーパーク駅,最寄り駅から就業場所までの交通手段,徒歩,所要時間,7分</v>
          </cell>
          <cell r="X1342" t="str">
            <v>1,163円〜1,213円</v>
          </cell>
          <cell r="Y1342" t="str">
            <v>-</v>
          </cell>
          <cell r="Z1342" t="str">
            <v>-</v>
          </cell>
          <cell r="AA1342" t="str">
            <v>実費支給（上限あり）</v>
          </cell>
          <cell r="AB1342" t="str">
            <v>有り</v>
          </cell>
          <cell r="AC1342" t="str">
            <v>1時間あたり10円〜20円（前年度実績）</v>
          </cell>
          <cell r="AD1342" t="str">
            <v>有り</v>
          </cell>
          <cell r="AE1342" t="str">
            <v>0円〜133,000円（前年度実績）</v>
          </cell>
          <cell r="AF1342" t="str">
            <v>時給</v>
          </cell>
          <cell r="AG1342" t="str">
            <v>期間の定めあり</v>
          </cell>
          <cell r="AH1342" t="str">
            <v>雇用期間の定めあり（4ヶ月以上）,〜2024年3月31日,契約更新の可能性,あり（原則更新）</v>
          </cell>
          <cell r="AI1342" t="str">
            <v>確認中</v>
          </cell>
          <cell r="AJ1342" t="str">
            <v>不可</v>
          </cell>
          <cell r="AK1342" t="str">
            <v>あり</v>
          </cell>
          <cell r="AL1342" t="str">
            <v>１４日間</v>
          </cell>
          <cell r="AM1342" t="str">
            <v>なし</v>
          </cell>
          <cell r="AN1342" t="str">
            <v>なし</v>
          </cell>
          <cell r="AO1342" t="str">
            <v>シフト制 応相談</v>
          </cell>
          <cell r="AP1342" t="str">
            <v>7時00分〜20時00分の時間の間の3時間以上</v>
          </cell>
          <cell r="AQ1342" t="str">
            <v>週2日〜週5日</v>
          </cell>
          <cell r="AR1342" t="str">
            <v>免許・資格不問</v>
          </cell>
          <cell r="AS1342" t="str">
            <v>労災保険</v>
          </cell>
          <cell r="AT1342" t="str">
            <v>2人</v>
          </cell>
          <cell r="AU1342" t="str">
            <v>特別養護老人ホーム（特養）</v>
          </cell>
          <cell r="AV1342" t="str">
            <v>利用しない</v>
          </cell>
          <cell r="AX1342" t="str">
            <v>利用しない</v>
          </cell>
          <cell r="AZ1342" t="str">
            <v>0分</v>
          </cell>
          <cell r="BA1342" t="str">
            <v>週休二日制</v>
          </cell>
          <cell r="BB1342" t="str">
            <v>あり（屋内禁煙）</v>
          </cell>
          <cell r="BC1342" t="str">
            <v>屋内禁煙（屋外に喫煙所設置）</v>
          </cell>
        </row>
        <row r="1343">
          <cell r="C1343" t="str">
            <v>13190-09950631</v>
          </cell>
          <cell r="D1343">
            <v>45236</v>
          </cell>
          <cell r="E1343" t="str">
            <v>セコムフォート多摩 株式会社</v>
          </cell>
          <cell r="F1343" t="str">
            <v>セコムフォートタマ カブシキガイシャ</v>
          </cell>
          <cell r="G1343" t="str">
            <v>総務室</v>
          </cell>
          <cell r="H1343" t="str">
            <v>若林 雄一</v>
          </cell>
          <cell r="I1343" t="str">
            <v>ワカバヤシ　</v>
          </cell>
          <cell r="J1343" t="str">
            <v>042-797-6474</v>
          </cell>
          <cell r="K1343" t="str">
            <v>042-797-6476</v>
          </cell>
          <cell r="L1343" t="e">
            <v>#N/A</v>
          </cell>
          <cell r="M1343" t="str">
            <v>wakabayashi@royal-tama.co.jp</v>
          </cell>
          <cell r="N1343" t="str">
            <v xml:space="preserve">https://www.royal-tama.co.jp </v>
          </cell>
          <cell r="O1343" t="str">
            <v>ご入居者お一人おひとりに向き合い業界最高水準のサービス提供を目指しています。セコム（一部上場）１００％出資会社で、経営は盤石、福利厚生も万全。多摩丘陵病院に隣接しており安心です。</v>
          </cell>
          <cell r="P1343" t="str">
            <v xml:space="preserve">	
介護職スタッフ（初任者研修修了者）夜勤あり</v>
          </cell>
          <cell r="Q1343" t="str">
            <v>確認中</v>
          </cell>
          <cell r="R1343" t="str">
            <v>有料老人ホーム（１２０名）のケアサービススタッフご入居者に対する介護サービス                ＊男女の入浴・トイレ介助あり。＊私有車通勤歓迎。（駐車場無料）</v>
          </cell>
          <cell r="S1343" t="str">
            <v>コンフォートロイヤルライフ多摩</v>
          </cell>
          <cell r="T1343" t="str">
            <v>確認中</v>
          </cell>
          <cell r="U1343" t="str">
            <v>正社員</v>
          </cell>
          <cell r="V1343" t="str">
            <v>東京都町田市下小山田町１４６１番地</v>
          </cell>
          <cell r="W1343" t="str">
            <v>最寄駅：多摩センター駅よりシャトルバス８分（無料）（京王線・小田急線・多摩モノレール）</v>
          </cell>
          <cell r="X1343" t="str">
            <v>219,000円〜228,000円</v>
          </cell>
          <cell r="Y1343" t="str">
            <v>夜勤手当 45,000円〜45,000円</v>
          </cell>
          <cell r="Z1343" t="str">
            <v>・定期的に支払われる手当の夜勤手当は９０００／回で, 表示,・処遇改善手当：基本給の昇給分や夜勤手当、資格手当,      に含み月額支給（資格・経験により変動）,・ベースアップ等支援加算手当：３０００円,・特定処遇改善加算：年度末に一括支給</v>
          </cell>
          <cell r="AA1343" t="str">
            <v>実費支給（上限あり）</v>
          </cell>
          <cell r="AB1343" t="str">
            <v>あり</v>
          </cell>
          <cell r="AC1343" t="str">
            <v>1月あたり1,500円〜3,500円（前年度実績）</v>
          </cell>
          <cell r="AD1343" t="str">
            <v>あり</v>
          </cell>
          <cell r="AE1343" t="str">
            <v>計 3.00ヶ月分（前年度実績）</v>
          </cell>
          <cell r="AF1343" t="str">
            <v>月給（手当等確認ください）</v>
          </cell>
          <cell r="AG1343" t="str">
            <v>期間の定めなし</v>
          </cell>
          <cell r="AH1343" t="str">
            <v>雇用期間の定めなし</v>
          </cell>
          <cell r="AI1343" t="str">
            <v>確認中</v>
          </cell>
          <cell r="AJ1343" t="str">
            <v>可</v>
          </cell>
          <cell r="AK1343" t="str">
            <v>あり</v>
          </cell>
          <cell r="AL1343" t="str">
            <v>３ヶ月</v>
          </cell>
          <cell r="AM1343" t="str">
            <v>あり</v>
          </cell>
          <cell r="AN1343" t="str">
            <v>5時間</v>
          </cell>
          <cell r="AO1343" t="str">
            <v>変形労働時間制</v>
          </cell>
          <cell r="AP1343" t="str">
            <v>変形労働時間制の単位,１ヶ月単位,就業時間１,9時00分〜17時30分,就業時間２,7時30分〜16時00分,就業時間３,11時00分〜19時30分,就業時間に関する特記事項,＊就業時間（４）：夜勤,１６：００～９：３０,月５回程度</v>
          </cell>
          <cell r="AQ1343" t="str">
            <v>週休二日制</v>
          </cell>
          <cell r="AR1343" t="str">
            <v>必須,介護職員初任者研修修了者,必須,介護職員初任者研修修了（ヘルパー２級）以上,いずれかの資格を所持で可</v>
          </cell>
          <cell r="AS1343" t="str">
            <v>雇用保険，労災保険，健康保険，厚生年金</v>
          </cell>
          <cell r="AT1343" t="str">
            <v>2人</v>
          </cell>
          <cell r="AU1343" t="str">
            <v>特定施設入居者生活介護（有料老人ホーム）</v>
          </cell>
          <cell r="AV1343" t="str">
            <v>利用しない</v>
          </cell>
          <cell r="AX1343" t="str">
            <v>利用しない</v>
          </cell>
          <cell r="AZ1343" t="str">
            <v>60分</v>
          </cell>
          <cell r="BA1343" t="str">
            <v>週休二日制</v>
          </cell>
          <cell r="BB1343" t="str">
            <v>あり（屋内禁煙）</v>
          </cell>
          <cell r="BC1343" t="str">
            <v>屋内禁煙（屋外に喫煙所設置）</v>
          </cell>
        </row>
        <row r="1344">
          <cell r="C1344" t="str">
            <v>70-0586</v>
          </cell>
          <cell r="D1344">
            <v>45254</v>
          </cell>
          <cell r="E1344" t="str">
            <v>社会福祉法人　悠々会</v>
          </cell>
          <cell r="F1344" t="str">
            <v>しゃかいふくしほうじん　ゆうゆうかい</v>
          </cell>
          <cell r="G1344" t="str">
            <v>ヘルパーステーション悠々園</v>
          </cell>
          <cell r="H1344" t="str">
            <v>星　悦子</v>
          </cell>
          <cell r="I1344" t="str">
            <v>ほし　えつこ</v>
          </cell>
          <cell r="J1344" t="str">
            <v>042-737-7290</v>
          </cell>
          <cell r="K1344" t="str">
            <v>042-737-7289</v>
          </cell>
          <cell r="L1344" t="str">
            <v>042-737-7290</v>
          </cell>
          <cell r="M1344" t="str">
            <v>helper@yuyuen.com</v>
          </cell>
          <cell r="N1344" t="str">
            <v>http://www.yuyuen.com/</v>
          </cell>
          <cell r="O1344" t="str">
            <v>小田急線　鶴川駅より徒歩15分の小高い丘の上に特別養護老人ホームを始めとし、施設だけでなく在宅支援もおこなう様々な事業を展開しています。
ヘルパーステーション悠々園の総合事業では、事業所のある能ヶ谷を中心に三輪方面・真光寺方面・大蔵方面で訪問活動を行っています。</v>
          </cell>
          <cell r="P1344" t="str">
            <v>まちいきヘルパー</v>
          </cell>
          <cell r="Q1344" t="str">
            <v>確認中</v>
          </cell>
          <cell r="R1344" t="str">
            <v>ご利用者宅へ出向いての掃除・洗濯・調理等の家事支援</v>
          </cell>
          <cell r="S1344" t="str">
            <v>ヘルパーステーション悠々園</v>
          </cell>
          <cell r="T1344" t="str">
            <v>確認中</v>
          </cell>
          <cell r="U1344" t="str">
            <v>まちいきヘルパー</v>
          </cell>
          <cell r="V1344" t="str">
            <v>東京都町田市能ヶ谷4-30-1</v>
          </cell>
          <cell r="W1344" t="str">
            <v>小田急・小田原線　鶴川駅より徒歩15分</v>
          </cell>
          <cell r="X1344" t="str">
            <v>総合事業　1300円</v>
          </cell>
          <cell r="Y1344" t="str">
            <v>給与は経験等により考慮、身体介護　1500円～  生活援助　1300円～  総合事業　1300円～</v>
          </cell>
          <cell r="Z1344" t="str">
            <v>処遇改善加算等　100円/H_x000D_
交通費　　　　　200円（出勤のあった場合）_x000D_
移動費　　　　　100円（訪問先⇔訪問先間の移動に対し支給）</v>
          </cell>
          <cell r="AA1344" t="str">
            <v>なし</v>
          </cell>
          <cell r="AB1344" t="str">
            <v>無</v>
          </cell>
          <cell r="AC1344" t="str">
            <v>無</v>
          </cell>
          <cell r="AD1344" t="str">
            <v>有</v>
          </cell>
          <cell r="AE1344" t="str">
            <v>年度末に業績に応じて支給</v>
          </cell>
          <cell r="AF1344" t="str">
            <v>時給</v>
          </cell>
          <cell r="AG1344" t="str">
            <v>有期雇用（雇用期間の定めあり）</v>
          </cell>
          <cell r="AH1344" t="str">
            <v xml:space="preserve">1年間の有期雇用、更新あり・条件等勤務実績により判断
</v>
          </cell>
          <cell r="AI1344" t="str">
            <v>確認中</v>
          </cell>
          <cell r="AJ1344" t="str">
            <v>有</v>
          </cell>
          <cell r="AK1344" t="str">
            <v>無</v>
          </cell>
          <cell r="AL1344" t="str">
            <v>無</v>
          </cell>
          <cell r="AM1344" t="str">
            <v>無</v>
          </cell>
          <cell r="AN1344" t="str">
            <v>無</v>
          </cell>
          <cell r="AO1344" t="str">
            <v>変形労働時間制（シフト勤務・１か月単位の変形労働時間制（登録ヘルパー等）））</v>
          </cell>
          <cell r="AP1344" t="str">
            <v>事業所の開始時間8：30～17：30_x000D_
（登録ヘルパーの活動時間は別途シフトにて、就労時間は本人希望により決定）</v>
          </cell>
          <cell r="AQ1344" t="str">
            <v>1日～/週</v>
          </cell>
          <cell r="AR1344" t="str">
            <v>まちいきヘルパー養成研修修了以上</v>
          </cell>
          <cell r="AS1344" t="str">
            <v>労働保険、その他</v>
          </cell>
          <cell r="AT1344">
            <v>1</v>
          </cell>
          <cell r="AU1344" t="str">
            <v>訪問介護（ホームヘルプサービス）</v>
          </cell>
          <cell r="AV1344" t="str">
            <v>有</v>
          </cell>
          <cell r="AW1344" t="str">
            <v>パートタイム募集　未経験者歓迎可　有資格・経験者歓迎　資格取得支援制度有り　アクティブシニア歓迎　勤務時間応相談可　勤務日数応相談可　まちいきヘルパー歓迎</v>
          </cell>
          <cell r="AX1344" t="str">
            <v>無</v>
          </cell>
          <cell r="AY1344" t="str">
            <v>有給休暇・・・登録6ヶ月経過後に勤務日数により付与</v>
          </cell>
          <cell r="AZ1344" t="str">
            <v>雇用形態により有り</v>
          </cell>
          <cell r="BA1344" t="str">
            <v>(日)休み、その他希望によりシフト調整を行います</v>
          </cell>
          <cell r="BB1344" t="str">
            <v>有（屋内「原則禁煙」）</v>
          </cell>
          <cell r="BC1344" t="str">
            <v>屋内禁煙（屋外に喫煙所設置）</v>
          </cell>
        </row>
        <row r="1345">
          <cell r="C1345" t="str">
            <v>70-0587</v>
          </cell>
          <cell r="D1345">
            <v>45254</v>
          </cell>
          <cell r="E1345" t="str">
            <v>有限会社　光介護サービス</v>
          </cell>
          <cell r="F1345" t="str">
            <v>ゆうげんがいしゃ　ひかりかいごサービス</v>
          </cell>
          <cell r="G1345" t="str">
            <v>訪問介護</v>
          </cell>
          <cell r="H1345" t="str">
            <v>藤田　学</v>
          </cell>
          <cell r="J1345" t="str">
            <v>042-732-6002</v>
          </cell>
          <cell r="K1345" t="str">
            <v>042-732-6003</v>
          </cell>
          <cell r="M1345" t="str">
            <v>hikarikaigo@ebony.plala.or.jp</v>
          </cell>
          <cell r="N1345" t="str">
            <v>https://hikarikaigoservice.com</v>
          </cell>
          <cell r="O1345" t="str">
            <v>ご利用者様と1対1でご支援をするため、色々と不安があると思います。ヘルパーさんが自信を持って訪問できるようになるまで、サービス提供責任者が何度も同行いたします。_x000D_
資格取得の補助もございますので、初任者研修資格や介護福祉士の取得のサポートも行います。</v>
          </cell>
          <cell r="P1345" t="str">
            <v>まちいきヘルパー</v>
          </cell>
          <cell r="Q1345" t="str">
            <v>確認中</v>
          </cell>
          <cell r="R1345" t="str">
            <v>ご利用者様のお宅へ訪問し家事（掃除・洗濯・調理等）の援助を行います。</v>
          </cell>
          <cell r="S1345" t="str">
            <v>訪問介護　光介護サービス</v>
          </cell>
          <cell r="T1345" t="str">
            <v>確認中</v>
          </cell>
          <cell r="U1345" t="str">
            <v>まちいきヘルパー</v>
          </cell>
          <cell r="V1345" t="str">
            <v>東京都町田市金森2-12-13-2階</v>
          </cell>
          <cell r="W1345" t="str">
            <v>JR横浜線 町田駅よりバス9番線南橋バス停下車</v>
          </cell>
          <cell r="X1345" t="str">
            <v>時給1200円(別途処遇改善手当150円)</v>
          </cell>
          <cell r="Y1345" t="str">
            <v>-</v>
          </cell>
          <cell r="Z1345" t="str">
            <v>・移動手当（100円/1件）・早朝夜間手当あり</v>
          </cell>
          <cell r="AA1345" t="str">
            <v>・移動手当（100円/1件）</v>
          </cell>
          <cell r="AB1345" t="str">
            <v>無し</v>
          </cell>
          <cell r="AC1345" t="str">
            <v>無し</v>
          </cell>
          <cell r="AD1345" t="str">
            <v>無し</v>
          </cell>
          <cell r="AE1345" t="str">
            <v>無し</v>
          </cell>
          <cell r="AF1345" t="str">
            <v>時給</v>
          </cell>
          <cell r="AG1345" t="str">
            <v>期間の定めあり</v>
          </cell>
          <cell r="AH1345" t="str">
            <v>1年毎の更新</v>
          </cell>
          <cell r="AI1345" t="str">
            <v>確認中</v>
          </cell>
          <cell r="AJ1345" t="str">
            <v>可</v>
          </cell>
          <cell r="AK1345" t="str">
            <v>無</v>
          </cell>
          <cell r="AL1345" t="str">
            <v>無</v>
          </cell>
          <cell r="AM1345" t="str">
            <v>無し</v>
          </cell>
          <cell r="AN1345" t="str">
            <v>無</v>
          </cell>
          <cell r="AO1345" t="str">
            <v>変形労働時間制（登録ヘルパー等）</v>
          </cell>
          <cell r="AP1345" t="str">
            <v>8時30分～17時30分の間で1時間～勤務可能(応相談)1件あたり45分～60分の訪問を希望件数により</v>
          </cell>
          <cell r="AQ1345" t="str">
            <v>希望相談による</v>
          </cell>
          <cell r="AR1345" t="str">
            <v>まちいきヘルパー
未経験可</v>
          </cell>
          <cell r="AS1345" t="str">
            <v>雇用保険・健康保険・厚生年金・労災保険</v>
          </cell>
          <cell r="AT1345">
            <v>2</v>
          </cell>
          <cell r="AU1345" t="str">
            <v>訪問介護（ホームヘルプサービス）</v>
          </cell>
          <cell r="AZ1345" t="str">
            <v>なし</v>
          </cell>
          <cell r="BA1345" t="str">
            <v>出勤日以外お休み(日曜定休)</v>
          </cell>
          <cell r="BB1345" t="str">
            <v>有（屋内「原則禁煙」）</v>
          </cell>
          <cell r="BC1345" t="str">
            <v>屋内禁煙（屋外に喫煙所設置）</v>
          </cell>
        </row>
        <row r="1346">
          <cell r="C1346" t="str">
            <v>70-0588</v>
          </cell>
          <cell r="D1346">
            <v>45258</v>
          </cell>
          <cell r="E1346" t="str">
            <v>株式会社　ライフサポートめぐみ</v>
          </cell>
          <cell r="F1346" t="str">
            <v>かぶしきがいしゃ　ライフサポートめぐみ</v>
          </cell>
          <cell r="G1346" t="str">
            <v>ヘルパーステーションめぐみ</v>
          </cell>
          <cell r="H1346" t="str">
            <v>小玉　綾子</v>
          </cell>
          <cell r="J1346" t="str">
            <v>042-732-1200</v>
          </cell>
          <cell r="K1346" t="str">
            <v>042-720-0048</v>
          </cell>
          <cell r="L1346" t="str">
            <v>042-732-1200</v>
          </cell>
          <cell r="M1346" t="str">
            <v>kodama@megumi-net.gr.jp</v>
          </cell>
          <cell r="N1346" t="str">
            <v>https://www.megumi-net.gr.jp/</v>
          </cell>
          <cell r="O1346" t="str">
            <v>慣れるまでコーディネーターが一緒に同行し、親切に教えます。訪問介護事業以外に資格がなくても働ける自費サービスがあります。
仕事以外に研修・茶話会があり、集まり交流する場を定期的に設けています。
資格取得費用の補助あり</v>
          </cell>
          <cell r="P1346" t="str">
            <v>まちいきヘルパー</v>
          </cell>
          <cell r="Q1346" t="str">
            <v>確認中</v>
          </cell>
          <cell r="R1346" t="str">
            <v>ご利用者宅に訪問し、介護保険に沿ったサービス（訪問型独自サービス）を提供する</v>
          </cell>
          <cell r="S1346" t="str">
            <v>ヘルパーステーションめぐみ</v>
          </cell>
          <cell r="T1346" t="str">
            <v>確認中</v>
          </cell>
          <cell r="U1346" t="str">
            <v>まちいきヘルパー</v>
          </cell>
          <cell r="V1346" t="str">
            <v>東京都町田市原町田５－８－９</v>
          </cell>
          <cell r="W1346" t="str">
            <v>無記載</v>
          </cell>
          <cell r="X1346" t="str">
            <v>1回45分未満1050円～処遇改善加算Ⅰ・特定処遇改善加算Ⅰ・介護職員等ベースアップ支援加算</v>
          </cell>
          <cell r="Y1346" t="str">
            <v>研修費1000円/月</v>
          </cell>
          <cell r="Z1346" t="str">
            <v>休日手当、年末年始手当
通勤手当は移動費のみ支給</v>
          </cell>
          <cell r="AA1346" t="str">
            <v>1カ月の移動総時間×時給1000円で算出</v>
          </cell>
          <cell r="AB1346" t="str">
            <v>有り</v>
          </cell>
          <cell r="AC1346" t="str">
            <v>-</v>
          </cell>
          <cell r="AD1346" t="str">
            <v>有り：処遇改善手当として</v>
          </cell>
          <cell r="AE1346" t="str">
            <v>約1カ月</v>
          </cell>
          <cell r="AF1346" t="str">
            <v>時給</v>
          </cell>
          <cell r="AG1346" t="str">
            <v>有期</v>
          </cell>
          <cell r="AH1346" t="str">
            <v>1年毎の更新</v>
          </cell>
          <cell r="AI1346" t="str">
            <v>確認中</v>
          </cell>
          <cell r="AJ1346" t="str">
            <v>不可</v>
          </cell>
          <cell r="AK1346" t="str">
            <v>あり</v>
          </cell>
          <cell r="AL1346" t="str">
            <v>３ヶ月</v>
          </cell>
          <cell r="AM1346" t="str">
            <v>無し</v>
          </cell>
          <cell r="AN1346" t="str">
            <v>無</v>
          </cell>
          <cell r="AO1346" t="str">
            <v>日勤</v>
          </cell>
          <cell r="AP1346" t="str">
            <v>9：00～17：00の間</v>
          </cell>
          <cell r="AQ1346" t="str">
            <v>1日/週～</v>
          </cell>
          <cell r="AR1346" t="str">
            <v>まちいきヘルパー資格保有
経験不問</v>
          </cell>
          <cell r="AS1346" t="str">
            <v>労災保険・労働条件による</v>
          </cell>
          <cell r="AT1346">
            <v>2</v>
          </cell>
          <cell r="AU1346" t="str">
            <v>訪問介護（ホームヘルプサービス）</v>
          </cell>
          <cell r="AZ1346" t="str">
            <v>無し</v>
          </cell>
          <cell r="BA1346" t="str">
            <v>シフト以外</v>
          </cell>
          <cell r="BB1346" t="str">
            <v>有（屋内「原則禁煙」）</v>
          </cell>
          <cell r="BC1346" t="str">
            <v>屋内禁煙（屋外に喫煙所設置）</v>
          </cell>
        </row>
        <row r="1347">
          <cell r="C1347" t="str">
            <v>70-0589</v>
          </cell>
          <cell r="D1347">
            <v>45258</v>
          </cell>
          <cell r="E1347" t="str">
            <v>社会福祉法人合掌苑</v>
          </cell>
          <cell r="F1347" t="str">
            <v>しゃかいふくしほうじん　がっしょうえん</v>
          </cell>
          <cell r="G1347" t="str">
            <v>訪問介護事業所合掌苑</v>
          </cell>
          <cell r="H1347" t="str">
            <v>遠藤　圭</v>
          </cell>
          <cell r="J1347" t="str">
            <v>042-796-0974</v>
          </cell>
          <cell r="K1347" t="str">
            <v>042-796-2550</v>
          </cell>
          <cell r="M1347" t="str">
            <v>kendou@gsen.or.jp</v>
          </cell>
          <cell r="N1347" t="str">
            <v>https://www.gsen.or.jp/</v>
          </cell>
          <cell r="O1347" t="str">
            <v>車通勤あり、町田の地で60年。現在34サービスを展開する社会福祉法人です。職員の多くが地元住民であり地域密着型介護を提供しており、困りごとがあれば合掌苑に相談すれば何とかなると言われています。</v>
          </cell>
          <cell r="P1347" t="str">
            <v>まちいきヘルパー</v>
          </cell>
          <cell r="Q1347" t="str">
            <v>確認中</v>
          </cell>
          <cell r="R1347" t="str">
            <v>高齢者の自宅に訪問し、掃除・洗濯等の家事援助を行います。移乗・介助等のお体に触れる介護は行いません。</v>
          </cell>
          <cell r="S1347" t="str">
            <v>訪問介護事業所　合掌苑</v>
          </cell>
          <cell r="T1347" t="str">
            <v>確認中</v>
          </cell>
          <cell r="U1347" t="str">
            <v>まちいきヘルパー</v>
          </cell>
          <cell r="V1347" t="str">
            <v>東京都町田市金森東3-18-16</v>
          </cell>
          <cell r="W1347" t="str">
            <v>成瀬駅下車 徒歩13分</v>
          </cell>
          <cell r="X1347" t="str">
            <v>1,200円</v>
          </cell>
          <cell r="Y1347" t="str">
            <v>-</v>
          </cell>
          <cell r="Z1347" t="str">
            <v>１ケア 車移動 150円
自転車・徒歩 100円</v>
          </cell>
          <cell r="AA1347" t="str">
            <v>移動実費（上限あり毎月30,000円まで）</v>
          </cell>
          <cell r="AB1347" t="str">
            <v>無し</v>
          </cell>
          <cell r="AC1347" t="str">
            <v>なし</v>
          </cell>
          <cell r="AD1347" t="str">
            <v>有り</v>
          </cell>
          <cell r="AE1347" t="str">
            <v>年2回（業績による）</v>
          </cell>
          <cell r="AF1347" t="str">
            <v>時給</v>
          </cell>
          <cell r="AG1347" t="str">
            <v>無期</v>
          </cell>
          <cell r="AH1347" t="str">
            <v>無期</v>
          </cell>
          <cell r="AI1347" t="str">
            <v>確認中</v>
          </cell>
          <cell r="AJ1347" t="str">
            <v>可</v>
          </cell>
          <cell r="AK1347" t="str">
            <v>有</v>
          </cell>
          <cell r="AL1347" t="str">
            <v>3か月</v>
          </cell>
          <cell r="AM1347" t="str">
            <v>無</v>
          </cell>
          <cell r="AN1347" t="str">
            <v>無</v>
          </cell>
          <cell r="AO1347" t="str">
            <v>固定勤務</v>
          </cell>
          <cell r="AP1347" t="str">
            <v>8:30～17:30の間で要相談</v>
          </cell>
          <cell r="AQ1347" t="str">
            <v>週2日以上 （要相談）</v>
          </cell>
          <cell r="AR1347" t="str">
            <v>まちいきヘルパー修了
経験・学歴不問</v>
          </cell>
          <cell r="AS1347" t="str">
            <v>労災保険</v>
          </cell>
          <cell r="AT1347">
            <v>1</v>
          </cell>
          <cell r="AU1347" t="str">
            <v>訪問介護（ホームヘルプサービス）</v>
          </cell>
          <cell r="AZ1347" t="str">
            <v>なし</v>
          </cell>
          <cell r="BA1347" t="str">
            <v>シフト以外</v>
          </cell>
          <cell r="BB1347" t="str">
            <v>あり（屋内禁煙）屋外に喫煙所設置</v>
          </cell>
          <cell r="BC1347" t="str">
            <v>あり（屋内禁煙）屋外に喫煙所設置</v>
          </cell>
        </row>
        <row r="1348">
          <cell r="C1348" t="str">
            <v>70-0597</v>
          </cell>
          <cell r="D1348">
            <v>45266</v>
          </cell>
          <cell r="E1348" t="str">
            <v>社会福祉法人 町田市福祉サービス協会</v>
          </cell>
          <cell r="F1348" t="str">
            <v>シャカイフクシホウジン マチダシフクシサービスキョウカイ</v>
          </cell>
          <cell r="G1348">
            <v>0</v>
          </cell>
          <cell r="H1348">
            <v>0</v>
          </cell>
          <cell r="I1348">
            <v>0</v>
          </cell>
          <cell r="J1348">
            <v>0</v>
          </cell>
          <cell r="K1348">
            <v>0</v>
          </cell>
          <cell r="L1348">
            <v>0</v>
          </cell>
          <cell r="M1348">
            <v>0</v>
          </cell>
          <cell r="N1348" t="str">
            <v xml:space="preserve">https://machida-fukushi.or.jp/ </v>
          </cell>
          <cell r="O1348" t="str">
            <v>第二種社会福祉事業及び、公益を目的とする事業。特別養護老人ホーム、通所介護（デイサービス）、訪問介護（ホームヘルプサービス）、居宅介護支援（ケアマネジャー）、保育園等を運営。町田市福祉事業補完のため設立。保育園や在宅介護支援センター等の受託経営と通所介護、居宅介護支援、訪問介護他の介護保険事業を実施。平成１７年４月特別養護老人ホーム「コモンズ」開設</v>
          </cell>
          <cell r="P1348" t="str">
            <v>訪問介護ヘルパー（小山田 非常勤スタッフ）</v>
          </cell>
          <cell r="Q1348" t="str">
            <v>確認中</v>
          </cell>
          <cell r="R1348" t="str">
            <v>ご利用者様のお宅へ訪問し、・生活援助（掃除・調理・買い物など）・身体介護（食事・入浴・排泄介助など）を行っていただきます。また活動がない時間は電話対応・事務処理を行っていただきます。</v>
          </cell>
          <cell r="S1348" t="str">
            <v>小山田高齢者在宅サービスセンター</v>
          </cell>
          <cell r="T1348" t="str">
            <v>確認中</v>
          </cell>
          <cell r="U1348" t="str">
            <v>非常勤パート</v>
          </cell>
          <cell r="V1348" t="str">
            <v>東京都町田市下小山田町３５８０ ふれあい桜館１階</v>
          </cell>
          <cell r="W1348" t="str">
            <v>神奈中バス「桜美林学園」下車徒歩８分,「尾根緑道入口」下車徒歩２分</v>
          </cell>
          <cell r="X1348" t="str">
            <v>1,231円〜1,252円</v>
          </cell>
          <cell r="Y1348" t="str">
            <v>処遇改善手当 159円〜180円</v>
          </cell>
          <cell r="Z1348" t="str">
            <v>なし</v>
          </cell>
          <cell r="AA1348" t="str">
            <v>実費支給（上限なし）</v>
          </cell>
          <cell r="AB1348" t="str">
            <v>あり</v>
          </cell>
          <cell r="AC1348" t="str">
            <v>1時間あたり10円〜11円（前年度実績）</v>
          </cell>
          <cell r="AD1348" t="str">
            <v>あり</v>
          </cell>
          <cell r="AE1348" t="str">
            <v>計 1.00ヶ月分（前年度実績）</v>
          </cell>
          <cell r="AF1348" t="str">
            <v>時給</v>
          </cell>
          <cell r="AG1348" t="str">
            <v>期間の定めあり</v>
          </cell>
          <cell r="AH1348" t="str">
            <v>雇用期間の定めあり（4ヶ月以上）,〜2024年3月31日,契約更新の可能性,あり（原則更新）</v>
          </cell>
          <cell r="AI1348" t="str">
            <v>確認中</v>
          </cell>
          <cell r="AJ1348" t="str">
            <v>可</v>
          </cell>
          <cell r="AK1348" t="str">
            <v>あり</v>
          </cell>
          <cell r="AL1348" t="str">
            <v>１ヶ月</v>
          </cell>
          <cell r="AM1348" t="str">
            <v>あり</v>
          </cell>
          <cell r="AN1348" t="str">
            <v>2時間</v>
          </cell>
          <cell r="AO1348" t="str">
            <v>就業時間１</v>
          </cell>
          <cell r="AP1348" t="str">
            <v>就業時間１,8時30分〜17時00分,就業時間に関する特記事項,就業時間については８：３０～１７：００の間で応相談。,※週１日～でも可。</v>
          </cell>
          <cell r="AQ1348" t="str">
            <v>週1日〜週3日</v>
          </cell>
          <cell r="AR1348" t="str">
            <v>介護職員初任者研修修了者,必須,ホームヘルパー２級,必須,いずれかの資格を所持で可,普通自動車運転免許,必須（ＡＴ限定可）</v>
          </cell>
          <cell r="AS1348" t="str">
            <v>労災保険</v>
          </cell>
          <cell r="AT1348" t="str">
            <v>1人</v>
          </cell>
          <cell r="AU1348" t="str">
            <v>訪問介護（ホームヘルプサービス）</v>
          </cell>
          <cell r="AV1348" t="str">
            <v>利用しない</v>
          </cell>
          <cell r="AX1348" t="str">
            <v>利用しない</v>
          </cell>
          <cell r="AZ1348" t="str">
            <v>60分</v>
          </cell>
          <cell r="BA1348" t="str">
            <v>週休二日制</v>
          </cell>
          <cell r="BB1348" t="str">
            <v>あり（屋内禁煙）</v>
          </cell>
          <cell r="BC1348" t="str">
            <v>屋内禁煙（屋外に喫煙所設置）</v>
          </cell>
        </row>
        <row r="1349">
          <cell r="C1349" t="str">
            <v>70-0595</v>
          </cell>
          <cell r="D1349">
            <v>45272</v>
          </cell>
          <cell r="E1349" t="str">
            <v>社会福祉法人 町田真弘会 光の園おおくら</v>
          </cell>
          <cell r="F1349" t="str">
            <v>シャカイフクシホウジン マチダシンコウカイ ヒカリノソノオオクラ</v>
          </cell>
          <cell r="G1349">
            <v>0</v>
          </cell>
          <cell r="H1349">
            <v>0</v>
          </cell>
          <cell r="I1349">
            <v>0</v>
          </cell>
          <cell r="J1349">
            <v>0</v>
          </cell>
          <cell r="K1349">
            <v>0</v>
          </cell>
          <cell r="L1349">
            <v>0</v>
          </cell>
          <cell r="M1349">
            <v>0</v>
          </cell>
          <cell r="N1349" t="str">
            <v xml:space="preserve">http://www.machida-shinkokai.com </v>
          </cell>
          <cell r="O1349" t="str">
            <v>小規模多機能と高齢者グループホームの運営介護保険制度により指定事業所として認可。高齢者福祉事業を更に発展、成長の勢いがあります。また、若い人材が活躍している分野でもあります。</v>
          </cell>
          <cell r="P1349" t="str">
            <v>介護スタッフ（高齢者グループホーム・小規模多数機能ホーム)</v>
          </cell>
          <cell r="Q1349" t="str">
            <v>確認中</v>
          </cell>
          <cell r="R1349" t="str">
            <v>グループホームで、お年寄と一緒に生活リハビリ（清掃・洗濯・ 食事の準備・入浴・散歩等）をしながら、毎日穏やかに楽しくすごせるようサポートする仕事です。ドライブ・畑で野菜の収穫など外出行事もたくさんあります。利用者さんの笑顔にたくさん出会える職場です。＊未経験者歓迎 経験、資格がなくても親切、丁寧にお教えします。</v>
          </cell>
          <cell r="S1349" t="str">
            <v>光の園おおくら</v>
          </cell>
          <cell r="T1349" t="str">
            <v>確認中</v>
          </cell>
          <cell r="U1349" t="str">
            <v>非常勤パート</v>
          </cell>
          <cell r="V1349" t="str">
            <v>東京都町田市大蔵町２５７－１</v>
          </cell>
          <cell r="W1349" t="str">
            <v>小田急線 鶴川駅最寄り駅から就業場所までの交通手段徒歩所要時間12分</v>
          </cell>
          <cell r="X1349" t="str">
            <v>1,135円〜1,430円</v>
          </cell>
          <cell r="Y1349" t="str">
            <v>処遇改善手当 10円〜250円</v>
          </cell>
          <cell r="Z1349" t="str">
            <v>年末年始手当１２／３０～１／３  ３０００円／１日介護福祉士手当２０００円／月夜勤手当 ４０００円／１回（グループホーム）     ２５００円／１回（小規模多機能）</v>
          </cell>
          <cell r="AA1349" t="str">
            <v>実費支給（上限あり）</v>
          </cell>
          <cell r="AB1349" t="str">
            <v>あり</v>
          </cell>
          <cell r="AC1349" t="str">
            <v>1時間あたり10円〜100円（前年度実績）</v>
          </cell>
          <cell r="AD1349" t="str">
            <v>なし</v>
          </cell>
          <cell r="AE1349" t="str">
            <v>なし</v>
          </cell>
          <cell r="AF1349" t="str">
            <v>時給</v>
          </cell>
          <cell r="AG1349" t="str">
            <v>期間の定めあり</v>
          </cell>
          <cell r="AH1349" t="str">
            <v>雇用期間の定めあり（4ヶ月未満）〜2024年3月31日契約更新の可能性あり（原則更新）</v>
          </cell>
          <cell r="AI1349" t="str">
            <v>確認中</v>
          </cell>
          <cell r="AJ1349" t="str">
            <v>可</v>
          </cell>
          <cell r="AK1349" t="str">
            <v>あり</v>
          </cell>
          <cell r="AL1349" t="str">
            <v>１ヶ月</v>
          </cell>
          <cell r="AM1349" t="str">
            <v>あり</v>
          </cell>
          <cell r="AN1349" t="str">
            <v>5時間</v>
          </cell>
          <cell r="AO1349" t="str">
            <v>変形労働時間制</v>
          </cell>
          <cell r="AP1349" t="str">
            <v>変形労働時間制の単位１ヶ月単位就業時間１9時00分〜18時00分就業時間２10時30分〜19時30分就業時間３18時00分〜9時30分就業時間に関する特記事項ローテーション勤務（３）休憩１８０分</v>
          </cell>
          <cell r="AQ1349" t="str">
            <v>週3日程度</v>
          </cell>
          <cell r="AR1349" t="str">
            <v>免許・資格不問</v>
          </cell>
          <cell r="AS1349" t="str">
            <v>雇用保険，労災保険</v>
          </cell>
          <cell r="AT1349" t="str">
            <v>2人</v>
          </cell>
          <cell r="AU1349" t="str">
            <v>小規模多機能型居宅介護</v>
          </cell>
          <cell r="AV1349" t="str">
            <v>利用しない</v>
          </cell>
          <cell r="AX1349" t="str">
            <v>利用しない</v>
          </cell>
          <cell r="AZ1349" t="str">
            <v>60分</v>
          </cell>
          <cell r="BA1349" t="str">
            <v>週休二日制</v>
          </cell>
          <cell r="BB1349" t="str">
            <v>あり（屋内禁煙）</v>
          </cell>
          <cell r="BC1349" t="str">
            <v>屋内禁煙（屋外に喫煙所設置）</v>
          </cell>
        </row>
        <row r="1350">
          <cell r="C1350" t="str">
            <v>70-0596</v>
          </cell>
          <cell r="D1350">
            <v>45272</v>
          </cell>
          <cell r="E1350" t="str">
            <v>社会福祉法人 町田真弘会 光の園おおくら</v>
          </cell>
          <cell r="F1350" t="str">
            <v>シャカイフクシホウジン マチダシンコウカイ ヒカリノソノオオクラ</v>
          </cell>
          <cell r="G1350">
            <v>0</v>
          </cell>
          <cell r="H1350">
            <v>0</v>
          </cell>
          <cell r="I1350">
            <v>0</v>
          </cell>
          <cell r="J1350">
            <v>0</v>
          </cell>
          <cell r="K1350">
            <v>0</v>
          </cell>
          <cell r="L1350">
            <v>0</v>
          </cell>
          <cell r="M1350">
            <v>0</v>
          </cell>
          <cell r="N1350" t="str">
            <v xml:space="preserve">http://www.machida-shinkokai.com </v>
          </cell>
          <cell r="O1350" t="str">
            <v>小規模多機能と高齢者グループホームの運営介護保険制度により指定事業所として認可。高齢者福祉事業を更に発展、成長の勢いがあります。また、若い人材が活躍している分野でもあります。</v>
          </cell>
          <cell r="P1350" t="str">
            <v>介護スタッフ（小規模多機能ホーム）〔画像情報あり〕</v>
          </cell>
          <cell r="Q1350" t="str">
            <v>確認中</v>
          </cell>
          <cell r="R1350" t="str">
            <v>自宅で暮らしている高齢者にデイサービス・泊まり・訪問サービスを提供し、安心して生活できるように支援するお仕事です。＊体操やレクリエーション活動等の提供＊清掃や洗濯など身の回りのお世話等＊利用者の送迎・ドライブ等＊未経験者歓迎！！ 介護経験・資格がなくても親切・丁寧にお教えします。正職員採用の為、安心して長く勤務できます！！</v>
          </cell>
          <cell r="S1350" t="str">
            <v>光の園おおくら</v>
          </cell>
          <cell r="T1350" t="str">
            <v>確認中</v>
          </cell>
          <cell r="U1350" t="str">
            <v>正社員</v>
          </cell>
          <cell r="V1350" t="str">
            <v>東京都町田市大蔵町２５７－１</v>
          </cell>
          <cell r="W1350" t="str">
            <v>小田急線 鶴川駅最寄り駅から就業場所までの交通手段徒歩所要時間12分</v>
          </cell>
          <cell r="X1350" t="str">
            <v>217,500円〜272,000円</v>
          </cell>
          <cell r="Y1350" t="str">
            <v>処遇改善手当 19,000円〜40,000円介護職員支援手当 5,000円〜7,000円夜勤手当 12,500円〜15,000円</v>
          </cell>
          <cell r="Z1350" t="str">
            <v>介護福祉士手当 月額５０００円年末年始手当１２／３０～１／３       １日 ３０００円夜勤手当（１回）２５００円</v>
          </cell>
          <cell r="AA1350" t="str">
            <v>実費支給（上限あり）</v>
          </cell>
          <cell r="AB1350" t="str">
            <v>あり</v>
          </cell>
          <cell r="AC1350" t="str">
            <v>1月あたり1,000円〜15,000円（前年度実績）</v>
          </cell>
          <cell r="AD1350" t="str">
            <v>あり</v>
          </cell>
          <cell r="AE1350" t="str">
            <v>100,000円〜400,000円（前年度実績）</v>
          </cell>
          <cell r="AF1350" t="str">
            <v>月給（手当等確認ください）</v>
          </cell>
          <cell r="AG1350" t="str">
            <v>期間の定めなし</v>
          </cell>
          <cell r="AH1350" t="str">
            <v>雇用期間の定めなし</v>
          </cell>
          <cell r="AI1350" t="str">
            <v>確認中</v>
          </cell>
          <cell r="AJ1350" t="str">
            <v>可</v>
          </cell>
          <cell r="AK1350" t="str">
            <v>あり</v>
          </cell>
          <cell r="AL1350" t="str">
            <v>６カ月</v>
          </cell>
          <cell r="AM1350" t="str">
            <v>あり</v>
          </cell>
          <cell r="AN1350" t="str">
            <v>5時間</v>
          </cell>
          <cell r="AO1350" t="str">
            <v>変形労働時間制</v>
          </cell>
          <cell r="AP1350" t="str">
            <v>変形労働時間制の単位１ヶ月単位就業時間１9時00分〜18時00分就業時間２10時30分〜19時30分就業時間３18時00分〜9時30分就業時間に関する特記事項変形労働時間制によるローテーション勤務（３）休憩１８０分</v>
          </cell>
          <cell r="AQ1350" t="str">
            <v>ローテーション勤務</v>
          </cell>
          <cell r="AR1350" t="str">
            <v>免許・資格不問</v>
          </cell>
          <cell r="AS1350" t="str">
            <v>雇用保険，労災保険，健康保険，厚生年金</v>
          </cell>
          <cell r="AT1350" t="str">
            <v>2人</v>
          </cell>
          <cell r="AU1350" t="str">
            <v>小規模多機能型居宅介護</v>
          </cell>
          <cell r="AV1350" t="str">
            <v>利用しない</v>
          </cell>
          <cell r="AX1350" t="str">
            <v>利用しない</v>
          </cell>
          <cell r="AZ1350" t="str">
            <v>60分</v>
          </cell>
          <cell r="BA1350" t="str">
            <v>週休二日制</v>
          </cell>
          <cell r="BB1350" t="str">
            <v>あり（屋内禁煙）</v>
          </cell>
          <cell r="BC1350" t="str">
            <v>屋内禁煙（屋外に喫煙所設置）</v>
          </cell>
        </row>
        <row r="1351">
          <cell r="C1351" t="str">
            <v>13190-11292731</v>
          </cell>
          <cell r="D1351">
            <v>45274</v>
          </cell>
          <cell r="E1351" t="str">
            <v>お問い合わせください</v>
          </cell>
          <cell r="F1351" t="str">
            <v>お問い合わせください</v>
          </cell>
          <cell r="G1351">
            <v>0</v>
          </cell>
          <cell r="H1351">
            <v>0</v>
          </cell>
          <cell r="I1351">
            <v>0</v>
          </cell>
          <cell r="J1351">
            <v>0</v>
          </cell>
          <cell r="K1351">
            <v>0</v>
          </cell>
          <cell r="L1351">
            <v>0</v>
          </cell>
          <cell r="M1351">
            <v>0</v>
          </cell>
          <cell r="N1351" t="str">
            <v>お問い合わせください</v>
          </cell>
          <cell r="O1351" t="str">
            <v>一般病院（内科、外科、整形外科、眼科、脳外科、泌尿器科、婦人科、リハビリ科、歯科、人間ドック）。訪問看護（わかば訪問看護ステーション）は病院と一体実施。クリニックの運営。</v>
          </cell>
          <cell r="P1351" t="str">
            <v>看護補助者（リネン室）</v>
          </cell>
          <cell r="Q1351" t="str">
            <v>確認中</v>
          </cell>
          <cell r="R1351" t="str">
            <v>・リネン業務</v>
          </cell>
          <cell r="S1351" t="str">
            <v>お問い合わせください</v>
          </cell>
          <cell r="T1351" t="str">
            <v>確認中</v>
          </cell>
          <cell r="U1351" t="str">
            <v>正社員</v>
          </cell>
          <cell r="V1351" t="str">
            <v>お問い合わせください</v>
          </cell>
          <cell r="W1351" t="str">
            <v>京王・小田急線 多摩センター駅より送迎バスで１０分</v>
          </cell>
          <cell r="X1351" t="str">
            <v>182,000円〜182,000円</v>
          </cell>
          <cell r="Y1351" t="str">
            <v>職務手当 32,000円〜32,000円</v>
          </cell>
          <cell r="Z1351" t="str">
            <v>住宅手当（世帯主のみ）１５０００円</v>
          </cell>
          <cell r="AA1351" t="str">
            <v>実費支給（上限あり）</v>
          </cell>
          <cell r="AB1351" t="str">
            <v>あり</v>
          </cell>
          <cell r="AC1351" t="str">
            <v>1.20％〜1.20％（前年度実績）</v>
          </cell>
          <cell r="AD1351" t="str">
            <v>あり</v>
          </cell>
          <cell r="AE1351" t="str">
            <v>計 3.95ヶ月分（前年度実績）</v>
          </cell>
          <cell r="AF1351" t="str">
            <v>月給（手当等確認ください）</v>
          </cell>
          <cell r="AG1351" t="str">
            <v>期間の定めなし</v>
          </cell>
          <cell r="AH1351" t="str">
            <v>雇用期間の定めなし</v>
          </cell>
          <cell r="AI1351" t="str">
            <v>確認中</v>
          </cell>
          <cell r="AJ1351" t="str">
            <v>可</v>
          </cell>
          <cell r="AK1351" t="str">
            <v>あり</v>
          </cell>
          <cell r="AL1351" t="str">
            <v>３ヶ月</v>
          </cell>
          <cell r="AM1351" t="str">
            <v>なし</v>
          </cell>
          <cell r="AN1351" t="str">
            <v>なし</v>
          </cell>
          <cell r="AO1351" t="str">
            <v>変形労働時間制</v>
          </cell>
          <cell r="AP1351" t="str">
            <v>変形労働時間制の単位,１ヶ月単位,就業時間１,8時30分〜17時00分</v>
          </cell>
          <cell r="AQ1351" t="str">
            <v>４週８休シフト制（勤務表による）</v>
          </cell>
          <cell r="AR1351" t="str">
            <v>免許・資格不問</v>
          </cell>
          <cell r="AS1351" t="str">
            <v>雇用保険，労災保険，健康保険，厚生年金</v>
          </cell>
          <cell r="AT1351" t="str">
            <v>2人</v>
          </cell>
          <cell r="AU1351" t="str">
            <v>その他</v>
          </cell>
          <cell r="AZ1351" t="str">
            <v>60分</v>
          </cell>
          <cell r="BA1351" t="str">
            <v>週休二日制</v>
          </cell>
          <cell r="BB1351" t="str">
            <v>あり（屋内禁煙）</v>
          </cell>
          <cell r="BC1351" t="str">
            <v>屋内禁煙（屋外に喫煙所設置）</v>
          </cell>
        </row>
        <row r="1352">
          <cell r="C1352" t="str">
            <v>70-0594</v>
          </cell>
          <cell r="D1352">
            <v>45274</v>
          </cell>
          <cell r="E1352" t="str">
            <v>社会福祉法人　泰政会</v>
          </cell>
          <cell r="F1352" t="str">
            <v>しゃかいふくしほうじん　たいせいかい</v>
          </cell>
          <cell r="G1352" t="str">
            <v>事務長</v>
          </cell>
          <cell r="H1352" t="str">
            <v>菊地　明仁</v>
          </cell>
          <cell r="I1352" t="str">
            <v>きくち　めいじん</v>
          </cell>
          <cell r="J1352" t="str">
            <v>042-728-1117</v>
          </cell>
          <cell r="K1352" t="str">
            <v>042-728-0008</v>
          </cell>
          <cell r="M1352" t="str">
            <v>kikuchi@regame-machida.com</v>
          </cell>
          <cell r="N1352" t="str">
            <v>http://taiseikai-web.com</v>
          </cell>
          <cell r="O1352" t="str">
            <v>2017年に開設したユニット型特別養護老人ホームです。とても綺麗で働きやすい環境です。
・車通勤OK・平均介護度3.8
ユニット型特養のため、お一人おひとりに深く関わり、介護業務を行うことが可能です。皆さまのご応募お待ちしております！</v>
          </cell>
          <cell r="P1352" t="str">
            <v>介護職　</v>
          </cell>
          <cell r="Q1352" t="str">
            <v>確認中</v>
          </cell>
          <cell r="R1352" t="str">
            <v>特別養護老人ホームレガメ町田にてパート介護スタッフの募集です。全室個室100室のユニット型特養（うちSS10名）にて介護業務全般をお願いします。
&lt;主な業務内容&gt;
・食事、排せつ、入浴介助
・着替え、就寝介助
・レクリエーション
・利用者様の精神的なケア　など
▼施設概要
ユニット型特別養護老人ホーム
全室個室90室/SS10室
1F　10室（1ユニット）　　
2F　40室（4ユニット）　
3F　40室（4ユニット）　
週2日から勤務できる方を募集いたします。
まずはお気軽にご応募ください。</v>
          </cell>
          <cell r="S1352" t="str">
            <v>特別養護老人ホームレガメ町田</v>
          </cell>
          <cell r="T1352" t="str">
            <v>確認中</v>
          </cell>
          <cell r="U1352" t="str">
            <v>非常勤パート</v>
          </cell>
          <cell r="V1352" t="str">
            <v>東京都町田市南大谷1179番地1</v>
          </cell>
          <cell r="W1352" t="str">
            <v>小田急線「町田」駅より徒歩20分
小田急線「町田」駅よりバスの場合乗車12分、下車後徒歩8分/小田急線「玉川学園前」駅より徒歩18分/横浜線「成瀬」駅よりバスで8分、下車後徒歩16分
マイカー通勤可能/バイク通勤可能</v>
          </cell>
          <cell r="X1352" t="str">
            <v>1,223円~1,398円</v>
          </cell>
          <cell r="Y1352" t="str">
            <v>資格手当：60円（初任者研修）80円（実務者研修）100円（介護福祉士）
処遇改善手当：80円ベースアップ手当：30円継続手当（経験手当）0円〜75円（15円/年とし最大5年）</v>
          </cell>
          <cell r="Z1352" t="str">
            <v>期末賞与：年1回（3月）交通費：上限20,000円
※給与は資格・経験等により異なります。</v>
          </cell>
          <cell r="AA1352" t="str">
            <v>実費支給（上限あり）</v>
          </cell>
          <cell r="AB1352" t="str">
            <v>有り</v>
          </cell>
          <cell r="AC1352" t="str">
            <v>有り</v>
          </cell>
          <cell r="AD1352" t="str">
            <v>有り</v>
          </cell>
          <cell r="AE1352" t="str">
            <v>期末賞与：年1回（3月）</v>
          </cell>
          <cell r="AF1352" t="str">
            <v>時給</v>
          </cell>
          <cell r="AG1352" t="str">
            <v>期間の定めあり</v>
          </cell>
          <cell r="AH1352" t="str">
            <v>雇用期間の定めあり（4ヶ月以上）1年/契約更新の可能性/あり（条件付きで更新あり）/契約更新の条件/法人の業績と本人の勤務成績による</v>
          </cell>
          <cell r="AI1352" t="str">
            <v>確認中</v>
          </cell>
          <cell r="AJ1352" t="str">
            <v>可</v>
          </cell>
          <cell r="AK1352" t="str">
            <v>有</v>
          </cell>
          <cell r="AL1352" t="str">
            <v>入社4か月</v>
          </cell>
          <cell r="AM1352" t="str">
            <v>無</v>
          </cell>
          <cell r="AN1352" t="str">
            <v>無</v>
          </cell>
          <cell r="AO1352" t="str">
            <v>変形労働時間制</v>
          </cell>
          <cell r="AP1352" t="str">
            <v>早番 07：00~16：00
日勤 09：00~18：00
遅番 11：00~20：00
時間応相談※週2日~4日でOK</v>
          </cell>
          <cell r="AQ1352" t="str">
            <v>週2日～4日でOK</v>
          </cell>
          <cell r="AR1352" t="str">
            <v>資格ナシでもＯＫ・初任者研修（ヘルパー2級）・ホームヘルパー1級・介護職員基礎研修・介護職員実務者研修・介護福祉士
&lt;このような方OK&gt;
・無資格や未経験の方・ブランクのある方お気軽にご相談下さい！</v>
          </cell>
          <cell r="AS1352" t="str">
            <v>労働保険　雇用保険　社会保険　厚生年金　その他：勤務日数による</v>
          </cell>
          <cell r="AT1352">
            <v>1</v>
          </cell>
          <cell r="AU1352" t="str">
            <v>特別養護老人ホーム（特養）</v>
          </cell>
          <cell r="AV1352" t="str">
            <v>利用しない</v>
          </cell>
          <cell r="AX1352" t="str">
            <v>利用しない</v>
          </cell>
          <cell r="AZ1352" t="str">
            <v>60分(就労時間による)</v>
          </cell>
          <cell r="BA1352" t="str">
            <v>シフトによる</v>
          </cell>
          <cell r="BB1352" t="str">
            <v>有（屋内「原則禁煙」）</v>
          </cell>
          <cell r="BC1352" t="str">
            <v>屋内禁煙（屋外に喫煙所設置）</v>
          </cell>
        </row>
        <row r="1353">
          <cell r="C1353" t="str">
            <v>70-0592</v>
          </cell>
          <cell r="D1353">
            <v>45278</v>
          </cell>
          <cell r="E1353" t="str">
            <v>株式会社つくしんぼ</v>
          </cell>
          <cell r="F1353" t="str">
            <v>かぶしきがいしゃつくしんぼ</v>
          </cell>
          <cell r="G1353" t="str">
            <v>事務総務部</v>
          </cell>
          <cell r="H1353" t="str">
            <v>鬼頭真人</v>
          </cell>
          <cell r="I1353" t="str">
            <v>きとうまさと</v>
          </cell>
          <cell r="J1353" t="str">
            <v>042-734-0255</v>
          </cell>
          <cell r="K1353" t="str">
            <v>043-725-3958</v>
          </cell>
          <cell r="L1353" t="str">
            <v>042-734-0255</v>
          </cell>
          <cell r="M1353" t="str">
            <v>kitou@tsukushinbo.net</v>
          </cell>
          <cell r="N1353" t="str">
            <v>https://t-carelife.com/</v>
          </cell>
          <cell r="O1353" t="str">
            <v>町田市金井の閑静な住宅街にある有料老人ホーム、デイサービス施設です。_x000D_
庭には畑、キウイ棚、花畑がありご入居者様や職員が休まる場所もございます。_x000D_
有料老人ホームは定員46名、デイサービスは20名(午前・午後計40名)と中規模の施設なので_x000D_
利用者様一人ひとりに手厚い介護が可能です。</v>
          </cell>
          <cell r="P1353" t="str">
            <v>介護士</v>
          </cell>
          <cell r="Q1353" t="str">
            <v>確認中</v>
          </cell>
          <cell r="R1353" t="str">
            <v>有料老人ホームの介護職員_x000D_
食事介助、排泄介助、入浴介助等_x000D_
他にも各月事の行事や、日々のお散歩付き添い等も行います。</v>
          </cell>
          <cell r="S1353" t="str">
            <v>ケアライフ金井</v>
          </cell>
          <cell r="T1353" t="str">
            <v>確認中</v>
          </cell>
          <cell r="U1353" t="str">
            <v>正社員</v>
          </cell>
          <cell r="V1353" t="str">
            <v>東京都町田市金井5-20-16</v>
          </cell>
          <cell r="W1353" t="str">
            <v>鶴川駅からバス　金井榛名坂ヒルズ経由やくし台センター行(７分)　　　金井クラブ下車　１分</v>
          </cell>
          <cell r="X1353" t="str">
            <v>238,000円～329,000円</v>
          </cell>
          <cell r="Y1353" t="str">
            <v>基本給　210,000円　処遇改善手当30,000円　特定処遇改善手当3,000円　ベースアップ手当5,000円_x000D_
基本給　260,000円　処遇改善手当40,000円　特定処遇改善手当4,000円　ベースアップ手当5,000円</v>
          </cell>
          <cell r="Z1353" t="str">
            <v>夜勤手当6,000円/１回_x000D_
介護福祉士手当20,000円</v>
          </cell>
          <cell r="AA1353" t="str">
            <v>上限3万円迄支給</v>
          </cell>
          <cell r="AB1353" t="str">
            <v>有</v>
          </cell>
          <cell r="AC1353" t="str">
            <v>有</v>
          </cell>
          <cell r="AD1353" t="str">
            <v>有</v>
          </cell>
          <cell r="AE1353" t="str">
            <v>有</v>
          </cell>
          <cell r="AF1353" t="str">
            <v>月給</v>
          </cell>
          <cell r="AG1353" t="str">
            <v>無期雇用（期間の定めなし）</v>
          </cell>
          <cell r="AH1353" t="str">
            <v>期間の定めなし</v>
          </cell>
          <cell r="AI1353" t="str">
            <v>確認中</v>
          </cell>
          <cell r="AJ1353" t="str">
            <v>有</v>
          </cell>
          <cell r="AK1353" t="str">
            <v>有</v>
          </cell>
          <cell r="AL1353" t="str">
            <v>入社3か月</v>
          </cell>
          <cell r="AM1353" t="str">
            <v>無</v>
          </cell>
          <cell r="AN1353" t="str">
            <v>無</v>
          </cell>
          <cell r="AO1353" t="str">
            <v>変形労働時間制（シフト勤務・１か月単位の変形労働時間制（登録ヘルパー等）））</v>
          </cell>
          <cell r="AP1353" t="str">
            <v>①7:00～16:00 ②8:30～17:30　③9:30～18:30  ④17:00～翌9:00</v>
          </cell>
          <cell r="AQ1353" t="str">
            <v>週５日　シフト制</v>
          </cell>
          <cell r="AR1353" t="str">
            <v>介護職員初任者研修必須</v>
          </cell>
          <cell r="AS1353" t="str">
            <v>労働保険　雇用保険　社会保険　その他</v>
          </cell>
          <cell r="AT1353" t="str">
            <v>１人</v>
          </cell>
          <cell r="AU1353" t="str">
            <v>介護付有料老人ホーム</v>
          </cell>
          <cell r="AV1353" t="str">
            <v>無</v>
          </cell>
          <cell r="AX1353" t="str">
            <v>無</v>
          </cell>
          <cell r="AZ1353" t="str">
            <v>60分、夜勤120分</v>
          </cell>
          <cell r="BA1353" t="str">
            <v>年間休日107日　夏休・冬休各3日</v>
          </cell>
          <cell r="BB1353" t="str">
            <v>有（屋内「原則禁煙」）</v>
          </cell>
          <cell r="BC1353" t="str">
            <v>屋内禁煙（屋外に喫煙所設置）</v>
          </cell>
        </row>
        <row r="1354">
          <cell r="C1354" t="str">
            <v>70-0593</v>
          </cell>
          <cell r="D1354">
            <v>45278</v>
          </cell>
          <cell r="E1354" t="str">
            <v>株式会社つくしんぼ</v>
          </cell>
          <cell r="F1354" t="str">
            <v>かぶしきがいしゃつくしんぼ</v>
          </cell>
          <cell r="G1354" t="str">
            <v>事務総務部</v>
          </cell>
          <cell r="H1354" t="str">
            <v>鬼頭真人</v>
          </cell>
          <cell r="I1354" t="str">
            <v>きとうまさと</v>
          </cell>
          <cell r="J1354" t="str">
            <v>042-734-0255</v>
          </cell>
          <cell r="K1354" t="str">
            <v>043-725-3958</v>
          </cell>
          <cell r="L1354" t="str">
            <v>042-734-0255</v>
          </cell>
          <cell r="M1354" t="str">
            <v>kitou@tsukushinbo.net</v>
          </cell>
          <cell r="N1354" t="str">
            <v>https://t-carelife.com/</v>
          </cell>
          <cell r="O1354" t="str">
            <v>町田市金井の閑静な住宅街にある有料老人ホーム、デイサービス施設です。_x000D_
庭には畑、キウイ棚、花畑がありご入居者様や職員が休まる場所もございます。_x000D_
有料老人ホームは定員46名、デイサービスは20名(午前・午後計40名)と中規模の施設なので_x000D_
利用者様一人ひとりに手厚い介護が可能です。</v>
          </cell>
          <cell r="P1354" t="str">
            <v>介護士</v>
          </cell>
          <cell r="Q1354" t="str">
            <v>確認中</v>
          </cell>
          <cell r="R1354" t="str">
            <v>デイサービス内の介護業務・送迎業務_x000D_
１日型デイサービスの場合　入浴介助、排泄介助、レクリエーション、送迎_x000D_
半日型デイサービスの場合　リハビリ補助がメイン。送迎</v>
          </cell>
          <cell r="S1354" t="str">
            <v>ケアライフ金井</v>
          </cell>
          <cell r="T1354" t="str">
            <v>確認中</v>
          </cell>
          <cell r="U1354" t="str">
            <v>非常勤パート</v>
          </cell>
          <cell r="V1354" t="str">
            <v>東京都町田市金井5-20-16</v>
          </cell>
          <cell r="W1354" t="str">
            <v>鶴川駅からバス乗車　やくし台センター行(約7分)　金井クラブ下車(徒歩1分)</v>
          </cell>
          <cell r="X1354" t="str">
            <v xml:space="preserve">1,150円～1,390円 </v>
          </cell>
          <cell r="Y1354" t="str">
            <v>初任者研修　処遇改善手当含む　1,266円_x000D_
介護福祉士　処遇改善手当含む　1,382円</v>
          </cell>
          <cell r="Z1354" t="str">
            <v>介護福祉士手当　116円/時給_x000D_
処遇改善手当　　116円/時給_x000D_
特定処遇改善　　3,000円/月_x000D_
ベースアップ手当5,000円/月</v>
          </cell>
          <cell r="AA1354" t="str">
            <v>上限3万円迄支給</v>
          </cell>
          <cell r="AB1354" t="str">
            <v>有</v>
          </cell>
          <cell r="AC1354" t="str">
            <v>有</v>
          </cell>
          <cell r="AD1354" t="str">
            <v>有</v>
          </cell>
          <cell r="AE1354" t="str">
            <v>有</v>
          </cell>
          <cell r="AF1354" t="str">
            <v>時給</v>
          </cell>
          <cell r="AG1354" t="str">
            <v>無期雇用（期間の定めなし）</v>
          </cell>
          <cell r="AH1354" t="str">
            <v>期間の定めなし</v>
          </cell>
          <cell r="AI1354" t="str">
            <v>確認中</v>
          </cell>
          <cell r="AJ1354" t="str">
            <v>有</v>
          </cell>
          <cell r="AK1354" t="str">
            <v>有</v>
          </cell>
          <cell r="AL1354" t="str">
            <v>入社3か月</v>
          </cell>
          <cell r="AM1354" t="str">
            <v>有</v>
          </cell>
          <cell r="AN1354" t="str">
            <v>月平均3時間</v>
          </cell>
          <cell r="AO1354" t="str">
            <v>変形労働時間制（シフト勤務・１か月単位の変形労働時間制（登録ヘルパー等）））</v>
          </cell>
          <cell r="AP1354" t="str">
            <v>①8:45～17:45</v>
          </cell>
          <cell r="AQ1354" t="str">
            <v>週1日～5日　シフト制</v>
          </cell>
          <cell r="AR1354" t="str">
            <v>普通自動車免許必須</v>
          </cell>
          <cell r="AS1354" t="str">
            <v>労働保険　雇用保険　社会保険　厚生年金　その他：勤務日数による</v>
          </cell>
          <cell r="AT1354" t="str">
            <v>２人</v>
          </cell>
          <cell r="AU1354" t="str">
            <v>通所介護（デイサービス）</v>
          </cell>
          <cell r="AV1354" t="str">
            <v>有</v>
          </cell>
          <cell r="AW1354" t="str">
            <v>パートタイム募集　未経験者歓迎可　勤務時間応相談可　勤務日数応相談可</v>
          </cell>
          <cell r="AX1354" t="str">
            <v>有</v>
          </cell>
          <cell r="AY1354" t="str">
            <v>厨房で作った社食(450円)で食べられます。
車通勤OK
笑顔が多い楽しい職場です</v>
          </cell>
          <cell r="AZ1354" t="str">
            <v>60分</v>
          </cell>
          <cell r="BA1354" t="str">
            <v>シフトによる</v>
          </cell>
          <cell r="BB1354" t="str">
            <v>有（屋内「原則禁煙」）</v>
          </cell>
          <cell r="BC1354" t="str">
            <v>屋内禁煙（屋外に喫煙所設置）</v>
          </cell>
        </row>
        <row r="1355">
          <cell r="C1355" t="str">
            <v>13190-11370531</v>
          </cell>
          <cell r="D1355">
            <v>45279</v>
          </cell>
          <cell r="E1355" t="str">
            <v>社会福祉法人 福音会</v>
          </cell>
          <cell r="F1355" t="str">
            <v>シャカイフクシホウジン フクインカイ</v>
          </cell>
          <cell r="G1355">
            <v>0</v>
          </cell>
          <cell r="H1355">
            <v>0</v>
          </cell>
          <cell r="I1355">
            <v>0</v>
          </cell>
          <cell r="J1355">
            <v>0</v>
          </cell>
          <cell r="K1355">
            <v>0</v>
          </cell>
          <cell r="L1355">
            <v>0</v>
          </cell>
          <cell r="M1355">
            <v>0</v>
          </cell>
          <cell r="N1355" t="str">
            <v xml:space="preserve">https://www.fukuinkai.or.jp/ </v>
          </cell>
          <cell r="O1355" t="str">
            <v>高齢者福祉事業として、町田・文京・練馬地区で特養ホーム２ケ所、デイサービス７ヶ所、ヘルパー事業１ヶ所、居宅支援事業所４ヶ所、包括支援３ヶ所などの事業を展開しております。高齢者の豊かで幸福な生活を願って支援しています。施設部門と在宅部門を有する総合福祉法人です。</v>
          </cell>
          <cell r="P1355" t="str">
            <v>一般事務／１月１７日面接会</v>
          </cell>
          <cell r="Q1355" t="str">
            <v>確認中</v>
          </cell>
          <cell r="R1355" t="str">
            <v>＊特別養護老人ホームや在宅事業所の事務業務＊人事総務</v>
          </cell>
          <cell r="S1355" t="str">
            <v>社会福祉法人 福音会</v>
          </cell>
          <cell r="T1355" t="str">
            <v>確認中</v>
          </cell>
          <cell r="U1355" t="str">
            <v>正社員</v>
          </cell>
          <cell r="V1355" t="str">
            <v>東京都町田市野津田町 １９３２番地</v>
          </cell>
          <cell r="W1355" t="str">
            <v>神奈中バス 並木下車 徒歩８分</v>
          </cell>
          <cell r="X1355" t="str">
            <v>192,000円〜240,000円</v>
          </cell>
          <cell r="Y1355" t="str">
            <v>-</v>
          </cell>
          <cell r="Z1355" t="str">
            <v>-</v>
          </cell>
          <cell r="AA1355" t="str">
            <v>実費支給（上限なし）</v>
          </cell>
          <cell r="AB1355" t="str">
            <v>あり</v>
          </cell>
          <cell r="AC1355" t="str">
            <v>1月あたり600円〜10,100円（前年度実績）</v>
          </cell>
          <cell r="AD1355" t="str">
            <v>あり</v>
          </cell>
          <cell r="AE1355" t="str">
            <v>計 3.50ヶ月分（前年度実績）</v>
          </cell>
          <cell r="AF1355" t="str">
            <v>月給（手当等確認ください）</v>
          </cell>
          <cell r="AG1355" t="str">
            <v>期間の定めなし</v>
          </cell>
          <cell r="AH1355" t="str">
            <v>雇用期間の定めなし</v>
          </cell>
          <cell r="AI1355" t="str">
            <v>確認中</v>
          </cell>
          <cell r="AJ1355" t="str">
            <v>可</v>
          </cell>
          <cell r="AK1355" t="str">
            <v>あり</v>
          </cell>
          <cell r="AL1355" t="str">
            <v>４ヶ月</v>
          </cell>
          <cell r="AM1355" t="str">
            <v>あり</v>
          </cell>
          <cell r="AN1355" t="str">
            <v>10時間</v>
          </cell>
          <cell r="AO1355" t="str">
            <v>変形労働時間制</v>
          </cell>
          <cell r="AP1355" t="str">
            <v>変形労働時間制の単位,１ヶ月単位,就業時間１,8時30分〜17時30分</v>
          </cell>
          <cell r="AQ1355" t="str">
            <v>４週８休制</v>
          </cell>
          <cell r="AR1355" t="str">
            <v>普通自動車運転免許あれば尚可（ＡＴ限定可）</v>
          </cell>
          <cell r="AS1355" t="str">
            <v>雇用保険，労災保険，健康保険，厚生年金</v>
          </cell>
          <cell r="AT1355" t="str">
            <v>1人</v>
          </cell>
          <cell r="AU1355" t="str">
            <v>特別養護老人ホーム（特養）</v>
          </cell>
          <cell r="AZ1355" t="str">
            <v>60分</v>
          </cell>
          <cell r="BA1355" t="str">
            <v>週休二日制</v>
          </cell>
          <cell r="BB1355" t="str">
            <v>あり（屋内禁煙）</v>
          </cell>
          <cell r="BC1355" t="str">
            <v>屋内禁煙（屋外に喫煙所設置）</v>
          </cell>
        </row>
        <row r="1356">
          <cell r="C1356" t="str">
            <v>13190-11371431</v>
          </cell>
          <cell r="D1356">
            <v>45279</v>
          </cell>
          <cell r="E1356" t="str">
            <v>社会福祉法人 福音会</v>
          </cell>
          <cell r="F1356" t="str">
            <v>シャカイフクシホウジン フクインカイ</v>
          </cell>
          <cell r="G1356">
            <v>0</v>
          </cell>
          <cell r="H1356">
            <v>0</v>
          </cell>
          <cell r="I1356">
            <v>0</v>
          </cell>
          <cell r="J1356">
            <v>0</v>
          </cell>
          <cell r="K1356">
            <v>0</v>
          </cell>
          <cell r="L1356">
            <v>0</v>
          </cell>
          <cell r="M1356">
            <v>0</v>
          </cell>
          <cell r="N1356" t="str">
            <v xml:space="preserve">https://www.fukuinkai.or.jp/ </v>
          </cell>
          <cell r="O1356" t="str">
            <v>高齢者福祉事業として、町田・文京・練馬地区で特養ホーム２ケ所、デイサービス７ヶ所、ヘルパー事業１ヶ所、居宅支援事業所４ヶ所、包括支援３ヶ所などの事業を展開しております。高齢者の豊かで幸福な生活を願って支援しています。施設部門と在宅部門を有する総合福祉法人です。</v>
          </cell>
          <cell r="P1356" t="str">
            <v>介護職員（まちだケアセンター）／１月１７日面接会</v>
          </cell>
          <cell r="Q1356" t="str">
            <v>確認中</v>
          </cell>
          <cell r="R1356" t="str">
            <v>まちだケアセンター（デイサービス）デイサービス利用者の対応（送迎、入浴、排せつ、食事介助など）※無資格、未経験者も歓迎</v>
          </cell>
          <cell r="S1356" t="str">
            <v>まちだケアセンター（デイサービス）</v>
          </cell>
          <cell r="T1356" t="str">
            <v>確認中</v>
          </cell>
          <cell r="U1356" t="str">
            <v>正社員</v>
          </cell>
          <cell r="V1356" t="str">
            <v>東京都町田市野津田町 １９３２番地</v>
          </cell>
          <cell r="W1356" t="str">
            <v>町田駅より神奈中バス「並木」バス停下車 徒歩１０分</v>
          </cell>
          <cell r="X1356" t="str">
            <v>193,000円〜232,000円</v>
          </cell>
          <cell r="Y1356" t="str">
            <v>介護職手当 12,000円〜12,000円</v>
          </cell>
          <cell r="Z1356" t="str">
            <v>資格手当 ～１０，０００円</v>
          </cell>
          <cell r="AA1356" t="str">
            <v>実費支給（上限なし）</v>
          </cell>
          <cell r="AB1356" t="str">
            <v>あり</v>
          </cell>
          <cell r="AC1356" t="str">
            <v>1月あたり500円〜9,590円（前年度実績）</v>
          </cell>
          <cell r="AD1356" t="str">
            <v>実費支給（上限なし）</v>
          </cell>
          <cell r="AE1356" t="str">
            <v>計 3.50ヶ月分（前年度実績）</v>
          </cell>
          <cell r="AF1356" t="str">
            <v>月給（手当等確認ください）</v>
          </cell>
          <cell r="AG1356" t="str">
            <v>期間の定めなし</v>
          </cell>
          <cell r="AH1356" t="str">
            <v>雇用期間の定めなし</v>
          </cell>
          <cell r="AI1356" t="str">
            <v>確認中</v>
          </cell>
          <cell r="AJ1356" t="str">
            <v>可</v>
          </cell>
          <cell r="AK1356" t="str">
            <v>あり</v>
          </cell>
          <cell r="AL1356" t="str">
            <v>４ヶ月</v>
          </cell>
          <cell r="AM1356" t="str">
            <v>あり</v>
          </cell>
          <cell r="AN1356" t="str">
            <v>4時間</v>
          </cell>
          <cell r="AO1356" t="str">
            <v>変形労働時間制</v>
          </cell>
          <cell r="AP1356" t="str">
            <v>変形労働時間制の単位,１ヶ月単位,就業時間１,8時15分〜17時15分,就業時間２,9時15分〜18時15分,就業時間に関する特記事項,シフト勤務</v>
          </cell>
          <cell r="AQ1356" t="str">
            <v>４週８休制</v>
          </cell>
          <cell r="AR1356" t="str">
            <v>介護福祉士,あれば尚可,介護職員初任者研修修了者,あれば尚可,介護職員実務者研修修了者,あれば尚可,普通自動車運転免許,あれば尚可（ＡＴ限定可）</v>
          </cell>
          <cell r="AS1356" t="str">
            <v>雇用保険，労災保険，健康保険，厚生年金</v>
          </cell>
          <cell r="AT1356" t="str">
            <v>2人</v>
          </cell>
          <cell r="AU1356" t="str">
            <v>認知症対応型デイサービス</v>
          </cell>
          <cell r="AZ1356" t="str">
            <v>60分</v>
          </cell>
          <cell r="BA1356" t="str">
            <v>週休二日制</v>
          </cell>
          <cell r="BB1356" t="str">
            <v>あり（屋内禁煙）</v>
          </cell>
          <cell r="BC1356" t="str">
            <v>屋内禁煙（屋外に喫煙所設置）</v>
          </cell>
        </row>
        <row r="1357">
          <cell r="C1357" t="str">
            <v>13190-11372731</v>
          </cell>
          <cell r="D1357">
            <v>45279</v>
          </cell>
          <cell r="E1357" t="str">
            <v>社会福祉法人 福音会</v>
          </cell>
          <cell r="F1357" t="str">
            <v>シャカイフクシホウジン フクインカイ</v>
          </cell>
          <cell r="G1357">
            <v>0</v>
          </cell>
          <cell r="H1357">
            <v>0</v>
          </cell>
          <cell r="I1357">
            <v>0</v>
          </cell>
          <cell r="J1357">
            <v>0</v>
          </cell>
          <cell r="K1357">
            <v>0</v>
          </cell>
          <cell r="L1357">
            <v>0</v>
          </cell>
          <cell r="M1357">
            <v>0</v>
          </cell>
          <cell r="N1357" t="str">
            <v xml:space="preserve">https://www.fukuinkai.or.jp/ </v>
          </cell>
          <cell r="O1357" t="str">
            <v>高齢者福祉事業として、町田・文京・練馬地区で特養ホーム２ケ所、デイサービス７ヶ所、ヘルパー事業１ヶ所、居宅支援事業所４ヶ所、包括支援３ヶ所などの事業を展開しております。高齢者の豊かで幸福な生活を願って支援しています。施設部門と在宅部門を有する総合福祉法人です。</v>
          </cell>
          <cell r="P1357" t="str">
            <v>介護職員（特別養護老人ホーム福音の家）／１月１７日面接会</v>
          </cell>
          <cell r="Q1357" t="str">
            <v>確認中</v>
          </cell>
          <cell r="R1357" t="str">
            <v>特別養護老人ホーム 福音の家,ご入居者の尊厳を守り健康で幸せな日々を送って頂くための支援を,お願いします。,特別養護老人ホーム（利用者１３０名）における施設利用者の生活,支援、身体介助等です。</v>
          </cell>
          <cell r="S1357" t="str">
            <v>特別養護老人ホーム福音の家</v>
          </cell>
          <cell r="T1357" t="str">
            <v>確認中</v>
          </cell>
          <cell r="U1357" t="str">
            <v>正社員</v>
          </cell>
          <cell r="V1357" t="str">
            <v>東京都町田市野津田町 １９３２番地</v>
          </cell>
          <cell r="W1357" t="str">
            <v>町田駅より神奈中バス「並木」バス停下車 徒歩１０分</v>
          </cell>
          <cell r="X1357" t="str">
            <v>193,000円〜232,000円</v>
          </cell>
          <cell r="Y1357" t="str">
            <v>介護職手当 12,000円〜12,000円</v>
          </cell>
          <cell r="Z1357" t="str">
            <v>夜勤手当 １回１０，０００円,資格手当 ～１０，０００円,試用期間終了後、人事審査委員会にて初任賃金を確定。,初任賃金確定後、試用期間中の賃金との差額がある場合,採用時に遡って、その差額を支給します。</v>
          </cell>
          <cell r="AA1357" t="str">
            <v>実費支給（上限なし）</v>
          </cell>
          <cell r="AB1357" t="str">
            <v>あり</v>
          </cell>
          <cell r="AC1357" t="str">
            <v>1月あたり500円〜9,250円（前年度実績）</v>
          </cell>
          <cell r="AD1357" t="str">
            <v>あり</v>
          </cell>
          <cell r="AE1357" t="str">
            <v>計 3.50ヶ月分（前年度実績）</v>
          </cell>
          <cell r="AF1357" t="str">
            <v>月給（手当等確認ください）</v>
          </cell>
          <cell r="AG1357" t="str">
            <v>期間の定めなし</v>
          </cell>
          <cell r="AH1357" t="str">
            <v>雇用期間の定めなし</v>
          </cell>
          <cell r="AI1357" t="str">
            <v>確認中</v>
          </cell>
          <cell r="AJ1357" t="str">
            <v>可</v>
          </cell>
          <cell r="AK1357" t="str">
            <v>あり</v>
          </cell>
          <cell r="AL1357" t="str">
            <v>４ヶ月</v>
          </cell>
          <cell r="AM1357" t="str">
            <v>あり</v>
          </cell>
          <cell r="AN1357" t="str">
            <v>5時間</v>
          </cell>
          <cell r="AO1357" t="str">
            <v>変形労働時間制</v>
          </cell>
          <cell r="AP1357" t="str">
            <v>変形労働時間制の単位,１ヶ月単位,就業時間１,7時00分〜16時00分,就業時間２,11時00分〜20時00分,就業時間３,17時30分〜10時30分,就業時間に関する特記事項,シフト勤務,（３）は月に５回ほど有り</v>
          </cell>
          <cell r="AQ1357" t="str">
            <v>４週８休制</v>
          </cell>
          <cell r="AR1357" t="str">
            <v>介護福祉士,あれば尚可,介護職員初任者研修修了者,あれば尚可,介護職員実務者研修修了者,あれば尚可,求人条件特記事項欄参照,いずれかの資格を所持で可</v>
          </cell>
          <cell r="AS1357" t="str">
            <v>雇用保険，労災保険，健康保険，厚生年金</v>
          </cell>
          <cell r="AT1357" t="str">
            <v>3人</v>
          </cell>
          <cell r="AU1357" t="str">
            <v>特別養護老人ホーム（特養）</v>
          </cell>
          <cell r="AZ1357" t="str">
            <v>60分</v>
          </cell>
          <cell r="BA1357" t="str">
            <v>週休二日制</v>
          </cell>
          <cell r="BB1357" t="str">
            <v>あり（屋内禁煙）</v>
          </cell>
          <cell r="BC1357" t="str">
            <v>屋内禁煙（屋外に喫煙所設置）</v>
          </cell>
        </row>
        <row r="1358">
          <cell r="C1358" t="str">
            <v>13190-11373331</v>
          </cell>
          <cell r="D1358">
            <v>45279</v>
          </cell>
          <cell r="E1358" t="str">
            <v>社会福祉法人 福音会</v>
          </cell>
          <cell r="F1358" t="str">
            <v>シャカイフクシホウジン フクインカイ</v>
          </cell>
          <cell r="G1358">
            <v>0</v>
          </cell>
          <cell r="H1358">
            <v>0</v>
          </cell>
          <cell r="I1358">
            <v>0</v>
          </cell>
          <cell r="J1358">
            <v>0</v>
          </cell>
          <cell r="K1358">
            <v>0</v>
          </cell>
          <cell r="L1358">
            <v>0</v>
          </cell>
          <cell r="M1358">
            <v>0</v>
          </cell>
          <cell r="N1358" t="str">
            <v xml:space="preserve">https://www.fukuinkai.or.jp/ </v>
          </cell>
          <cell r="O1358" t="str">
            <v>高齢者福祉事業として、町田・文京・練馬地区で特養ホーム２ケ所、デイサービス７ヶ所、ヘルパー事業１ヶ所、居宅支援事業所４ヶ所、包括支援３ヶ所などの事業を展開しております。高齢者の豊かで幸福な生活を願って支援しています。施設部門と在宅部門を有する総合福祉法人です。</v>
          </cell>
          <cell r="P1358" t="str">
            <v>サービス提供責任者／１月１７日面接会</v>
          </cell>
          <cell r="Q1358" t="str">
            <v>確認中</v>
          </cell>
          <cell r="R1358" t="str">
            <v>・訪問介護におけるサービス提供責任者業務全般,・専用ソフトへの入力業務,・一部ヘルパー業務,・業務処理が正確かつ短縮にできる専用ソフトを, 導入しています。</v>
          </cell>
          <cell r="S1358" t="str">
            <v>社会福祉法人 福音会</v>
          </cell>
          <cell r="T1358" t="str">
            <v>確認中</v>
          </cell>
          <cell r="U1358" t="str">
            <v>正社員</v>
          </cell>
          <cell r="V1358" t="str">
            <v>東京都町田市野津田町１９３２番地</v>
          </cell>
          <cell r="W1358" t="str">
            <v>町田駅より野津田車庫行き「並木」バス停下車 徒歩１０分</v>
          </cell>
          <cell r="X1358" t="str">
            <v>227,000円〜267,000円</v>
          </cell>
          <cell r="Y1358" t="str">
            <v>介護職手当 12,000円〜12,000円,サ責手当 5,000円〜5,000円,資格手当 10,000円〜10,000円</v>
          </cell>
          <cell r="Z1358" t="str">
            <v>夜間拘束 １回１０００円 ＊月４回程度,試用期間終了後、人事審査委員会にて初任賃金を確定。,初任賃金確定後、試用期間中の賃金との差額がある場合,採用時に遡って、その差額を支給します。</v>
          </cell>
          <cell r="AA1358" t="str">
            <v>実費支給（上限あり）</v>
          </cell>
          <cell r="AB1358" t="str">
            <v>あり</v>
          </cell>
          <cell r="AC1358" t="str">
            <v>1月あたり600円〜10,440円（前年度実績）</v>
          </cell>
          <cell r="AD1358" t="str">
            <v>実費支給（上限あり）</v>
          </cell>
          <cell r="AE1358" t="str">
            <v>計 3.50ヶ月分（前年度実績）</v>
          </cell>
          <cell r="AF1358" t="str">
            <v>月給（手当等確認ください）</v>
          </cell>
          <cell r="AG1358" t="str">
            <v>期間の定めなし</v>
          </cell>
          <cell r="AH1358" t="str">
            <v>雇用期間の定めなし</v>
          </cell>
          <cell r="AI1358" t="str">
            <v>確認中</v>
          </cell>
          <cell r="AJ1358" t="str">
            <v>可</v>
          </cell>
          <cell r="AK1358" t="str">
            <v>あり</v>
          </cell>
          <cell r="AL1358" t="str">
            <v>４ヶ月</v>
          </cell>
          <cell r="AM1358" t="str">
            <v>あり</v>
          </cell>
          <cell r="AN1358" t="str">
            <v>15時間</v>
          </cell>
          <cell r="AO1358" t="str">
            <v>就業時間１</v>
          </cell>
          <cell r="AP1358" t="str">
            <v>8時30分〜17時30分</v>
          </cell>
          <cell r="AQ1358" t="str">
            <v>４週８休制（シフト）</v>
          </cell>
          <cell r="AR1358" t="str">
            <v>介護福祉士必須</v>
          </cell>
          <cell r="AS1358" t="str">
            <v>雇用保険，労災保険，健康保険，厚生年金</v>
          </cell>
          <cell r="AT1358" t="str">
            <v>1人</v>
          </cell>
          <cell r="AU1358" t="str">
            <v>訪問介護（ホームヘルプサービス）</v>
          </cell>
          <cell r="AZ1358" t="str">
            <v>60分</v>
          </cell>
          <cell r="BA1358" t="str">
            <v>週休二日制</v>
          </cell>
          <cell r="BB1358" t="str">
            <v>あり（屋内禁煙）</v>
          </cell>
          <cell r="BC1358" t="str">
            <v>屋内禁煙（屋外に喫煙所設置）</v>
          </cell>
        </row>
        <row r="1359">
          <cell r="C1359" t="str">
            <v>13190-11374631</v>
          </cell>
          <cell r="D1359">
            <v>45279</v>
          </cell>
          <cell r="E1359" t="str">
            <v>社会福祉法人 福音会</v>
          </cell>
          <cell r="F1359" t="str">
            <v>シャカイフクシホウジン フクインカイ</v>
          </cell>
          <cell r="G1359">
            <v>0</v>
          </cell>
          <cell r="H1359">
            <v>0</v>
          </cell>
          <cell r="I1359">
            <v>0</v>
          </cell>
          <cell r="J1359">
            <v>0</v>
          </cell>
          <cell r="K1359">
            <v>0</v>
          </cell>
          <cell r="L1359">
            <v>0</v>
          </cell>
          <cell r="M1359">
            <v>0</v>
          </cell>
          <cell r="N1359" t="str">
            <v xml:space="preserve">https://www.fukuinkai.or.jp/ </v>
          </cell>
          <cell r="O1359" t="str">
            <v>高齢者福祉事業として、町田・文京・練馬地区で特養ホーム２ケ所、デイサービス７ヶ所、ヘルパー事業１ヶ所、居宅支援事業所４ヶ所、包括支援３ヶ所などの事業を展開しております。高齢者の豊かで幸福な生活を願って支援しています。施設部門と在宅部門を有する総合福祉法人です。</v>
          </cell>
          <cell r="P1359" t="str">
            <v>調理員／１月１７日面接会</v>
          </cell>
          <cell r="Q1359" t="str">
            <v>確認中</v>
          </cell>
          <cell r="R1359" t="str">
            <v>特別養護老人ホーム及び軽費老人ホームのご入居者の食事全般を支えていただくお仕事です。厨房にて調理補助、厨房職員のコーディネーター業務を担っていただきます。管理栄養士の補助。食を通してチームケアをしています。明るく楽しい職場です。</v>
          </cell>
          <cell r="S1359" t="str">
            <v>社会福祉法人 福音会</v>
          </cell>
          <cell r="T1359" t="str">
            <v>確認中</v>
          </cell>
          <cell r="U1359" t="str">
            <v>正社員</v>
          </cell>
          <cell r="V1359" t="str">
            <v>東京都町田市野津田町 １９３２番地</v>
          </cell>
          <cell r="W1359" t="str">
            <v>町田駅より神奈中バス「並木」バス停下車 徒歩１０分</v>
          </cell>
          <cell r="X1359" t="str">
            <v>187,000円〜200,000円</v>
          </cell>
          <cell r="Y1359" t="str">
            <v>-</v>
          </cell>
          <cell r="Z1359" t="str">
            <v>試用期間終了後、人事審査委員会にて初任賃金を確定。,初任賃金確定後、試用期間中の賃金との差額がある場合,採用時に遡って、その差額を支給します。</v>
          </cell>
          <cell r="AA1359" t="str">
            <v>実費支給（上限あり）</v>
          </cell>
          <cell r="AB1359" t="str">
            <v>あり</v>
          </cell>
          <cell r="AC1359" t="str">
            <v>1月あたり0.00％〜5.00％（前年度実績）</v>
          </cell>
          <cell r="AD1359" t="str">
            <v>あり</v>
          </cell>
          <cell r="AE1359" t="str">
            <v>計 3.50ヶ月分（前年度実績）</v>
          </cell>
          <cell r="AF1359" t="str">
            <v>月給（手当等確認ください）</v>
          </cell>
          <cell r="AG1359" t="str">
            <v>期間の定めなし</v>
          </cell>
          <cell r="AH1359" t="str">
            <v>雇用期間の定めなし</v>
          </cell>
          <cell r="AI1359" t="str">
            <v>確認中</v>
          </cell>
          <cell r="AJ1359" t="str">
            <v>可</v>
          </cell>
          <cell r="AK1359" t="str">
            <v>あり</v>
          </cell>
          <cell r="AL1359" t="str">
            <v>４ヶ月</v>
          </cell>
          <cell r="AM1359" t="str">
            <v>あり</v>
          </cell>
          <cell r="AN1359" t="str">
            <v>4時間</v>
          </cell>
          <cell r="AO1359" t="str">
            <v>変形労働時間制</v>
          </cell>
          <cell r="AP1359" t="str">
            <v>変形労働時間制の単位,１ヶ月単位,就業時間１,5時30分〜14時30分,就業時間２,9時00分〜18時00分,就業時間３,11時30分〜20時30分</v>
          </cell>
          <cell r="AQ1359" t="str">
            <v>４週８休制</v>
          </cell>
          <cell r="AR1359" t="str">
            <v>免許・資格不問</v>
          </cell>
          <cell r="AS1359" t="str">
            <v>雇用保険，労災保険，健康保険，厚生年金</v>
          </cell>
          <cell r="AT1359" t="str">
            <v>2人</v>
          </cell>
          <cell r="AU1359" t="str">
            <v>特別養護老人ホーム（特養）</v>
          </cell>
          <cell r="AZ1359" t="str">
            <v>60分</v>
          </cell>
          <cell r="BA1359" t="str">
            <v>週休二日制</v>
          </cell>
          <cell r="BB1359" t="str">
            <v>あり（屋内禁煙）</v>
          </cell>
          <cell r="BC1359" t="str">
            <v>屋内禁煙（屋外に喫煙所設置）</v>
          </cell>
        </row>
        <row r="1360">
          <cell r="C1360" t="str">
            <v>13190-10607331</v>
          </cell>
          <cell r="D1360">
            <v>45261</v>
          </cell>
          <cell r="E1360" t="str">
            <v>セコムフォート多摩 株式会社</v>
          </cell>
          <cell r="F1360" t="str">
            <v>セコムフォートタマ カブシキガイシャ</v>
          </cell>
          <cell r="G1360" t="str">
            <v>総務室</v>
          </cell>
          <cell r="H1360" t="str">
            <v>若林 雄一</v>
          </cell>
          <cell r="I1360" t="str">
            <v>ワカバヤシ　</v>
          </cell>
          <cell r="J1360" t="str">
            <v>042-797-6474</v>
          </cell>
          <cell r="K1360" t="str">
            <v>042-797-6476</v>
          </cell>
          <cell r="L1360" t="e">
            <v>#N/A</v>
          </cell>
          <cell r="M1360" t="str">
            <v>wakabayashi@royal-tama.co.jp</v>
          </cell>
          <cell r="N1360" t="str">
            <v xml:space="preserve">https://www.royal-tama.co.jp </v>
          </cell>
          <cell r="O1360" t="str">
            <v>ご入居者お一人おひとりに向き合い業界最高水準のサービス提供を目指しています。セコム（一部上場）１００％出資会社で、経営は盤石、福利厚生も万全。多摩丘陵病院に隣接しており安心です。</v>
          </cell>
          <cell r="P1360" t="str">
            <v>看護師：夜勤あり</v>
          </cell>
          <cell r="Q1360" t="str">
            <v>確認中</v>
          </cell>
          <cell r="R1360" t="str">
            <v>＊有料老人ホーム（１１０名）の健康サービススタッフ＊入居者の健康管理（近隣に救急指定病院があるので、医療行為は基本的にありません。 在宅医療程度の医療処置や、相談業務などが主な仕事です）※私有車通勤歓迎（駐車場無料）※夜勤は月５回程度</v>
          </cell>
          <cell r="S1360" t="str">
            <v>コンフォートロイヤルライフ多摩</v>
          </cell>
          <cell r="T1360" t="str">
            <v>確認中</v>
          </cell>
          <cell r="U1360" t="str">
            <v>正社員</v>
          </cell>
          <cell r="V1360" t="str">
            <v>東京都町田市下小山田町１４６１番地</v>
          </cell>
          <cell r="W1360" t="str">
            <v>多摩センター駅からシャトルバスで１０分 当社前</v>
          </cell>
          <cell r="X1360" t="str">
            <v>268,100円〜287,100円</v>
          </cell>
          <cell r="Y1360" t="str">
            <v>-</v>
          </cell>
          <cell r="Z1360" t="str">
            <v>夜勤手当   １５，０００円／回＊その他手当については特記事項参照</v>
          </cell>
          <cell r="AA1360" t="str">
            <v>実費支給（上限あり）</v>
          </cell>
          <cell r="AB1360" t="str">
            <v>あり</v>
          </cell>
          <cell r="AC1360" t="str">
            <v>1月あたり1,500円〜3,500円（前年度実績）</v>
          </cell>
          <cell r="AD1360" t="str">
            <v>あり</v>
          </cell>
          <cell r="AE1360" t="str">
            <v>計 3.00ヶ月分（前年度実績）</v>
          </cell>
          <cell r="AF1360" t="str">
            <v>月給（手当等確認ください）</v>
          </cell>
          <cell r="AG1360" t="str">
            <v>期間の定めなし</v>
          </cell>
          <cell r="AH1360" t="str">
            <v>雇用期間の定めなし</v>
          </cell>
          <cell r="AI1360" t="str">
            <v>確認中</v>
          </cell>
          <cell r="AJ1360" t="str">
            <v>可</v>
          </cell>
          <cell r="AK1360" t="str">
            <v>あり</v>
          </cell>
          <cell r="AL1360" t="str">
            <v>３ヶ月</v>
          </cell>
          <cell r="AM1360" t="str">
            <v>あり</v>
          </cell>
          <cell r="AN1360" t="str">
            <v>10時間</v>
          </cell>
          <cell r="AO1360" t="str">
            <v>変形労働時間制</v>
          </cell>
          <cell r="AP1360" t="str">
            <v>変形労働時間制の単位,１ヶ月単位,就業時間１,9時00分〜17時30分,就業時間２,7時30分〜16時00分,就業時間３,8時00分〜16時30分,就業時間に関する特記事項,（４）１１：００～１９：３０,（５）１６：００～翌９：３０,＊（１）～（４）交替制,＊（５）は月５回程度</v>
          </cell>
          <cell r="AQ1360" t="str">
            <v>週休二日制</v>
          </cell>
          <cell r="AR1360" t="str">
            <v>看護師,必須,准看護師,必須,いずれかの資格を所持で可</v>
          </cell>
          <cell r="AS1360" t="str">
            <v>雇用保険，労災保険，健康保険，厚生年金</v>
          </cell>
          <cell r="AT1360" t="str">
            <v>1人</v>
          </cell>
          <cell r="AU1360" t="str">
            <v>特定施設入居者生活介護（有料老人ホーム）</v>
          </cell>
          <cell r="AV1360" t="str">
            <v>利用しない</v>
          </cell>
          <cell r="AX1360" t="str">
            <v>利用しない</v>
          </cell>
          <cell r="AZ1360" t="str">
            <v>60分</v>
          </cell>
          <cell r="BA1360" t="str">
            <v>週休二日制</v>
          </cell>
          <cell r="BB1360" t="str">
            <v>あり（屋内禁煙）</v>
          </cell>
          <cell r="BC1360" t="str">
            <v>屋内禁煙（屋外に喫煙所設置）</v>
          </cell>
        </row>
        <row r="1361">
          <cell r="C1361" t="str">
            <v>09110-03920131</v>
          </cell>
          <cell r="D1361">
            <v>45265</v>
          </cell>
          <cell r="E1361" t="str">
            <v>社会福祉法人 三光会 誠心園</v>
          </cell>
          <cell r="F1361" t="str">
            <v>シャカイフクシホウジン サンコウカイ セイシンエン</v>
          </cell>
          <cell r="G1361" t="str">
            <v>施設長</v>
          </cell>
          <cell r="H1361" t="str">
            <v>山本 隆史</v>
          </cell>
          <cell r="I1361" t="e">
            <v>#N/A</v>
          </cell>
          <cell r="J1361" t="str">
            <v>042-798-5855</v>
          </cell>
          <cell r="K1361" t="str">
            <v>042-798-5856</v>
          </cell>
          <cell r="L1361" t="e">
            <v>#N/A</v>
          </cell>
          <cell r="M1361" t="str">
            <v>seisinen@saga.ocn.ne.jp</v>
          </cell>
          <cell r="N1361" t="str">
            <v xml:space="preserve">http://www.sankokai.com/index.html </v>
          </cell>
          <cell r="O1361" t="str">
            <v>第一種・第二種社会福祉事業（特別養護老人ホームや老人デイサービスセンターなど）と公共事業（居宅介護支援事業）の運営。日光市にＨ１０年より、町田市にＨ２２年より特別養護老人ホーム等の運営を行っており、Ｈ２６年１２月にユニット型特養を相模原市にオープンしました。</v>
          </cell>
          <cell r="P1361" t="str">
            <v>介護職員（町田誠心園）</v>
          </cell>
          <cell r="Q1361" t="str">
            <v>確認中</v>
          </cell>
          <cell r="R1361" t="str">
            <v>特別養護老人ホームでの自立を支援する日常生活（食事・入浴・排泄）のお手伝いや、レクリエーションなどを行っていただきます。◎勤務状況により正社員登用あります。※経験者優遇いたします。※資格なしの方も相談に応じます。</v>
          </cell>
          <cell r="S1361" t="str">
            <v>社会福祉法人三光会「町田誠心園」</v>
          </cell>
          <cell r="T1361" t="str">
            <v>確認中</v>
          </cell>
          <cell r="U1361" t="str">
            <v>非常勤パート</v>
          </cell>
          <cell r="V1361" t="str">
            <v>東京都町田市下小山田町３３５２－８</v>
          </cell>
          <cell r="W1361" t="str">
            <v>ＪＲ横浜線町田駅からバス 桜台入口バス停から徒歩３分小田急線町田駅から車で１５分、ＪＲ淵野辺駅から車で５分</v>
          </cell>
          <cell r="X1361" t="str">
            <v>1,113円〜1,150円</v>
          </cell>
          <cell r="Y1361" t="str">
            <v>-</v>
          </cell>
          <cell r="Z1361" t="str">
            <v>≪資格手当≫◎介護職員初任者研修・介護職員実務者研修修了・ホームヘルパー２級：３０００円◎介護福祉士：１００００円◎夜勤手当：６０００円、夜勤研修中：４５００円※該当者のみ：住宅手当・扶養手当・特別扶養手当・処遇改善手当・通勤手当</v>
          </cell>
          <cell r="AA1361" t="str">
            <v>実費支給（上限あり）</v>
          </cell>
          <cell r="AB1361" t="str">
            <v>あり</v>
          </cell>
          <cell r="AC1361" t="str">
            <v>1時間あたり5円〜30円（前年度実績）</v>
          </cell>
          <cell r="AD1361" t="str">
            <v>あり</v>
          </cell>
          <cell r="AE1361" t="str">
            <v>1時間あたり5円〜30円（前年度実績）</v>
          </cell>
          <cell r="AF1361" t="str">
            <v>時給</v>
          </cell>
          <cell r="AG1361" t="str">
            <v>期間の定めなし</v>
          </cell>
          <cell r="AH1361" t="str">
            <v>雇用期間の定めなし</v>
          </cell>
          <cell r="AI1361" t="str">
            <v>確認中</v>
          </cell>
          <cell r="AJ1361" t="str">
            <v>可</v>
          </cell>
          <cell r="AK1361" t="str">
            <v>あり</v>
          </cell>
          <cell r="AL1361" t="str">
            <v>３ヶ月</v>
          </cell>
          <cell r="AM1361" t="str">
            <v>あり</v>
          </cell>
          <cell r="AN1361" t="str">
            <v>5時間</v>
          </cell>
          <cell r="AO1361" t="str">
            <v>変形労働時間制</v>
          </cell>
          <cell r="AP1361" t="str">
            <v>変形労働時間制の単位,１ヶ月単位,就業時間１,7時30分〜16時30分,就業時間２,9時00分〜18時00分,就業時間３,10時00分〜19時00分,就業時間に関する特記事項,■勤務時間（４）１６：００～１０：００</v>
          </cell>
          <cell r="AQ1361" t="str">
            <v>週休二日制</v>
          </cell>
          <cell r="AR1361" t="str">
            <v>介護福祉士,あれば尚可,ホームヘルパー２級,あれば尚可,介護職員実務者研修修了者,あれば尚可,介護職員初任者研修 あれば尚可,普通自動車運転免許,必須（ＡＴ限定可）</v>
          </cell>
          <cell r="AS1361" t="str">
            <v>労災保険</v>
          </cell>
          <cell r="AT1361" t="str">
            <v>2人</v>
          </cell>
          <cell r="AU1361" t="str">
            <v>特別養護老人ホーム（特養）</v>
          </cell>
          <cell r="AV1361" t="str">
            <v>利用しない</v>
          </cell>
          <cell r="AX1361" t="str">
            <v>利用しない</v>
          </cell>
          <cell r="AZ1361" t="str">
            <v>60分</v>
          </cell>
          <cell r="BA1361" t="str">
            <v>週休二日制</v>
          </cell>
          <cell r="BB1361" t="str">
            <v>あり（屋内禁煙）</v>
          </cell>
          <cell r="BC1361" t="str">
            <v>屋内禁煙（屋外に喫煙所設置）</v>
          </cell>
        </row>
        <row r="1362">
          <cell r="C1362" t="str">
            <v>13190-11522231</v>
          </cell>
          <cell r="D1362">
            <v>45286</v>
          </cell>
          <cell r="E1362" t="str">
            <v>社会福祉法人みどり福祉会</v>
          </cell>
          <cell r="F1362" t="str">
            <v>お問い合わせください</v>
          </cell>
          <cell r="G1362" t="str">
            <v>施設長</v>
          </cell>
          <cell r="H1362" t="str">
            <v>花岡 道悦</v>
          </cell>
          <cell r="J1362" t="str">
            <v>042-850-8863</v>
          </cell>
          <cell r="K1362" t="str">
            <v>042-732-6663</v>
          </cell>
          <cell r="M1362" t="str">
            <v>kogasaka@midorifukushikai.or.jp</v>
          </cell>
          <cell r="N1362" t="str">
            <v>https://midorifukushikai.or.jp/facility/kogasaka/</v>
          </cell>
          <cell r="O1362" t="str">
            <v>平成２４年に開設しました新しい施設です。入苑者、地域高齢者と
のふれあいを通して心暖まる介護を目指しております。</v>
          </cell>
          <cell r="P1362" t="str">
            <v>デイサービス看護師</v>
          </cell>
          <cell r="Q1362" t="str">
            <v>確認中</v>
          </cell>
          <cell r="R1362" t="str">
            <v>デイサービスご利用者の健康管理（バイタルチェック）、服薬管理</v>
          </cell>
          <cell r="S1362" t="str">
            <v>高ヶ坂ひかり苑デイサービス</v>
          </cell>
          <cell r="T1362" t="str">
            <v>確認中</v>
          </cell>
          <cell r="U1362" t="str">
            <v>非常勤パート</v>
          </cell>
          <cell r="V1362" t="str">
            <v>東京都町田市高ヶ坂5丁目26－19</v>
          </cell>
          <cell r="W1362" t="str">
            <v>小田急線「町田駅」・JF横浜線「町田駅」よりバス「高ヶ坂団地行き」終点「高ヶ坂団地」下車、徒歩2分</v>
          </cell>
          <cell r="X1362" t="str">
            <v>1,700円〜1,920円</v>
          </cell>
          <cell r="Y1362" t="str">
            <v>処遇改善支援手当 10円〜20円</v>
          </cell>
          <cell r="Z1362" t="str">
            <v>なし</v>
          </cell>
          <cell r="AA1362" t="str">
            <v>実費支給（上限あり）</v>
          </cell>
          <cell r="AB1362" t="str">
            <v>なし</v>
          </cell>
          <cell r="AC1362" t="str">
            <v>なし</v>
          </cell>
          <cell r="AD1362" t="str">
            <v>なし</v>
          </cell>
          <cell r="AE1362" t="str">
            <v>なし</v>
          </cell>
          <cell r="AF1362" t="str">
            <v>時給</v>
          </cell>
          <cell r="AG1362" t="str">
            <v>期間の定めあり</v>
          </cell>
          <cell r="AH1362" t="str">
            <v>雇用期間の定めあり（4ヶ月以上）,1年,契約更新の可能性,あり（条件付きで更新あり）,契約更新の条件,勤務成績、態度、能力、法人の経営状況等により判断</v>
          </cell>
          <cell r="AI1362" t="str">
            <v>確認中</v>
          </cell>
          <cell r="AJ1362" t="str">
            <v>可</v>
          </cell>
          <cell r="AK1362" t="str">
            <v>あり</v>
          </cell>
          <cell r="AL1362" t="str">
            <v>３ヶ月</v>
          </cell>
          <cell r="AM1362" t="str">
            <v>あり</v>
          </cell>
          <cell r="AN1362" t="str">
            <v>2時間</v>
          </cell>
          <cell r="AO1362" t="str">
            <v>変形労働時間制</v>
          </cell>
          <cell r="AP1362" t="str">
            <v>変形労働時間制の単位,１年単位,就業時間１,10時00分〜18時00分,就業時間２,9時00分〜18時00分</v>
          </cell>
          <cell r="AQ1362" t="str">
            <v>週3日程度</v>
          </cell>
          <cell r="AR1362" t="str">
            <v>看護師,必須,准看護師,必須,いずれかの資格を所持で可,普通自動車運転免許,あれば尚可（ＡＴ限定可）</v>
          </cell>
          <cell r="AS1362" t="str">
            <v>雇用保険，労災保険，健康保険，厚生年金</v>
          </cell>
          <cell r="AT1362" t="str">
            <v>2人</v>
          </cell>
          <cell r="AU1362" t="str">
            <v>通所介護（デイサービス）</v>
          </cell>
          <cell r="AV1362" t="str">
            <v>利用しない</v>
          </cell>
          <cell r="AX1362" t="str">
            <v>利用しない</v>
          </cell>
          <cell r="AZ1362" t="str">
            <v>60分</v>
          </cell>
          <cell r="BA1362" t="str">
            <v>週休二日制</v>
          </cell>
          <cell r="BB1362" t="str">
            <v>あり（屋内禁煙）</v>
          </cell>
          <cell r="BC1362" t="str">
            <v>屋内禁煙（屋外に喫煙所設置）</v>
          </cell>
        </row>
        <row r="1363">
          <cell r="C1363" t="str">
            <v>13190-10711731</v>
          </cell>
          <cell r="D1363">
            <v>45261</v>
          </cell>
          <cell r="E1363" t="str">
            <v>医療法人社団 永生会 介護老人保健施設 オネスティ南町田</v>
          </cell>
          <cell r="F1363" t="str">
            <v>イリョウホウジンシャダン エイセイカイ カイゴロウジンホケンシセツ オネスティミナミマチダ</v>
          </cell>
          <cell r="G1363" t="str">
            <v>採用担当</v>
          </cell>
          <cell r="H1363" t="str">
            <v>阿部　正博</v>
          </cell>
          <cell r="I1363" t="e">
            <v>#N/A</v>
          </cell>
          <cell r="J1363" t="str">
            <v>042-788-0373</v>
          </cell>
          <cell r="K1363" t="str">
            <v>042-796-0039</v>
          </cell>
          <cell r="L1363" t="e">
            <v>#N/A</v>
          </cell>
          <cell r="M1363" t="str">
            <v>m-abe@eisei.or.jp</v>
          </cell>
          <cell r="N1363" t="str">
            <v xml:space="preserve">http://www.eisei.or.jp </v>
          </cell>
          <cell r="O1363" t="str">
            <v>介護保険制度の下、在宅支援を目的とする入所者１５０名、通所リハビリテーション４０名のサービスを展開している。平成２５年３月に新規オープンした、永生会３番目の介護老人保健施設です。経営母体は八王子市に本拠地とする永生会です。永生病院と南多摩病院の運営。介護老人保健施設を３ヶ所、グループホーム１ヶ所、その他訪問看護ステーション５ヶ所や居宅介護支援事業所運営等</v>
          </cell>
          <cell r="P1363" t="str">
            <v>看護師（パート）</v>
          </cell>
          <cell r="Q1363" t="str">
            <v>確認中</v>
          </cell>
          <cell r="R1363" t="str">
            <v>医療度の高い方の、胃ろう・インスリン・褥瘡処置などを行い、介護スタッフと一緒に食事・排泄・入浴などの援助も行います。チームとして協力し業務遂行するひとりとしてお願いします。多職種協働（チーム）で、利用者様の自立支援を目指せる方を募集しております。また、社内研修や社外セミナーの参加などスキルアップの機会もあります。興味のある方は一度見学にお越し下さい。</v>
          </cell>
          <cell r="S1363" t="str">
            <v>介護老人保健施設オネスティ南町田</v>
          </cell>
          <cell r="T1363" t="str">
            <v>確認中</v>
          </cell>
          <cell r="U1363" t="str">
            <v>非常勤パート</v>
          </cell>
          <cell r="V1363" t="str">
            <v>東京都町田市鶴間 ７丁目３－３</v>
          </cell>
          <cell r="W1363" t="str">
            <v>東急田園都市線 南町田グランベリーパーク駅,最寄り駅から就業場所までの交通手段,徒歩,所要時間,12分</v>
          </cell>
          <cell r="X1363" t="str">
            <v>1,700円〜1,700円</v>
          </cell>
          <cell r="Y1363" t="str">
            <v>-</v>
          </cell>
          <cell r="Z1363" t="str">
            <v>-</v>
          </cell>
          <cell r="AA1363" t="str">
            <v>実費支給（上限なし）</v>
          </cell>
          <cell r="AB1363" t="str">
            <v>なし</v>
          </cell>
          <cell r="AC1363" t="str">
            <v>なし</v>
          </cell>
          <cell r="AD1363" t="str">
            <v>なし</v>
          </cell>
          <cell r="AE1363" t="str">
            <v>なし</v>
          </cell>
          <cell r="AF1363" t="str">
            <v>時給</v>
          </cell>
          <cell r="AG1363" t="str">
            <v>期間の定めなし</v>
          </cell>
          <cell r="AH1363" t="str">
            <v>雇用期間の定めなし</v>
          </cell>
          <cell r="AI1363" t="str">
            <v>確認中</v>
          </cell>
          <cell r="AJ1363" t="str">
            <v>不可</v>
          </cell>
          <cell r="AK1363" t="str">
            <v>あり</v>
          </cell>
          <cell r="AL1363" t="str">
            <v>３ヶ月</v>
          </cell>
          <cell r="AM1363" t="str">
            <v>あり</v>
          </cell>
          <cell r="AN1363" t="str">
            <v>5時間</v>
          </cell>
          <cell r="AO1363" t="str">
            <v>日勤</v>
          </cell>
          <cell r="AP1363" t="str">
            <v>9時00分〜17時30分（相談可）</v>
          </cell>
          <cell r="AQ1363" t="str">
            <v>週3日〜週4日</v>
          </cell>
          <cell r="AR1363" t="str">
            <v>看護師必須</v>
          </cell>
          <cell r="AS1363" t="str">
            <v>雇用保険，労災保険，健康保険，厚生年金</v>
          </cell>
          <cell r="AT1363" t="str">
            <v>3人</v>
          </cell>
          <cell r="AU1363" t="str">
            <v>介護老人保健施設（老健）</v>
          </cell>
          <cell r="AV1363" t="str">
            <v>利用しない</v>
          </cell>
          <cell r="AX1363" t="str">
            <v>利用しない</v>
          </cell>
          <cell r="AZ1363" t="str">
            <v>60分</v>
          </cell>
          <cell r="BA1363" t="str">
            <v>週休二日制</v>
          </cell>
          <cell r="BB1363" t="str">
            <v>あり（屋内禁煙）</v>
          </cell>
          <cell r="BC1363" t="str">
            <v>屋内禁煙（屋外に喫煙所設置）</v>
          </cell>
        </row>
        <row r="1364">
          <cell r="C1364" t="str">
            <v>13190-11377031</v>
          </cell>
          <cell r="D1364">
            <v>45296</v>
          </cell>
          <cell r="E1364" t="str">
            <v>社会福祉法人 悠々会 町田山崎</v>
          </cell>
          <cell r="F1364" t="str">
            <v>シヤカイフクシホウジン ユウユウカイ マチダヤマザキ</v>
          </cell>
          <cell r="G1364">
            <v>0</v>
          </cell>
          <cell r="H1364">
            <v>0</v>
          </cell>
          <cell r="I1364">
            <v>0</v>
          </cell>
          <cell r="J1364">
            <v>0</v>
          </cell>
          <cell r="K1364">
            <v>0</v>
          </cell>
          <cell r="L1364">
            <v>0</v>
          </cell>
          <cell r="M1364">
            <v>0</v>
          </cell>
          <cell r="N1364" t="str">
            <v xml:space="preserve">http://www.yuyuen.com </v>
          </cell>
          <cell r="O1364" t="str">
            <v>特別養護老人ホーム・短期入所施設・グループホーム「ご利用者様一人ひとりの暮らしを大切にすること」ご年齢を重ねられても、介護が必要となってもごくあたり前の生活がお過ごしいただけるよう、できる限りの配慮、心配りを心がけています。</v>
          </cell>
          <cell r="P1364" t="str">
            <v>特養ホーム介護員・短期入所施設介護員</v>
          </cell>
          <cell r="Q1364" t="str">
            <v>確認中</v>
          </cell>
          <cell r="R1364" t="str">
            <v>＊ユニット型特別養護老人ホーム（定員数９０名）・短期入所施設 （定員数１０名）における介護業務です。・Ｈ３０年９月オープンのユニット型の老人福祉施設です。・グランハート町田敷地内・新規施設の為、快適な職場環境で働けます。・最新の設備（見守り支援システム等）も完備されています。・初任者研修・実務者研修等、資格取得受講費用の全額負担しま  す。試用期間後受講となります。</v>
          </cell>
          <cell r="S1364" t="str">
            <v>グランハート町田</v>
          </cell>
          <cell r="T1364" t="str">
            <v>確認中</v>
          </cell>
          <cell r="U1364" t="str">
            <v>非常勤パート</v>
          </cell>
          <cell r="V1364" t="str">
            <v>東京都町田市山崎町２０５５－１（グランハート町田）</v>
          </cell>
          <cell r="W1364" t="str">
            <v>小田急線町田駅から山崎団地入口バス停下車徒歩８分</v>
          </cell>
          <cell r="X1364" t="str">
            <v>1,113円〜1,385円</v>
          </cell>
          <cell r="Y1364" t="str">
            <v>-</v>
          </cell>
          <cell r="Z1364" t="str">
            <v>賞与：前年度実績有 年２回・処遇改善手当 ５０円／時間</v>
          </cell>
          <cell r="AA1364" t="str">
            <v>実費支給（上限あり）</v>
          </cell>
          <cell r="AB1364" t="str">
            <v>あり</v>
          </cell>
          <cell r="AC1364" t="str">
            <v>1時間あたり10円〜50円（前年度実績）</v>
          </cell>
          <cell r="AD1364" t="str">
            <v>なし</v>
          </cell>
          <cell r="AE1364" t="str">
            <v>なし</v>
          </cell>
          <cell r="AF1364" t="str">
            <v>時給</v>
          </cell>
          <cell r="AG1364" t="str">
            <v>期間の定めあり</v>
          </cell>
          <cell r="AH1364" t="str">
            <v>雇用期間の定めあり（4ヶ月以上）,1年,契約更新の可能性,あり（原則更新）</v>
          </cell>
          <cell r="AI1364" t="str">
            <v>確認中</v>
          </cell>
          <cell r="AJ1364" t="str">
            <v>可</v>
          </cell>
          <cell r="AK1364" t="str">
            <v>あり</v>
          </cell>
          <cell r="AL1364" t="str">
            <v>１ヶ月</v>
          </cell>
          <cell r="AM1364" t="str">
            <v>なし</v>
          </cell>
          <cell r="AN1364" t="str">
            <v>なし</v>
          </cell>
          <cell r="AO1364" t="str">
            <v>変形労働時間制</v>
          </cell>
          <cell r="AP1364" t="str">
            <v>変形労働時間制の単位,１ヶ月単位,就業時間１,7時00分〜16時00分,就業時間２,8時30分〜17時30分,就業時間３,13時00分〜22時00分,又は,11時00分〜20時00分の時間の間の5時間程度</v>
          </cell>
          <cell r="AQ1364" t="str">
            <v>週2日以上</v>
          </cell>
          <cell r="AR1364" t="str">
            <v>免許・資格不問</v>
          </cell>
          <cell r="AS1364" t="str">
            <v>労災保険</v>
          </cell>
          <cell r="AT1364" t="str">
            <v>4人</v>
          </cell>
          <cell r="AU1364" t="str">
            <v>特別養護老人ホーム（特養）</v>
          </cell>
          <cell r="AZ1364" t="str">
            <v>60分</v>
          </cell>
          <cell r="BA1364" t="str">
            <v>週休二日制</v>
          </cell>
          <cell r="BB1364" t="str">
            <v>あり（喫煙室設置）</v>
          </cell>
          <cell r="BC1364" t="str">
            <v>屋内禁煙（屋外に喫煙所設置）</v>
          </cell>
        </row>
        <row r="1365">
          <cell r="C1365" t="str">
            <v>13190-11424031</v>
          </cell>
          <cell r="D1365">
            <v>45296</v>
          </cell>
          <cell r="E1365" t="str">
            <v>医療法人社団 永生会 介護老人保健施設 オネスティ南町田</v>
          </cell>
          <cell r="F1365" t="str">
            <v>イリョウホウジンシャダン エイセイカイ カイゴロウジンホケンシセツ オネスティミナミマチダ</v>
          </cell>
          <cell r="G1365">
            <v>0</v>
          </cell>
          <cell r="H1365">
            <v>0</v>
          </cell>
          <cell r="I1365">
            <v>0</v>
          </cell>
          <cell r="J1365">
            <v>0</v>
          </cell>
          <cell r="K1365">
            <v>0</v>
          </cell>
          <cell r="L1365">
            <v>0</v>
          </cell>
          <cell r="M1365">
            <v>0</v>
          </cell>
          <cell r="N1365" t="str">
            <v xml:space="preserve">http://www.eisei.or.jp </v>
          </cell>
          <cell r="O1365" t="str">
            <v>介護保険制度の下、在宅支援を目的とする入所者１５０名、通所リハビリテーション４０名のサービスを展開している。平成２５年３月に新規オープンした、永生会３番目の介護老人保健施設です。経営母体は八王子市に本拠地とする永生会です。永生病院と南多摩病院の運営。介護老人保健施設を３ヶ所、グループホーム１ヶ所、その他訪問看護ステーション５ヶ所や居宅介護支援事業所運営等</v>
          </cell>
          <cell r="P1365" t="str">
            <v>介護職</v>
          </cell>
          <cell r="Q1365" t="str">
            <v>確認中</v>
          </cell>
          <cell r="R1365" t="str">
            <v>介護老人保健施設での介護業務全般（食事・入浴・排泄の介護等）多職種協働（チーム）で、利用者様の自立支援を目指せる方を募集しております。チームとして協力し業務遂行するひとりとしてお願いします。また、社内研修や社外セミナーの参加などスキルアップの機会もあります。興味のある方は一度見学にお越し下さい。</v>
          </cell>
          <cell r="S1365" t="str">
            <v>オネスティ南町田</v>
          </cell>
          <cell r="T1365" t="str">
            <v>確認中</v>
          </cell>
          <cell r="U1365" t="str">
            <v>正社員</v>
          </cell>
          <cell r="V1365" t="str">
            <v>東京都町田市鶴間 ７丁目３－３</v>
          </cell>
          <cell r="W1365" t="str">
            <v>東急田園都市線 南町田グランベリーパーク駅,最寄り駅から就業場所までの交通手段,徒歩,所要時間,12分</v>
          </cell>
          <cell r="X1365" t="str">
            <v>203,000円〜203,000円</v>
          </cell>
          <cell r="Y1365" t="str">
            <v>介護職特別手当 44,000円〜44,000円,その他手当 1,200円〜1,200円</v>
          </cell>
          <cell r="Z1365" t="str">
            <v>・皆勤手当：８０００円・早番・遅番手当：１０００円／回・夜勤手当：７０００円／回（月３回～５回夜勤があります） ２１０００円～３５０００円</v>
          </cell>
          <cell r="AA1365" t="str">
            <v>実費支給（上限なし）</v>
          </cell>
          <cell r="AB1365" t="str">
            <v>あり</v>
          </cell>
          <cell r="AC1365" t="str">
            <v>1月あたり400円〜4,700円（前年度実績）</v>
          </cell>
          <cell r="AD1365" t="str">
            <v>あり</v>
          </cell>
          <cell r="AE1365" t="str">
            <v>計 4.00ヶ月分（前年度実績）</v>
          </cell>
          <cell r="AF1365" t="str">
            <v>月給（手当等確認ください）</v>
          </cell>
          <cell r="AG1365" t="str">
            <v>期間の定めなし</v>
          </cell>
          <cell r="AH1365" t="str">
            <v>雇用期間の定めなし</v>
          </cell>
          <cell r="AI1365" t="str">
            <v>確認中</v>
          </cell>
          <cell r="AJ1365" t="str">
            <v>可</v>
          </cell>
          <cell r="AK1365" t="str">
            <v>あり</v>
          </cell>
          <cell r="AL1365" t="str">
            <v>３ヶ月</v>
          </cell>
          <cell r="AM1365" t="str">
            <v>なし</v>
          </cell>
          <cell r="AN1365" t="str">
            <v>なし</v>
          </cell>
          <cell r="AO1365" t="str">
            <v>変形労働時間制</v>
          </cell>
          <cell r="AP1365" t="str">
            <v>変形労働時間制の単位,１ヶ月単位,就業時間１,9時00分〜17時30分,就業時間２,7時00分〜15時30分,就業時間３,11時30分〜20時00分,就業時間に関する特記事項,就業時間（４）１６：３０～０９：３０、休憩１２０分</v>
          </cell>
          <cell r="AQ1365" t="str">
            <v>４週８休（週休２日休み）、年末年始５日、夏期休暇４日</v>
          </cell>
          <cell r="AR1365" t="str">
            <v>免許・資格不問</v>
          </cell>
          <cell r="AS1365" t="str">
            <v>雇用保険，労災保険，健康保険，厚生年金</v>
          </cell>
          <cell r="AT1365" t="str">
            <v>2人</v>
          </cell>
          <cell r="AU1365" t="str">
            <v>介護老人保健施設（老健）</v>
          </cell>
          <cell r="AZ1365" t="str">
            <v>60分</v>
          </cell>
          <cell r="BA1365" t="str">
            <v>週休二日制</v>
          </cell>
          <cell r="BB1365" t="str">
            <v>あり（屋内禁煙）</v>
          </cell>
          <cell r="BC1365" t="str">
            <v>屋内禁煙（屋外に喫煙所設置）</v>
          </cell>
        </row>
        <row r="1366">
          <cell r="C1366" t="str">
            <v>13190-11425831</v>
          </cell>
          <cell r="D1366">
            <v>45296</v>
          </cell>
          <cell r="E1366" t="str">
            <v>医療法人社団 永生会 介護老人保健施設 オネスティ南町田</v>
          </cell>
          <cell r="F1366" t="str">
            <v>イリョウホウジンシャダン エイセイカイ カイゴロウジンホケンシセツ オネスティミナミマチダ</v>
          </cell>
          <cell r="G1366">
            <v>0</v>
          </cell>
          <cell r="H1366">
            <v>0</v>
          </cell>
          <cell r="I1366">
            <v>0</v>
          </cell>
          <cell r="J1366">
            <v>0</v>
          </cell>
          <cell r="K1366">
            <v>0</v>
          </cell>
          <cell r="L1366">
            <v>0</v>
          </cell>
          <cell r="M1366">
            <v>0</v>
          </cell>
          <cell r="N1366" t="str">
            <v xml:space="preserve">http://www.eisei.or.jp </v>
          </cell>
          <cell r="O1366" t="str">
            <v>介護保険制度の下、在宅支援を目的とする入所者１５０名、通所リハビリテーション４０名のサービスを展開している。平成２５年３月に新規オープンした、永生会３番目の介護老人保健施設です。経営母体は八王子市に本拠地とする永生会です。永生病院と南多摩病院の運営。介護老人保健施設を３ヶ所、グループホーム１ヶ所、その他訪問看護ステーション５ヶ所や居宅介護支援事業所運営等</v>
          </cell>
          <cell r="P1366" t="str">
            <v>介護職（パート）</v>
          </cell>
          <cell r="Q1366" t="str">
            <v>確認中</v>
          </cell>
          <cell r="R1366" t="str">
            <v>介護老人保健施設での介護業務全般（食事・入浴・排泄の介護等）多職種協働（チーム）で、利用者様の自立支援を目指せる方を募集しております。チームとして協力し業務遂行するひとりとしてお願いします。また、社内研修や社外セミナーの参加などスキルアップの機会もあります。興味のある方は一度見学にお越し下さい。</v>
          </cell>
          <cell r="S1366" t="str">
            <v>オネスティ南町田</v>
          </cell>
          <cell r="T1366" t="str">
            <v>確認中</v>
          </cell>
          <cell r="U1366" t="str">
            <v>非常勤パート</v>
          </cell>
          <cell r="V1366" t="str">
            <v>東京都町田市鶴間 ７丁目３－３</v>
          </cell>
          <cell r="W1366" t="str">
            <v>東急田園都市線 南町田グランベリーパーク駅,最寄り駅から就業場所までの交通手段,徒歩,所要時間,12分</v>
          </cell>
          <cell r="X1366" t="str">
            <v>1,200円〜1,200円</v>
          </cell>
          <cell r="Y1366" t="str">
            <v>-</v>
          </cell>
          <cell r="Z1366" t="str">
            <v>-</v>
          </cell>
          <cell r="AA1366" t="str">
            <v>実費支給（上限なし）</v>
          </cell>
          <cell r="AB1366" t="str">
            <v>なし</v>
          </cell>
          <cell r="AC1366" t="str">
            <v>なし</v>
          </cell>
          <cell r="AD1366" t="str">
            <v>なし</v>
          </cell>
          <cell r="AE1366" t="str">
            <v>なし</v>
          </cell>
          <cell r="AF1366" t="str">
            <v>時給</v>
          </cell>
          <cell r="AG1366" t="str">
            <v>期間の定めなし</v>
          </cell>
          <cell r="AH1366" t="str">
            <v>雇用期間の定めなし</v>
          </cell>
          <cell r="AI1366" t="str">
            <v>確認中</v>
          </cell>
          <cell r="AJ1366" t="str">
            <v>不可</v>
          </cell>
          <cell r="AK1366" t="str">
            <v>あり</v>
          </cell>
          <cell r="AL1366" t="str">
            <v>３ヶ月</v>
          </cell>
          <cell r="AM1366" t="str">
            <v>なし</v>
          </cell>
          <cell r="AN1366" t="str">
            <v>なし</v>
          </cell>
          <cell r="AO1366" t="str">
            <v>就業時間１</v>
          </cell>
          <cell r="AP1366" t="str">
            <v>就業時間１,9時00分〜17時30分,就業時間２,7時00分〜15時30分,就業時間３,11時30分〜20時00分,就業時間に関する特記事項,１日４時間以上,週４日以上 応相談</v>
          </cell>
          <cell r="AQ1366" t="str">
            <v>週1日以上</v>
          </cell>
          <cell r="AR1366" t="str">
            <v>免許・資格不問</v>
          </cell>
          <cell r="AS1366" t="str">
            <v>労災保険</v>
          </cell>
          <cell r="AT1366" t="str">
            <v>3人</v>
          </cell>
          <cell r="AU1366" t="str">
            <v>介護老人保健施設（老健）</v>
          </cell>
          <cell r="AZ1366" t="str">
            <v>60分</v>
          </cell>
          <cell r="BA1366" t="str">
            <v>週休二日制</v>
          </cell>
          <cell r="BB1366" t="str">
            <v>あり（屋内禁煙）</v>
          </cell>
          <cell r="BC1366" t="str">
            <v>屋内禁煙（屋外に喫煙所設置）</v>
          </cell>
        </row>
        <row r="1367">
          <cell r="C1367" t="str">
            <v>13190-11426231</v>
          </cell>
          <cell r="D1367">
            <v>45296</v>
          </cell>
          <cell r="E1367" t="str">
            <v>医療法人社団 永生会 介護老人保健施設 オネスティ南町田</v>
          </cell>
          <cell r="F1367" t="str">
            <v>イリョウホウジンシャダン エイセイカイ カイゴロウジンホケンシセツ オネスティミナミマチダ</v>
          </cell>
          <cell r="G1367">
            <v>0</v>
          </cell>
          <cell r="H1367">
            <v>0</v>
          </cell>
          <cell r="I1367">
            <v>0</v>
          </cell>
          <cell r="J1367">
            <v>0</v>
          </cell>
          <cell r="K1367">
            <v>0</v>
          </cell>
          <cell r="L1367">
            <v>0</v>
          </cell>
          <cell r="M1367">
            <v>0</v>
          </cell>
          <cell r="N1367" t="str">
            <v xml:space="preserve">http://www.eisei.or.jp </v>
          </cell>
          <cell r="O1367" t="str">
            <v>介護保険制度の下、在宅支援を目的とする入所者１５０名、通所リハビリテーション４０名のサービスを展開している。平成２５年３月に新規オープンした、永生会３番目の介護老人保健施設です。経営母体は八王子市に本拠地とする永生会です。永生病院と南多摩病院の運営。介護老人保健施設を３ヶ所、グループホーム１ヶ所、その他訪問看護ステーション５ヶ所や居宅介護支援事業所運営等</v>
          </cell>
          <cell r="P1367" t="str">
            <v>運転手兼施設内営繕 等</v>
          </cell>
          <cell r="Q1367" t="str">
            <v>確認中</v>
          </cell>
          <cell r="R1367" t="str">
            <v>※デイケア・ショートステイご利用者様宅へ送迎業務（セレナ・ハイエース等での運転）※車両のメンテナンスや洗車※施設内外の営繕業務※施設内外の植栽管理業務◎ご興味のある方は一度見学にお越し下さい。</v>
          </cell>
          <cell r="S1367" t="str">
            <v>オネスティ南町田</v>
          </cell>
          <cell r="T1367" t="str">
            <v>確認中</v>
          </cell>
          <cell r="U1367" t="str">
            <v>非常勤パート</v>
          </cell>
          <cell r="V1367" t="str">
            <v>東京都町田市鶴間 ７丁目３－３</v>
          </cell>
          <cell r="W1367" t="str">
            <v>東急田園都市線 南町田グランベリーパーク駅,最寄り駅から就業場所までの交通手段,徒歩,所要時間,12分</v>
          </cell>
          <cell r="X1367" t="str">
            <v>1,115円〜1,115円</v>
          </cell>
          <cell r="Y1367" t="str">
            <v>-</v>
          </cell>
          <cell r="Z1367" t="str">
            <v>-</v>
          </cell>
          <cell r="AA1367" t="str">
            <v>実費支給（上限なし）</v>
          </cell>
          <cell r="AB1367" t="str">
            <v>なし</v>
          </cell>
          <cell r="AC1367" t="str">
            <v>なし</v>
          </cell>
          <cell r="AD1367" t="str">
            <v>なし</v>
          </cell>
          <cell r="AE1367" t="str">
            <v>なし</v>
          </cell>
          <cell r="AF1367" t="str">
            <v>時給</v>
          </cell>
          <cell r="AG1367" t="str">
            <v>期間の定めあり</v>
          </cell>
          <cell r="AH1367" t="str">
            <v>雇用期間の定めあり（4ヶ月未満）,3ヶ月,契約更新の可能性,あり（原則更新）</v>
          </cell>
          <cell r="AI1367" t="str">
            <v>確認中</v>
          </cell>
          <cell r="AJ1367" t="str">
            <v>不可</v>
          </cell>
          <cell r="AK1367" t="str">
            <v>あり</v>
          </cell>
          <cell r="AL1367" t="str">
            <v>３ヶ月</v>
          </cell>
          <cell r="AM1367" t="str">
            <v>なし</v>
          </cell>
          <cell r="AN1367" t="str">
            <v>なし</v>
          </cell>
          <cell r="AO1367" t="str">
            <v>日勤</v>
          </cell>
          <cell r="AP1367" t="str">
            <v>就業時間１,8時00分〜17時00分,就業時間２,8時00分〜13時30分,就業時間３,13時00分〜17時00分,就業時間に関する特記事項,応相談,休憩時間は（１）の場合</v>
          </cell>
          <cell r="AQ1367" t="str">
            <v>週3日〜週5日</v>
          </cell>
          <cell r="AR1367" t="str">
            <v>普通自動車運転免許証（ＡＴ限定可）</v>
          </cell>
          <cell r="AS1367" t="str">
            <v>労災保険</v>
          </cell>
          <cell r="AT1367" t="str">
            <v>3人</v>
          </cell>
          <cell r="AU1367" t="str">
            <v>介護老人保健施設（老健）</v>
          </cell>
          <cell r="AZ1367" t="str">
            <v>60分</v>
          </cell>
          <cell r="BA1367" t="str">
            <v>週休二日制</v>
          </cell>
          <cell r="BB1367" t="str">
            <v>あり（屋内禁煙）</v>
          </cell>
          <cell r="BC1367" t="str">
            <v>屋内禁煙（屋外に喫煙所設置）</v>
          </cell>
        </row>
        <row r="1368">
          <cell r="C1368" t="str">
            <v>13190-11421631</v>
          </cell>
          <cell r="D1368">
            <v>45296</v>
          </cell>
          <cell r="E1368" t="str">
            <v>医療法人社団 永生会 介護老人保健施設 オネスティ南町田</v>
          </cell>
          <cell r="F1368" t="str">
            <v>イリョウホウジンシャダン エイセイカイ カイゴロウジンホケンシセツ オネスティミナミマチダ</v>
          </cell>
          <cell r="G1368">
            <v>0</v>
          </cell>
          <cell r="H1368">
            <v>0</v>
          </cell>
          <cell r="I1368">
            <v>0</v>
          </cell>
          <cell r="J1368">
            <v>0</v>
          </cell>
          <cell r="K1368">
            <v>0</v>
          </cell>
          <cell r="L1368">
            <v>0</v>
          </cell>
          <cell r="M1368">
            <v>0</v>
          </cell>
          <cell r="N1368" t="str">
            <v xml:space="preserve">http://www.eisei.or.jp </v>
          </cell>
          <cell r="O1368" t="str">
            <v>介護保険制度の下、在宅支援を目的とする入所者１５０名、通所リハビリテーション４０名のサービスを展開している。平成２５年３月に新規オープンした、永生会３番目の介護老人保健施設です。経営母体は八王子市に本拠地とする永生会です。永生病院と南多摩病院の運営。介護老人保健施設を３ヶ所、グループホーム１ヶ所、その他訪問看護ステーション５ヶ所や居宅介護支援事業所運営等</v>
          </cell>
          <cell r="P1368" t="str">
            <v>介護福祉士</v>
          </cell>
          <cell r="Q1368" t="str">
            <v>確認中</v>
          </cell>
          <cell r="R1368" t="str">
            <v>介護老人保健施設での介護業務全般（食事・入浴・排泄の介護等）多職種協働（チーム）で、利用者様の自立支援を目指せる方を募集しております。チームとして協力し業務遂行するひとりとしてお願いします。また、社内研修や社外セミナーの参加などスキルアップの機会もあります。興味のある方は一度見学にお越し下さい。</v>
          </cell>
          <cell r="S1368" t="str">
            <v>オネスティ南町田</v>
          </cell>
          <cell r="T1368" t="str">
            <v>確認中</v>
          </cell>
          <cell r="U1368" t="str">
            <v>正社員</v>
          </cell>
          <cell r="V1368" t="str">
            <v>東京都町田市鶴間 ７丁目３－３</v>
          </cell>
          <cell r="W1368" t="str">
            <v>東急田園都市線 南町田グランベリーパーク駅,最寄り駅から就業場所までの交通手段,徒歩,所要時間,12分</v>
          </cell>
          <cell r="X1368" t="str">
            <v>229,000円〜229,000円</v>
          </cell>
          <cell r="Y1368" t="str">
            <v>介護職特別手当 40,000円〜40,000円,その他手当 1,700円〜1,700円</v>
          </cell>
          <cell r="Z1368" t="str">
            <v>・皆勤手当：８０００円・早番・遅番手当：１０００円／回・夜勤手当：７０００円／回（月３回～５回夜勤があります） ２１０００円～３５０００円</v>
          </cell>
          <cell r="AA1368" t="str">
            <v>実費支給（上限なし）</v>
          </cell>
          <cell r="AB1368" t="str">
            <v>あり</v>
          </cell>
          <cell r="AC1368" t="str">
            <v>1月あたり400円〜4,700円（前年度実績）</v>
          </cell>
          <cell r="AD1368" t="str">
            <v>あり</v>
          </cell>
          <cell r="AE1368" t="str">
            <v>計 4.00ヶ月分（前年度実績）</v>
          </cell>
          <cell r="AF1368" t="str">
            <v>月給（手当等確認ください）</v>
          </cell>
          <cell r="AG1368" t="str">
            <v>期間の定めなし</v>
          </cell>
          <cell r="AH1368" t="str">
            <v>雇用期間の定めなし</v>
          </cell>
          <cell r="AI1368" t="str">
            <v>確認中</v>
          </cell>
          <cell r="AJ1368" t="str">
            <v>可</v>
          </cell>
          <cell r="AK1368" t="str">
            <v>あり</v>
          </cell>
          <cell r="AL1368" t="str">
            <v>３ヶ月</v>
          </cell>
          <cell r="AM1368" t="str">
            <v>なし</v>
          </cell>
          <cell r="AN1368" t="str">
            <v>３６協定における特別条項</v>
          </cell>
          <cell r="AO1368" t="str">
            <v>変形労働時間制</v>
          </cell>
          <cell r="AP1368" t="str">
            <v>変形労働時間制の単位,１ヶ月単位,就業時間１,9時00分〜17時30分,就業時間２,7時00分〜15時30分,就業時間３,11時30分〜20時00分,就業時間に関する特記事項,就業時間（４）,１６：３０～０９：３０,休憩１２０分</v>
          </cell>
          <cell r="AQ1368" t="str">
            <v>４週８休（週休２日休み）、年末年始５日、夏期休暇４日</v>
          </cell>
          <cell r="AR1368" t="str">
            <v>介護福祉士必須</v>
          </cell>
          <cell r="AS1368" t="str">
            <v>雇用保険，労災保険，健康保険，厚生年金</v>
          </cell>
          <cell r="AT1368" t="str">
            <v>2人</v>
          </cell>
          <cell r="AU1368" t="str">
            <v>介護老人保健施設（老健）</v>
          </cell>
          <cell r="AZ1368" t="str">
            <v>60分</v>
          </cell>
          <cell r="BA1368" t="str">
            <v>週休二日制</v>
          </cell>
          <cell r="BB1368" t="str">
            <v>あり（屋内禁煙）</v>
          </cell>
          <cell r="BC1368" t="str">
            <v>屋内禁煙（屋外に喫煙所設置）</v>
          </cell>
        </row>
        <row r="1369">
          <cell r="C1369" t="str">
            <v>13190-11423131</v>
          </cell>
          <cell r="D1369">
            <v>45296</v>
          </cell>
          <cell r="E1369" t="str">
            <v>医療法人社団 永生会 介護老人保健施設 オネスティ南町田</v>
          </cell>
          <cell r="F1369" t="str">
            <v>イリョウホウジンシャダン エイセイカイ カイゴロウジンホケンシセツ オネスティミナミマチダ</v>
          </cell>
          <cell r="G1369">
            <v>0</v>
          </cell>
          <cell r="H1369">
            <v>0</v>
          </cell>
          <cell r="I1369">
            <v>0</v>
          </cell>
          <cell r="J1369">
            <v>0</v>
          </cell>
          <cell r="K1369">
            <v>0</v>
          </cell>
          <cell r="L1369">
            <v>0</v>
          </cell>
          <cell r="M1369">
            <v>0</v>
          </cell>
          <cell r="N1369" t="str">
            <v xml:space="preserve">http://www.eisei.or.jp </v>
          </cell>
          <cell r="O1369" t="str">
            <v>介護保険制度の下、在宅支援を目的とする入所者１５０名、通所リハビリテーション４０名のサービスを展開している。平成２５年３月に新規オープンした、永生会３番目の介護老人保健施設です。経営母体は八王子市に本拠地とする永生会です。永生病院と南多摩病院の運営。介護老人保健施設を３ヶ所、グループホーム１ヶ所、その他訪問看護ステーション５ヶ所や居宅介護支援事業所運営等</v>
          </cell>
          <cell r="P1369" t="str">
            <v>介護福祉士（パート）</v>
          </cell>
          <cell r="Q1369" t="str">
            <v>確認中</v>
          </cell>
          <cell r="R1369" t="str">
            <v>介護老人保健施設での介護業務全般（食事・入浴・排泄の介護等）多職種協働（チーム）で、利用者様の自立支援を目指せる方を募集しております。チームとして協力し業務遂行するひとりとしてお願いします。また、社内研修や社外セミナーの参加などスキルアップの機会もあります。興味のある方は一度見学にお越し下さい。</v>
          </cell>
          <cell r="S1369" t="str">
            <v>オネスティ南町田</v>
          </cell>
          <cell r="T1369" t="str">
            <v>確認中</v>
          </cell>
          <cell r="U1369" t="str">
            <v>非常勤パート</v>
          </cell>
          <cell r="V1369" t="str">
            <v>東京都町田市鶴間 ７丁目３－３</v>
          </cell>
          <cell r="W1369" t="str">
            <v>東急田園都市線 南町田グランベリーパーク駅,最寄り駅から就業場所までの交通手段,徒歩,所要時間,12分</v>
          </cell>
          <cell r="X1369" t="str">
            <v>1,280円〜1,280円</v>
          </cell>
          <cell r="Y1369" t="str">
            <v>-</v>
          </cell>
          <cell r="Z1369" t="str">
            <v>-</v>
          </cell>
          <cell r="AA1369" t="str">
            <v>実費支給（上限なし）</v>
          </cell>
          <cell r="AB1369" t="str">
            <v>なし</v>
          </cell>
          <cell r="AC1369" t="str">
            <v>なし</v>
          </cell>
          <cell r="AD1369" t="str">
            <v>なし</v>
          </cell>
          <cell r="AE1369" t="str">
            <v>なし</v>
          </cell>
          <cell r="AF1369" t="str">
            <v>時給</v>
          </cell>
          <cell r="AG1369" t="str">
            <v>期間の定めなし</v>
          </cell>
          <cell r="AH1369" t="str">
            <v>雇用期間の定めなし</v>
          </cell>
          <cell r="AI1369" t="str">
            <v>確認中</v>
          </cell>
          <cell r="AJ1369" t="str">
            <v>不可</v>
          </cell>
          <cell r="AK1369" t="str">
            <v>あり</v>
          </cell>
          <cell r="AL1369" t="str">
            <v>３ヶ月</v>
          </cell>
          <cell r="AM1369" t="str">
            <v>なし</v>
          </cell>
          <cell r="AN1369" t="str">
            <v>あり</v>
          </cell>
          <cell r="AO1369" t="str">
            <v>日勤</v>
          </cell>
          <cell r="AP1369" t="str">
            <v>就業時間１,9時00分〜17時30分,就業時間２,7時00分〜15時30分,就業時間３,11時30分〜20時00分,就業時間に関する特記事項,１日４時間以上,週４日以上 応相談</v>
          </cell>
          <cell r="AQ1369" t="str">
            <v>週1日以上</v>
          </cell>
          <cell r="AR1369" t="str">
            <v>介護福祉士必須</v>
          </cell>
          <cell r="AS1369" t="str">
            <v>労災保険</v>
          </cell>
          <cell r="AT1369" t="str">
            <v>3人</v>
          </cell>
          <cell r="AU1369" t="str">
            <v>介護老人保健施設（老健）</v>
          </cell>
          <cell r="AZ1369" t="str">
            <v>60分</v>
          </cell>
          <cell r="BA1369" t="str">
            <v>週休二日制</v>
          </cell>
          <cell r="BB1369" t="str">
            <v>あり（屋内禁煙）</v>
          </cell>
          <cell r="BC1369" t="str">
            <v>屋内禁煙（屋外に喫煙所設置）</v>
          </cell>
        </row>
        <row r="1370">
          <cell r="C1370" t="str">
            <v>13190-11403731</v>
          </cell>
          <cell r="D1370">
            <v>45296</v>
          </cell>
          <cell r="E1370" t="str">
            <v>株式会社 スマイル</v>
          </cell>
          <cell r="F1370" t="str">
            <v>カブシキガイシャ スマイル スマイルクラスホンマチダ</v>
          </cell>
          <cell r="G1370">
            <v>0</v>
          </cell>
          <cell r="H1370">
            <v>0</v>
          </cell>
          <cell r="I1370">
            <v>0</v>
          </cell>
          <cell r="J1370">
            <v>0</v>
          </cell>
          <cell r="K1370">
            <v>0</v>
          </cell>
          <cell r="L1370">
            <v>0</v>
          </cell>
          <cell r="M1370">
            <v>0</v>
          </cell>
          <cell r="N1370" t="str">
            <v xml:space="preserve">http://www.smile-kaigo.co.jp </v>
          </cell>
          <cell r="O1370" t="str">
            <v>介護保険による福祉サービス提供、居宅介護支援、訪問介護、訪問入浴、デイサービス、グループホーム。平成６年より介護サービスを専門に提供し地域貢献をしております。より質の高いサービスを目指し、スタッフの学習文化を育んでおります。</v>
          </cell>
          <cell r="P1370" t="str">
            <v>定期巡回オペレーター（スマイル本町田）</v>
          </cell>
          <cell r="Q1370" t="str">
            <v>確認中</v>
          </cell>
          <cell r="R1370" t="str">
            <v>「定期訪問」定期的にお客様宅を巡回して、入浴・排泄・食事等の日常生活上の介助を行います。「随時訪問」お客様からの要望に合わせて訪問・介助を行います。時にはお客様やご家族様へ介護技術や生活上の助言をすることもあり、様々な場面から在宅生活をサポートします。介護経験者であれば尚可。</v>
          </cell>
          <cell r="S1370" t="str">
            <v>スマイル本町田</v>
          </cell>
          <cell r="T1370" t="str">
            <v>確認中</v>
          </cell>
          <cell r="U1370" t="str">
            <v>契約社員</v>
          </cell>
          <cell r="V1370" t="str">
            <v>東京都町田市本町田１７４７－１</v>
          </cell>
          <cell r="W1370" t="str">
            <v>ＪＲ横浜線 町田駅よりバス「浄水場前」下車徒歩８分</v>
          </cell>
          <cell r="X1370" t="str">
            <v>256,285円〜283,635円</v>
          </cell>
          <cell r="Y1370" t="str">
            <v>処遇改善関連手当 29,000円〜39,000円</v>
          </cell>
          <cell r="Z1370" t="str">
            <v>月額＝時給×１７３．５ｈで算出,夜勤手当５，０００円／１回</v>
          </cell>
          <cell r="AA1370" t="str">
            <v>実費支給（上限なし）</v>
          </cell>
          <cell r="AB1370" t="str">
            <v>あり</v>
          </cell>
          <cell r="AC1370" t="str">
            <v>1月あたり1,735円〜3,470円（前年度実績）</v>
          </cell>
          <cell r="AD1370" t="str">
            <v>なし</v>
          </cell>
          <cell r="AE1370" t="str">
            <v>なし</v>
          </cell>
          <cell r="AF1370" t="str">
            <v>月給（手当等確認ください）</v>
          </cell>
          <cell r="AG1370" t="str">
            <v>期間の定めあり</v>
          </cell>
          <cell r="AH1370" t="str">
            <v>雇用期間の定めあり（4ヶ月未満）,〜2024年3月31日,契約更新の可能性,あり（原則更新）</v>
          </cell>
          <cell r="AI1370" t="str">
            <v>確認中</v>
          </cell>
          <cell r="AJ1370" t="str">
            <v>可</v>
          </cell>
          <cell r="AK1370" t="str">
            <v>あり</v>
          </cell>
          <cell r="AL1370" t="str">
            <v>２週間の研修期間</v>
          </cell>
          <cell r="AM1370" t="str">
            <v>あり</v>
          </cell>
          <cell r="AN1370" t="str">
            <v>10時間</v>
          </cell>
          <cell r="AO1370" t="str">
            <v>変形労働時間制</v>
          </cell>
          <cell r="AP1370" t="str">
            <v>変形労働時間制の単位,１ヶ月単位,就業時間１,8時30分〜17時30分,就業時間に関する特記事項,（２）１６：００～翌９：００,シフト制,夜勤可能者</v>
          </cell>
          <cell r="AQ1370" t="str">
            <v>週休二日制</v>
          </cell>
          <cell r="AR1370" t="str">
            <v>介護職員初任者研修修了者,必須,介護福祉士,あれば尚可,いずれかの資格を所持で可,普通自動車運転免許,必須（ＡＴ限定可）</v>
          </cell>
          <cell r="AS1370" t="str">
            <v>雇用保険，労災保険，健康保険，厚生年金</v>
          </cell>
          <cell r="AT1370" t="str">
            <v>2人</v>
          </cell>
          <cell r="AU1370" t="str">
            <v>訪問看護</v>
          </cell>
          <cell r="AZ1370" t="str">
            <v>60分</v>
          </cell>
          <cell r="BA1370" t="str">
            <v>週休二日制</v>
          </cell>
          <cell r="BB1370" t="str">
            <v>あり（屋内禁煙）</v>
          </cell>
          <cell r="BC1370" t="str">
            <v>屋内禁煙（屋外に喫煙所設置）</v>
          </cell>
        </row>
        <row r="1371">
          <cell r="C1371" t="str">
            <v>13190-11407131</v>
          </cell>
          <cell r="D1371">
            <v>45296</v>
          </cell>
          <cell r="E1371" t="str">
            <v>株式会社 スマイル</v>
          </cell>
          <cell r="F1371" t="str">
            <v>カブシキガイシャ スマイル スマイルクラスホンマチダ</v>
          </cell>
          <cell r="G1371">
            <v>0</v>
          </cell>
          <cell r="H1371">
            <v>0</v>
          </cell>
          <cell r="I1371">
            <v>0</v>
          </cell>
          <cell r="J1371">
            <v>0</v>
          </cell>
          <cell r="K1371">
            <v>0</v>
          </cell>
          <cell r="L1371">
            <v>0</v>
          </cell>
          <cell r="M1371">
            <v>0</v>
          </cell>
          <cell r="N1371" t="str">
            <v xml:space="preserve">http://www.smile-kaigo.co.jp </v>
          </cell>
          <cell r="O1371" t="str">
            <v>介護保険による福祉サービス提供、居宅介護支援、訪問介護、訪問入浴、デイサービス、グループホーム。平成６年より介護サービスを専門に提供し地域貢献をしております。より質の高いサービスを目指し、スタッフの学習文化を育んでおります。</v>
          </cell>
          <cell r="P1371" t="str">
            <v>定期巡回オペレーター（スマイル本町田）</v>
          </cell>
          <cell r="Q1371" t="str">
            <v>確認中</v>
          </cell>
          <cell r="R1371" t="str">
            <v>「定期訪問」定期的にお客様宅を巡回して、入浴・排泄・食事等の日常生活上の介助を行います。「随時訪問」お客様からの要望に合わせて訪問・介助を行います。時にはお客様やご家族様へ介護技術や生活上の助言をすることもあり、様々な場面から在宅生活をサポートします。介護経験者であれば尚可。</v>
          </cell>
          <cell r="S1371" t="str">
            <v>スマイル本町田</v>
          </cell>
          <cell r="T1371" t="str">
            <v>確認中</v>
          </cell>
          <cell r="U1371" t="str">
            <v>非常勤パート</v>
          </cell>
          <cell r="V1371" t="str">
            <v>東京都町田市本町田１７４７－１</v>
          </cell>
          <cell r="W1371" t="str">
            <v>ＪＲ横浜線町田駅からバスで「浄水場前」下車徒歩８分</v>
          </cell>
          <cell r="X1371" t="str">
            <v>1,310円〜1,410円</v>
          </cell>
          <cell r="Y1371" t="str">
            <v>-</v>
          </cell>
          <cell r="Z1371" t="str">
            <v>別途処遇改善手当,２０ｈ未満 ５，０００円／月,３０ｈ未満１０，０００円／月,４０ｈ未満１３，５００円／月,※入社３か月目より支給</v>
          </cell>
          <cell r="AA1371" t="str">
            <v>実費支給（上限なし）</v>
          </cell>
          <cell r="AB1371" t="str">
            <v>あり</v>
          </cell>
          <cell r="AC1371" t="str">
            <v>1時間あたり10円〜20円（前年度実績）</v>
          </cell>
          <cell r="AD1371" t="str">
            <v>なし</v>
          </cell>
          <cell r="AE1371" t="str">
            <v>なし</v>
          </cell>
          <cell r="AF1371" t="str">
            <v>時給</v>
          </cell>
          <cell r="AG1371" t="str">
            <v>期間の定めあり</v>
          </cell>
          <cell r="AH1371" t="str">
            <v>雇用期間の定めあり（4ヶ月未満）,〜2024年3月31日,契約更新の可能性,あり（原則更新）</v>
          </cell>
          <cell r="AI1371" t="str">
            <v>確認中</v>
          </cell>
          <cell r="AJ1371" t="str">
            <v>可</v>
          </cell>
          <cell r="AK1371" t="str">
            <v>あり</v>
          </cell>
          <cell r="AL1371" t="str">
            <v>研修期間：２週間</v>
          </cell>
          <cell r="AM1371" t="str">
            <v>あり</v>
          </cell>
          <cell r="AN1371" t="str">
            <v>3時間</v>
          </cell>
          <cell r="AO1371" t="str">
            <v>シフト制</v>
          </cell>
          <cell r="AP1371" t="str">
            <v>就業時間１,8時30分〜17時30分,就業時間に関する特記事項,（２）１６：００～翌９：００,シフト制,夜勤可能者</v>
          </cell>
          <cell r="AQ1371" t="str">
            <v>週3日以上</v>
          </cell>
          <cell r="AR1371" t="str">
            <v>介護職員初任者研修修了者,必須,介護福祉士,あれば尚可,いずれかの資格を所持で可,普通自動車運転免許,必須（ＡＴ限定可）</v>
          </cell>
          <cell r="AS1371" t="str">
            <v>雇用保険，労災保険，健康保険，厚生年金</v>
          </cell>
          <cell r="AT1371" t="str">
            <v>2人</v>
          </cell>
          <cell r="AU1371" t="str">
            <v>訪問看護</v>
          </cell>
          <cell r="AZ1371" t="str">
            <v>60分</v>
          </cell>
          <cell r="BA1371" t="str">
            <v>週休二日制</v>
          </cell>
          <cell r="BB1371" t="str">
            <v>あり（屋内禁煙）</v>
          </cell>
          <cell r="BC1371" t="str">
            <v>屋内禁煙（屋外に喫煙所設置）</v>
          </cell>
        </row>
        <row r="1372">
          <cell r="C1372" t="str">
            <v>13190-11408031</v>
          </cell>
          <cell r="D1372">
            <v>45296</v>
          </cell>
          <cell r="E1372" t="str">
            <v>株式会社 スマイル</v>
          </cell>
          <cell r="F1372" t="str">
            <v>カブシキガイシャ スマイル スマイルクラスホンマチダ</v>
          </cell>
          <cell r="G1372">
            <v>0</v>
          </cell>
          <cell r="H1372">
            <v>0</v>
          </cell>
          <cell r="I1372">
            <v>0</v>
          </cell>
          <cell r="J1372">
            <v>0</v>
          </cell>
          <cell r="K1372">
            <v>0</v>
          </cell>
          <cell r="L1372">
            <v>0</v>
          </cell>
          <cell r="M1372">
            <v>0</v>
          </cell>
          <cell r="N1372" t="str">
            <v xml:space="preserve">http://www.smile-kaigo.co.jp </v>
          </cell>
          <cell r="O1372" t="str">
            <v>介護保険による福祉サービス提供、居宅介護支援、訪問介護、訪問入浴、デイサービス、グループホーム。平成６年より介護サービスを専門に提供し地域貢献をしております。より質の高いサービスを目指し、スタッフの学習文化を育んでおります。</v>
          </cell>
          <cell r="P1372" t="str">
            <v>コンシェルジュ</v>
          </cell>
          <cell r="Q1372" t="str">
            <v>確認中</v>
          </cell>
          <cell r="R1372" t="str">
            <v>サービス付き高齢者向け住宅のお仕事になります。＜業務内容＞施設にご入居されているお客様の安否確認（居室見回り）生活相談、食事の配膳、館内清掃、宅配便等の居室までの配達、来訪または見学者対応、受診先の病院やスーパーとご入居施設間の送迎等。※送迎業務には社用車を使用いたします。</v>
          </cell>
          <cell r="S1372" t="str">
            <v>住まいるＣｌａｓｓ本町田</v>
          </cell>
          <cell r="T1372" t="str">
            <v>確認中</v>
          </cell>
          <cell r="U1372" t="str">
            <v>非常勤パート</v>
          </cell>
          <cell r="V1372" t="str">
            <v>東京都町田市本町田１７４７－１</v>
          </cell>
          <cell r="W1372" t="str">
            <v>ＪＲ横浜線 町田駅からバス「浄水場前」下車 徒歩８分</v>
          </cell>
          <cell r="X1372" t="str">
            <v>1,143円〜1,143円</v>
          </cell>
          <cell r="Y1372" t="str">
            <v>-</v>
          </cell>
          <cell r="Z1372" t="str">
            <v>-</v>
          </cell>
          <cell r="AA1372" t="str">
            <v>実費支給（上限なし）</v>
          </cell>
          <cell r="AB1372" t="str">
            <v>あり</v>
          </cell>
          <cell r="AC1372" t="str">
            <v>1時間あたり10円〜20円（前年度実績）</v>
          </cell>
          <cell r="AD1372" t="str">
            <v>なし</v>
          </cell>
          <cell r="AE1372" t="str">
            <v>なし</v>
          </cell>
          <cell r="AF1372" t="str">
            <v>時給</v>
          </cell>
          <cell r="AG1372" t="str">
            <v>期間の定めあり</v>
          </cell>
          <cell r="AH1372" t="str">
            <v>雇用期間の定めあり（4ヶ月未満）,〜2024年3月31日,契約更新の可能性,あり（原則更新）</v>
          </cell>
          <cell r="AI1372" t="str">
            <v>確認中</v>
          </cell>
          <cell r="AJ1372" t="str">
            <v>可</v>
          </cell>
          <cell r="AK1372" t="str">
            <v>あり</v>
          </cell>
          <cell r="AL1372" t="str">
            <v>研修期間２週間</v>
          </cell>
          <cell r="AM1372" t="str">
            <v>なし</v>
          </cell>
          <cell r="AN1372" t="str">
            <v>なし</v>
          </cell>
          <cell r="AO1372" t="str">
            <v>変形労働時間制</v>
          </cell>
          <cell r="AP1372" t="str">
            <v>変形労働時間制の単位,１ヶ月単位,就業時間１,7時30分〜11時30分,就業時間２,15時30分〜19時30分,就業時間に関する特記事項,（１）（２）いずれかのシフトで勤務</v>
          </cell>
          <cell r="AQ1372" t="str">
            <v>週2日以上</v>
          </cell>
          <cell r="AR1372" t="str">
            <v>介護職員初任者研修修了者,あれば尚可,介護福祉士,あれば尚可,普通自動車運転免許,必須（ＡＴ限定可）</v>
          </cell>
          <cell r="AS1372" t="str">
            <v>労災保険</v>
          </cell>
          <cell r="AT1372" t="str">
            <v>2人</v>
          </cell>
          <cell r="AU1372" t="str">
            <v>サービス付き高齢者住宅（サ高住）</v>
          </cell>
          <cell r="AZ1372" t="str">
            <v>0分</v>
          </cell>
          <cell r="BA1372" t="str">
            <v>週休二日制</v>
          </cell>
          <cell r="BB1372" t="str">
            <v>あり（屋内禁煙）</v>
          </cell>
          <cell r="BC1372" t="str">
            <v>屋内禁煙（屋外に喫煙所設置）</v>
          </cell>
        </row>
        <row r="1373">
          <cell r="C1373" t="str">
            <v>13190-11427531</v>
          </cell>
          <cell r="D1373">
            <v>45296</v>
          </cell>
          <cell r="E1373" t="str">
            <v>メディカル・ケア・サービス 株式会社</v>
          </cell>
          <cell r="F1373" t="str">
            <v>メディカル・ケア・サービス カブシキガイシャ アイノイエグルーブホーム マチダアイハラ</v>
          </cell>
          <cell r="G1373">
            <v>0</v>
          </cell>
          <cell r="H1373">
            <v>0</v>
          </cell>
          <cell r="I1373">
            <v>0</v>
          </cell>
          <cell r="J1373">
            <v>0</v>
          </cell>
          <cell r="K1373">
            <v>0</v>
          </cell>
          <cell r="L1373">
            <v>0</v>
          </cell>
          <cell r="M1373">
            <v>0</v>
          </cell>
          <cell r="N1373" t="str">
            <v xml:space="preserve">http://www.mcsg.co.jp </v>
          </cell>
          <cell r="O1373" t="str">
            <v>当社は学研ホールディングスのグループ会社で、グループホーム 「愛の家」の他、有料介護老人ホーム・小規模多機能施設等の開発・運営の他、中国を中心に海外にも進出しています。グループホーム運営居室が日本一の会社として、認知症予防についての取組や共同研究も行っております。</v>
          </cell>
          <cell r="P1373" t="str">
            <v>介護職員／認知症高齢者グループホーム</v>
          </cell>
          <cell r="Q1373" t="str">
            <v>確認中</v>
          </cell>
          <cell r="R1373" t="str">
            <v>・ご入居者の生活リズムや趣味活動（散歩・外出・園芸など）に寄り添いつつ、掃除や洗濯などの自立を促しながら日常生活の充足感等を獲得して頂くサポートを行います。・原則１フロア９名のご入居者のケア全般を、日中２～３名（早 番・遅番）と夜勤１名で担当。イベントなどの際は日勤になる場合もあります。充実の社内研修で初心者の方も安心して認知症ケアに取り組める環境です。・ケアの一環として、ご入居者と一緒に料理に取り組む事もあります。調理スタッフ配置や、完調理を利用する等して、調理初心者でも無理なく関われるように配慮しています。・介護記録は専用スマートフォンで簡単に入力が可能です。・無資格未経験の介護初チャレンジも大歓迎のお仕事です。</v>
          </cell>
          <cell r="S1373" t="str">
            <v>「愛の家グループホーム 町田相原」</v>
          </cell>
          <cell r="T1373" t="str">
            <v>確認中</v>
          </cell>
          <cell r="U1373" t="str">
            <v>正社員</v>
          </cell>
          <cell r="V1373" t="str">
            <v xml:space="preserve"> 東京都町田市相原町２８３８</v>
          </cell>
          <cell r="W1373" t="str">
            <v xml:space="preserve"> 横浜線相原駅バス４分「根岸」下車後、徒歩２分</v>
          </cell>
          <cell r="X1373" t="str">
            <v>192,000円〜219,000円</v>
          </cell>
          <cell r="Y1373" t="str">
            <v>地域手当 37,000円〜37,000円,処遇改善手当 20,000円〜20,000円</v>
          </cell>
          <cell r="Z1373" t="str">
            <v>夜勤手当：６千円～８千円／回（深夜割り増し分含む）,家族手当（扶養内）配偶者５千円,  ２３歳未満の子：６千円／人,６５歳以上の実父母：３千円／人,資格手当：実務者研修 ２千円／月,     介護福祉士 １万２千円／月</v>
          </cell>
          <cell r="AA1373" t="str">
            <v>実費支給（上限あり）</v>
          </cell>
          <cell r="AB1373" t="str">
            <v>あり</v>
          </cell>
          <cell r="AC1373" t="str">
            <v>1月あたり500円〜2,500円（前年度実績）</v>
          </cell>
          <cell r="AD1373" t="str">
            <v>あり</v>
          </cell>
          <cell r="AE1373" t="str">
            <v>5,300円〜63,000円（前年度実績）</v>
          </cell>
          <cell r="AF1373" t="str">
            <v>月給（手当等確認ください）</v>
          </cell>
          <cell r="AG1373" t="str">
            <v>期間の定めなし</v>
          </cell>
          <cell r="AH1373" t="str">
            <v>雇用期間の定めなし</v>
          </cell>
          <cell r="AI1373" t="str">
            <v>確認中</v>
          </cell>
          <cell r="AJ1373" t="str">
            <v>可</v>
          </cell>
          <cell r="AK1373" t="str">
            <v>あり</v>
          </cell>
          <cell r="AL1373" t="str">
            <v>３ヶ月</v>
          </cell>
          <cell r="AM1373" t="str">
            <v>あり</v>
          </cell>
          <cell r="AN1373" t="str">
            <v>5時間</v>
          </cell>
          <cell r="AO1373" t="str">
            <v>変形労働時間制</v>
          </cell>
          <cell r="AP1373" t="str">
            <v>変形労働時間制の単位,１ヶ月単位,就業時間１,7時15分〜16時15分,就業時間２,9時00分〜18時00分,就業時間３,10時00分〜19時00分,就業時間に関する特記事項,４）１６：００～１０：００,（１）～（４）シフト制,（４）休憩１２０分</v>
          </cell>
          <cell r="AQ1373" t="str">
            <v>週休二日制</v>
          </cell>
          <cell r="AR1373" t="str">
            <v>免許・資格不問</v>
          </cell>
          <cell r="AS1373" t="str">
            <v>雇用保険，労災保険，健康保険，厚生年金</v>
          </cell>
          <cell r="AT1373" t="str">
            <v>1人</v>
          </cell>
          <cell r="AU1373" t="str">
            <v>認知症対応型共同生活介護（グループホーム）</v>
          </cell>
          <cell r="AZ1373" t="str">
            <v>60分</v>
          </cell>
          <cell r="BA1373" t="str">
            <v>週休二日制</v>
          </cell>
          <cell r="BB1373" t="str">
            <v>あり（屋内禁煙）</v>
          </cell>
          <cell r="BC1373" t="str">
            <v>屋内禁煙（屋外に喫煙所設置）</v>
          </cell>
        </row>
        <row r="1374">
          <cell r="C1374" t="str">
            <v>13190-11428431</v>
          </cell>
          <cell r="D1374">
            <v>45296</v>
          </cell>
          <cell r="E1374" t="str">
            <v>メディカル・ケア・サービス 株式会社</v>
          </cell>
          <cell r="F1374" t="str">
            <v>メディカル・ケア・サービス カブシキガイシャ アイノイ</v>
          </cell>
          <cell r="G1374">
            <v>0</v>
          </cell>
          <cell r="H1374">
            <v>0</v>
          </cell>
          <cell r="I1374">
            <v>0</v>
          </cell>
          <cell r="J1374">
            <v>0</v>
          </cell>
          <cell r="K1374">
            <v>0</v>
          </cell>
          <cell r="L1374">
            <v>0</v>
          </cell>
          <cell r="M1374">
            <v>0</v>
          </cell>
          <cell r="N1374" t="str">
            <v xml:space="preserve">http://www.mcsg.co.jp </v>
          </cell>
          <cell r="O1374" t="str">
            <v>当社は学研ホールディングスのグループ会社で、グループホーム 「愛の家」の他、有料介護老人ホーム・小規模多機能施設等の開発・運営の他、中国を中心に海外にも進出しています。グループホーム運営居室が日本一の会社として、認知症予防についての取組や共同研究も行っております。</v>
          </cell>
          <cell r="P1374" t="str">
            <v>介護福祉士／認知症高齢者グループホーム</v>
          </cell>
          <cell r="Q1374" t="str">
            <v>確認中</v>
          </cell>
          <cell r="R1374" t="str">
            <v>・ご入居者の生活リズムや趣味活動（散歩・外出・園芸など）に寄 り添いつつ、掃除や洗濯などの自立を促しながら日常生活の充足感等を獲得して頂くサポートを行います。・認知症によって受けてきた制限を取り払い、出来るだけ自由に過ごして頂こうという考え方です。グループホームだから出来る柔軟な発送と、少人数のゆったりした環境で、ご入居者の喜びを創造します。・経験の浅いスタッフのサポートをお願いする事もあります。・介護記録は専用スマートフォンで簡単に入力が可能です。・業務に慣れてきた有資格者・経験者の方には、業務改善への積極 的なご提案を期待致します！</v>
          </cell>
          <cell r="S1374" t="str">
            <v>愛の家グループホーム町田相原</v>
          </cell>
          <cell r="T1374" t="str">
            <v>確認中</v>
          </cell>
          <cell r="U1374" t="str">
            <v>正社員</v>
          </cell>
          <cell r="V1374" t="str">
            <v xml:space="preserve"> 東京都町田市相原町２８３８</v>
          </cell>
          <cell r="W1374" t="str">
            <v xml:space="preserve"> 横浜線相原駅バス４分「根岸」下車後、徒歩２分</v>
          </cell>
          <cell r="X1374" t="str">
            <v>204,000円〜239,000円</v>
          </cell>
          <cell r="Y1374" t="str">
            <v>地域手当 37,000円〜37,000円,処遇改善手当 20,000円〜20,000円,資格手当 12,000円〜20,000円</v>
          </cell>
          <cell r="Z1374" t="str">
            <v>夜勤手当：６千円～８千円／回（深夜割り増し分含む）,家族手当（扶養内）配偶者５千円,  ２３歳未満の子：６千円／人,６５歳以上の実父母：３千円／人,ｂ欄資格手当：介護福祉士   １万２千円,       介護支援専門員 １万８千円～</v>
          </cell>
          <cell r="AA1374" t="str">
            <v>実費支給（上限あり）</v>
          </cell>
          <cell r="AB1374" t="str">
            <v>あり</v>
          </cell>
          <cell r="AC1374" t="str">
            <v>1月あたり500円〜2,500円（前年度実績）</v>
          </cell>
          <cell r="AD1374" t="str">
            <v>あり</v>
          </cell>
          <cell r="AE1374" t="str">
            <v>5,300円〜63,000円（前年度実績）</v>
          </cell>
          <cell r="AF1374" t="str">
            <v>月給（手当等確認ください）</v>
          </cell>
          <cell r="AG1374" t="str">
            <v>期間の定めなし</v>
          </cell>
          <cell r="AH1374" t="str">
            <v>雇用期間の定めなし</v>
          </cell>
          <cell r="AI1374" t="str">
            <v>確認中</v>
          </cell>
          <cell r="AJ1374" t="str">
            <v>可</v>
          </cell>
          <cell r="AK1374" t="str">
            <v>あり</v>
          </cell>
          <cell r="AL1374" t="str">
            <v>３ヶ月</v>
          </cell>
          <cell r="AM1374" t="str">
            <v>あり</v>
          </cell>
          <cell r="AN1374" t="str">
            <v>5時間</v>
          </cell>
          <cell r="AO1374" t="str">
            <v>変形労働時間制</v>
          </cell>
          <cell r="AP1374" t="str">
            <v>変形労働時間制の単位,１ヶ月単位,就業時間１,7時15分〜16時15分,就業時間２,9時00分〜18時00分,就業時間３,10時00分〜19時00分,就業時間に関する特記事項,４）１６：００～１０：００,（１）～（４）シフト制,（４）休憩１２０分</v>
          </cell>
          <cell r="AQ1374" t="str">
            <v>週休二日制</v>
          </cell>
          <cell r="AR1374" t="str">
            <v>介護福祉士必須</v>
          </cell>
          <cell r="AS1374" t="str">
            <v>雇用保険，労災保険，健康保険，厚生年金</v>
          </cell>
          <cell r="AT1374" t="str">
            <v>1人</v>
          </cell>
          <cell r="AU1374" t="str">
            <v>認知症対応型共同生活介護（グループホーム）</v>
          </cell>
          <cell r="AZ1374" t="str">
            <v>60分</v>
          </cell>
          <cell r="BA1374" t="str">
            <v>週休二日制</v>
          </cell>
          <cell r="BB1374" t="str">
            <v>あり（屋内禁煙）</v>
          </cell>
          <cell r="BC1374" t="str">
            <v>屋内禁煙（屋外に喫煙所設置）</v>
          </cell>
        </row>
        <row r="1375">
          <cell r="C1375" t="str">
            <v>13190-11429731</v>
          </cell>
          <cell r="D1375">
            <v>45296</v>
          </cell>
          <cell r="E1375" t="str">
            <v>メディカル・ケア・サービス 株式会社</v>
          </cell>
          <cell r="F1375" t="str">
            <v>メディカル・ケア・サービス カブシキガイシャ アイノイエグルーブホーム マチダアイハラ</v>
          </cell>
          <cell r="G1375">
            <v>0</v>
          </cell>
          <cell r="H1375">
            <v>0</v>
          </cell>
          <cell r="I1375">
            <v>0</v>
          </cell>
          <cell r="J1375">
            <v>0</v>
          </cell>
          <cell r="K1375">
            <v>0</v>
          </cell>
          <cell r="L1375">
            <v>0</v>
          </cell>
          <cell r="M1375">
            <v>0</v>
          </cell>
          <cell r="N1375" t="str">
            <v xml:space="preserve">http://www.mcsg.co.jp </v>
          </cell>
          <cell r="O1375" t="str">
            <v>当社は学研ホールディングスのグループ会社で、グループホーム 「愛の家」の他、有料介護老人ホーム・小規模多機能施設等の開発・運営の他、中国を中心に海外にも進出しています。グループホーム運営居室が日本一の会社として、認知症予防についての取組や共同研究も行っております。</v>
          </cell>
          <cell r="P1375" t="str">
            <v>リーダー職／認知症高齢者グループホーム</v>
          </cell>
          <cell r="Q1375" t="str">
            <v>確認中</v>
          </cell>
          <cell r="R1375" t="str">
            <v>グループホームの１ユニットの介護スタッフの中心として、ユニットのケアのクオリティ向上に取り組みます。また、担当ユニットのシフト管理やホーム長の補佐も重要な業務です。スタッフ（１ユニット５～６名）に対して、介護技術の指導や勉強会開催なども積極的に行うポジションです。〇基本シフト 早番・遅番を２～３日／週と、夜勤は１ユニット１名で担当。〇支援内容 ご入居者の生活リズムや趣味活動（散歩・外出・園芸など）に 寄り添い、掃除や洗濯などの自立を促す支援。〇介護記録 専用スマートフォンで簡単に入力が可能。</v>
          </cell>
          <cell r="S1375" t="str">
            <v>愛の家グループホーム町田相原</v>
          </cell>
          <cell r="T1375" t="str">
            <v>確認中</v>
          </cell>
          <cell r="U1375" t="str">
            <v>正社員</v>
          </cell>
          <cell r="V1375" t="str">
            <v xml:space="preserve"> 東京都町田市相原町２８３８</v>
          </cell>
          <cell r="W1375" t="str">
            <v xml:space="preserve"> 横浜線相原駅バス４分「根岸」下車後、徒歩２分</v>
          </cell>
          <cell r="X1375" t="str">
            <v>243,000円〜268,000円</v>
          </cell>
          <cell r="Y1375" t="str">
            <v>地域手当 37,000円〜37,000円,処遇改善手当 20,000円〜20,000円,資格手当 12,000円〜20,000円,役職手当 10,000円〜10,000円</v>
          </cell>
          <cell r="Z1375" t="str">
            <v>夜勤手当：６千円～８千円／回（深夜割り増し分含む）,家族手当（扶養内）配偶者５千円,  ２３歳未満の子：６千円／人,６５歳以上の実父母：３千円／人,ｂ欄資格手当：介護福祉士   １万２千円,       介護支援専門員 １万８千円～</v>
          </cell>
          <cell r="AA1375" t="str">
            <v>実費支給（上限あり）</v>
          </cell>
          <cell r="AB1375" t="str">
            <v>あり</v>
          </cell>
          <cell r="AC1375" t="str">
            <v>1月あたり500円〜2,500円（前年度実績）</v>
          </cell>
          <cell r="AD1375" t="str">
            <v>あり</v>
          </cell>
          <cell r="AE1375" t="str">
            <v>5,300円〜63,000円（前年度実績）</v>
          </cell>
          <cell r="AF1375" t="str">
            <v>月給（手当等確認ください）</v>
          </cell>
          <cell r="AG1375" t="str">
            <v>期間の定めなし</v>
          </cell>
          <cell r="AH1375" t="str">
            <v>雇用期間の定めなし</v>
          </cell>
          <cell r="AI1375" t="str">
            <v>確認中</v>
          </cell>
          <cell r="AJ1375" t="str">
            <v>可</v>
          </cell>
          <cell r="AK1375" t="str">
            <v>あり</v>
          </cell>
          <cell r="AL1375" t="str">
            <v>３ヶ月</v>
          </cell>
          <cell r="AM1375" t="str">
            <v>あり</v>
          </cell>
          <cell r="AN1375" t="str">
            <v>5時間</v>
          </cell>
          <cell r="AO1375" t="str">
            <v>変形労働時間制</v>
          </cell>
          <cell r="AP1375" t="str">
            <v>変形労働時間制の単位,１ヶ月単位,就業時間１,7時15分〜16時15分,就業時間２,9時00分〜18時00分,就業時間３,10時00分〜19時00分,就業時間に関する特記事項,４）１６：００～１０：００,（１）～（４）シフト制,（４）休憩１２０分</v>
          </cell>
          <cell r="AQ1375" t="str">
            <v>週休二日制</v>
          </cell>
          <cell r="AR1375" t="str">
            <v>介護福祉士必須</v>
          </cell>
          <cell r="AS1375" t="str">
            <v>雇用保険，労災保険，健康保険，厚生年金</v>
          </cell>
          <cell r="AT1375" t="str">
            <v>1人</v>
          </cell>
          <cell r="AU1375" t="str">
            <v>認知症対応型共同生活介護（グループホーム）</v>
          </cell>
          <cell r="AZ1375" t="str">
            <v>60分</v>
          </cell>
          <cell r="BA1375" t="str">
            <v>週休二日制</v>
          </cell>
          <cell r="BB1375" t="str">
            <v>あり（屋内禁煙）</v>
          </cell>
          <cell r="BC1375" t="str">
            <v>屋内禁煙（屋外に喫煙所設置）</v>
          </cell>
        </row>
        <row r="1376">
          <cell r="C1376" t="str">
            <v>13190-11410431</v>
          </cell>
          <cell r="D1376">
            <v>45296</v>
          </cell>
          <cell r="E1376" t="str">
            <v>社会福祉法人 竹清会</v>
          </cell>
          <cell r="F1376" t="str">
            <v>シャカイフクシホウジン チクセイカイ</v>
          </cell>
          <cell r="G1376">
            <v>0</v>
          </cell>
          <cell r="H1376">
            <v>0</v>
          </cell>
          <cell r="I1376">
            <v>0</v>
          </cell>
          <cell r="J1376">
            <v>0</v>
          </cell>
          <cell r="K1376">
            <v>0</v>
          </cell>
          <cell r="L1376">
            <v>0</v>
          </cell>
          <cell r="M1376">
            <v>0</v>
          </cell>
          <cell r="N1376" t="str">
            <v xml:space="preserve">https://chikuseikai.com/ </v>
          </cell>
          <cell r="O1376" t="str">
            <v>介護保険事業（高齢・福祉）を運営。町田市内で特養、通所介護、訪問介護、居宅介護支援事業所、地域包括支援センター等を展開。１．職場環境への取組が評価され、東京都女性活躍推進大賞を受賞２．ＩＣＴ（介護ロボット）の導入・ＩｏＴ化、アウトソーシング化による労働環境改善、生産性向上のための積極的な投資</v>
          </cell>
          <cell r="P1376" t="str">
            <v>介護職（従来型特養 美郷）</v>
          </cell>
          <cell r="Q1376" t="str">
            <v>確認中</v>
          </cell>
          <cell r="R1376" t="str">
            <v>○従来型多床室（定員９０名）の特別養護老人ホームでの介護職員として介護業務全般（入浴・排泄・食事等）に従事○夜勤あり（１６：３０～９：３０）夜勤手当８，０００円／回○ＯＪＴ制度あり 最初の３ヶ月は、担当指導職員が同じ勤務につき、介護の基本技術や業務、マナー、社内制度についてマンツーマンで指導。期間毎に習得する内容を定めて、段階的に業務を習得。進捗状況次第では担当指導職員による教育期間を延長し、個々に合わせた指導・教育を行える体制。○ご本人の適正、希望を確認しながら、年２回の人事考課を元に異動可能（同一建物内、近隣に他サービス事業所あり）</v>
          </cell>
          <cell r="S1376" t="str">
            <v>特別養護老人ホーム美郷内</v>
          </cell>
          <cell r="T1376" t="str">
            <v>確認中</v>
          </cell>
          <cell r="U1376" t="str">
            <v>正社員</v>
          </cell>
          <cell r="V1376" t="str">
            <v>東京都町田市小山ヶ丘１丁目２番地９</v>
          </cell>
          <cell r="W1376" t="str">
            <v>京王相模原線 多摩境駅,最寄り駅から就業場所までの交通手段,徒歩,所要時間,20分,町田駅からバス（橋本駅行）「小山郵便局前」下車、徒歩１０分</v>
          </cell>
          <cell r="X1376" t="str">
            <v>218,000円〜300,000円</v>
          </cell>
          <cell r="Y1376" t="str">
            <v>処遇改善手当 43,000円〜43,000円</v>
          </cell>
          <cell r="Z1376" t="str">
            <v>○夜勤手当 ８，０００円／回（月平均４回程度）○住宅手当 ２，５００～２０，０００円○通勤手当 バイク、マイカー通勤は給与規定による（無料駐車場完備）○期末賞与（年１回）※今年度実績：１８万～３６万円○想定年収（賞与・夜勤含む）約３８０万円～</v>
          </cell>
          <cell r="AA1376" t="str">
            <v>実費支給（上限あり）</v>
          </cell>
          <cell r="AB1376" t="str">
            <v>あり</v>
          </cell>
          <cell r="AC1376" t="str">
            <v>1月あたり1.00％〜4.00％（前年度実績）</v>
          </cell>
          <cell r="AD1376" t="str">
            <v>あり</v>
          </cell>
          <cell r="AE1376" t="str">
            <v>計 4.00ヶ月分（前年度実績）</v>
          </cell>
          <cell r="AF1376" t="str">
            <v>月給（手当等確認ください）</v>
          </cell>
          <cell r="AG1376" t="str">
            <v>期間の定めなし</v>
          </cell>
          <cell r="AH1376" t="str">
            <v>雇用期間の定めなし</v>
          </cell>
          <cell r="AI1376" t="str">
            <v>確認中</v>
          </cell>
          <cell r="AJ1376" t="str">
            <v>可</v>
          </cell>
          <cell r="AK1376" t="str">
            <v>あり</v>
          </cell>
          <cell r="AL1376" t="str">
            <v>３ヶ月</v>
          </cell>
          <cell r="AM1376" t="str">
            <v>あり</v>
          </cell>
          <cell r="AN1376" t="str">
            <v>3時間</v>
          </cell>
          <cell r="AO1376" t="str">
            <v>変形労働時間制</v>
          </cell>
          <cell r="AP1376" t="str">
            <v>変形労働時間制の単位,１ヶ月単位,就業時間１,7時30分〜16時30分,就業時間２,8時30分〜17時30分,就業時間３,11時00分〜20時00分,就業時間に関する特記事項,（４）１６：３０～９：３０</v>
          </cell>
          <cell r="AQ1376" t="str">
            <v>週休二日制</v>
          </cell>
          <cell r="AR1376" t="str">
            <v>免許・資格不問</v>
          </cell>
          <cell r="AS1376" t="str">
            <v>雇用保険，労災保険，健康保険，厚生年金，財形</v>
          </cell>
          <cell r="AT1376" t="str">
            <v>1人</v>
          </cell>
          <cell r="AU1376" t="str">
            <v>特別養護老人ホーム（特養）</v>
          </cell>
          <cell r="AZ1376" t="str">
            <v>60分</v>
          </cell>
          <cell r="BA1376" t="str">
            <v>週休二日制</v>
          </cell>
          <cell r="BB1376" t="str">
            <v>あり（屋内禁煙）</v>
          </cell>
          <cell r="BC1376" t="str">
            <v>屋内禁煙（屋外に喫煙所設置）</v>
          </cell>
        </row>
        <row r="1377">
          <cell r="C1377" t="str">
            <v>13190-11411731</v>
          </cell>
          <cell r="D1377">
            <v>45296</v>
          </cell>
          <cell r="E1377" t="str">
            <v>社会福祉法人 竹清会</v>
          </cell>
          <cell r="F1377" t="str">
            <v>シャカイフクシホウジン チクセイカイ</v>
          </cell>
          <cell r="G1377">
            <v>0</v>
          </cell>
          <cell r="H1377">
            <v>0</v>
          </cell>
          <cell r="I1377">
            <v>0</v>
          </cell>
          <cell r="J1377">
            <v>0</v>
          </cell>
          <cell r="K1377">
            <v>0</v>
          </cell>
          <cell r="L1377">
            <v>0</v>
          </cell>
          <cell r="M1377">
            <v>0</v>
          </cell>
          <cell r="N1377" t="str">
            <v xml:space="preserve">https://chikuseikai.com/ </v>
          </cell>
          <cell r="O1377" t="str">
            <v>介護保険事業（高齢・福祉）を運営。町田市内で特養、通所介護、訪問介護、居宅介護支援事業所、地域包括支援センター等を展開。１．職場環境への取組が評価され、東京都女性活躍推進大賞を受賞２．ＩＣＴ（介護ロボット）の導入・ＩｏＴ化、アウトソーシング化による労働環境改善、生産性向上のための積極的な投資</v>
          </cell>
          <cell r="P1377" t="str">
            <v>介護職（通所介護事業所）</v>
          </cell>
          <cell r="Q1377" t="str">
            <v>確認中</v>
          </cell>
          <cell r="R1377" t="str">
            <v>○通所介護事業所（一般型・リハビリ・認知症対応型）での介護職員として介護業務全般（入浴・排泄・食事等）に従事○送迎業務あり（要普通自動車免許ＡＴ限定可）○ＯＪＴ制度あり 最初の３ヶ月は、担当指導職員が同じ勤務につき、介護の基本技術や業務、マナー、社内制度についてマンツーマンで指導。期間毎に習得する内容を定めて、段階的に業務を習得。進捗状況次第では担当指導職員による教育期間を延長し、個々に合わせた指導・教育を行える体制。○ご本人の適正、希望を確認しながら、年２回の人事考課を元に異動可能（同一建物内、近隣に他サービス事業所あり）</v>
          </cell>
          <cell r="S1377" t="str">
            <v>特別養護老人ホーム美郷内</v>
          </cell>
          <cell r="T1377" t="str">
            <v>確認中</v>
          </cell>
          <cell r="U1377" t="str">
            <v>正社員</v>
          </cell>
          <cell r="V1377" t="str">
            <v>東京都町田市小山ヶ丘１丁目２番地９</v>
          </cell>
          <cell r="W1377" t="str">
            <v>京王相模原線 多摩境駅,最寄り駅から就業場所までの交通手段,徒歩,所要時間,20分,町田駅からバス（橋本駅行）「小山郵便局前」下車、徒歩１０分</v>
          </cell>
          <cell r="X1377" t="str">
            <v>228,000円〜310,000円</v>
          </cell>
          <cell r="Y1377" t="str">
            <v>処遇改善手当 43,000円〜43,000円,送迎手当 10,000円〜10,000円</v>
          </cell>
          <cell r="Z1377" t="str">
            <v>○住宅手当：２，５００円～２０，０００円,○通勤手当：バイク、マイカー通勤は給与規定による（,無料駐車場完備）,○期末賞与：年１回（２１年実績 １６～３２万円）,○想定年収：約３５０万円～（賞与含む）</v>
          </cell>
          <cell r="AA1377" t="str">
            <v>実費支給（上限あり）</v>
          </cell>
          <cell r="AB1377" t="str">
            <v>あり</v>
          </cell>
          <cell r="AC1377" t="str">
            <v>1月あたり1.00％〜4.00％（前年度実績）</v>
          </cell>
          <cell r="AD1377" t="str">
            <v>あり</v>
          </cell>
          <cell r="AE1377" t="str">
            <v>計 4.00ヶ月分（前年度実績）</v>
          </cell>
          <cell r="AF1377" t="str">
            <v>月給（手当等確認ください）</v>
          </cell>
          <cell r="AG1377" t="str">
            <v>期間の定めなし</v>
          </cell>
          <cell r="AH1377" t="str">
            <v>雇用期間の定めなし</v>
          </cell>
          <cell r="AI1377" t="str">
            <v>確認中</v>
          </cell>
          <cell r="AJ1377" t="str">
            <v>可</v>
          </cell>
          <cell r="AK1377" t="str">
            <v>あり</v>
          </cell>
          <cell r="AL1377" t="str">
            <v>３ヶ月</v>
          </cell>
          <cell r="AM1377" t="str">
            <v>あり</v>
          </cell>
          <cell r="AN1377" t="str">
            <v>3時間</v>
          </cell>
          <cell r="AO1377" t="str">
            <v>変形労働時間制</v>
          </cell>
          <cell r="AP1377" t="str">
            <v>変形労働時間制の単位,１ヶ月単位,就業時間１,8時30分〜17時30分,就業時間２,8時00分〜18時00分,就業時間３,9時00分〜18時00分,就業時間に関する特記事項,美郷：８時間勤務と９時間勤務の組み合わせで月１６８時間労働に,なるよう調整 ※就業時間（１）と（２）,花美郷：就業時間（１）と（３）の組み合わせ</v>
          </cell>
          <cell r="AQ1377" t="str">
            <v>週休二日制</v>
          </cell>
          <cell r="AR1377" t="str">
            <v>ホームヘルパー２級,あれば尚可,介護職員初任者研修修了者,あれば尚可,介護福祉士,あれば尚可,普通自動車運転免許,必須（ＡＴ限定可）</v>
          </cell>
          <cell r="AS1377" t="str">
            <v>雇用保険，労災保険，健康保険，厚生年金，財形</v>
          </cell>
          <cell r="AT1377" t="str">
            <v>2人</v>
          </cell>
          <cell r="AU1377" t="str">
            <v>通所介護（デイサービス）</v>
          </cell>
          <cell r="AZ1377" t="str">
            <v>60分</v>
          </cell>
          <cell r="BA1377" t="str">
            <v>週休二日制</v>
          </cell>
          <cell r="BB1377" t="str">
            <v>あり（屋内禁煙）</v>
          </cell>
          <cell r="BC1377" t="str">
            <v>屋内禁煙（屋外に喫煙所設置）</v>
          </cell>
        </row>
        <row r="1378">
          <cell r="C1378" t="str">
            <v>13190-11412331</v>
          </cell>
          <cell r="D1378">
            <v>45296</v>
          </cell>
          <cell r="E1378" t="str">
            <v>社会福祉法人 竹清会</v>
          </cell>
          <cell r="F1378" t="str">
            <v>シャカイフクシホウジン チクセイカイ</v>
          </cell>
          <cell r="G1378">
            <v>0</v>
          </cell>
          <cell r="H1378">
            <v>0</v>
          </cell>
          <cell r="I1378">
            <v>0</v>
          </cell>
          <cell r="J1378">
            <v>0</v>
          </cell>
          <cell r="K1378">
            <v>0</v>
          </cell>
          <cell r="L1378">
            <v>0</v>
          </cell>
          <cell r="M1378">
            <v>0</v>
          </cell>
          <cell r="N1378" t="str">
            <v xml:space="preserve">https://chikuseikai.com/ </v>
          </cell>
          <cell r="O1378" t="str">
            <v>介護保険事業（高齢・福祉）を運営。町田市内で特養、通所介護、訪問介護、居宅介護支援事業所、地域包括支援センター等を展開。１．職場環境への取組が評価され、東京都女性活躍推進大賞を受賞２．ＩＣＴ（介護ロボット）の導入・ＩｏＴ化、アウトソーシング化による労働環境改善、生産性向上のための積極的な投資</v>
          </cell>
          <cell r="P1378" t="str">
            <v>看護師</v>
          </cell>
          <cell r="Q1378" t="str">
            <v>確認中</v>
          </cell>
          <cell r="R1378" t="str">
            <v>看護業務○バイタルチェック ○服薬管理 ○処置業務○受診同行○夜勤はありません（特養についてはオンコール勤務あり）※オンコール手当は別途支給。月平均７日間程度あります。※オンコールについては、２４時間配置医と連携しています。また、生活相談員が家族調整等を支援するので安心して対応できます。※ブランクのある方、介護施設が未経験の方は幣法人の看護師との面談が可能です。不安や疑問を解消してご応募ください。</v>
          </cell>
          <cell r="S1378" t="str">
            <v>特別養護老人ホーム美郷内</v>
          </cell>
          <cell r="T1378" t="str">
            <v>確認中</v>
          </cell>
          <cell r="U1378" t="str">
            <v>正社員</v>
          </cell>
          <cell r="V1378" t="str">
            <v>東京都町田市小山ケ丘１丁目２番地９</v>
          </cell>
          <cell r="W1378" t="str">
            <v>京王線 多摩境駅,最寄り駅から就業場所までの交通手段,徒歩,所要時間,20分,町田駅からバス（橋本駅行）「小山郵便局前」下車、徒歩１０分</v>
          </cell>
          <cell r="X1378" t="str">
            <v>314,000円〜374,500円</v>
          </cell>
          <cell r="Y1378" t="str">
            <v>調整手当 15,000円〜15,000円</v>
          </cell>
          <cell r="Z1378" t="str">
            <v>住宅手当：２５００円～２００００円,オンコール手当：２０００円／１回（月平均７回）,想定年収：約５００万円～（賞与・オンコール手当含む,）</v>
          </cell>
          <cell r="AA1378" t="str">
            <v>実費支給（上限あり）</v>
          </cell>
          <cell r="AB1378" t="str">
            <v>なし</v>
          </cell>
          <cell r="AC1378" t="str">
            <v>なし</v>
          </cell>
          <cell r="AD1378" t="str">
            <v>あり</v>
          </cell>
          <cell r="AE1378" t="str">
            <v>計 4.00ヶ月分（前年度実績）</v>
          </cell>
          <cell r="AF1378" t="str">
            <v>月給（手当等確認ください）</v>
          </cell>
          <cell r="AG1378" t="str">
            <v>期間の定めなし</v>
          </cell>
          <cell r="AH1378" t="str">
            <v>雇用期間の定めなし</v>
          </cell>
          <cell r="AI1378" t="str">
            <v>確認中</v>
          </cell>
          <cell r="AJ1378" t="str">
            <v>可</v>
          </cell>
          <cell r="AK1378" t="str">
            <v>あり</v>
          </cell>
          <cell r="AL1378" t="str">
            <v>３ヶ月</v>
          </cell>
          <cell r="AM1378" t="str">
            <v>あり</v>
          </cell>
          <cell r="AN1378" t="str">
            <v>3時間</v>
          </cell>
          <cell r="AO1378" t="str">
            <v>変形労働時間制</v>
          </cell>
          <cell r="AP1378" t="str">
            <v>変形労働時間制の単位,１ヶ月単位,就業時間１,8時30分〜17時30分,就業時間２,10時00分〜19時00分,就業時間に関する特記事項,就業開始時期については、,柔軟に対応させて頂きます。,お気軽に相談下さい。</v>
          </cell>
          <cell r="AQ1378" t="str">
            <v>週休二日制</v>
          </cell>
          <cell r="AR1378" t="str">
            <v>看護師必須</v>
          </cell>
          <cell r="AS1378" t="str">
            <v>雇用保険，労災保険，健康保険，厚生年金，財形</v>
          </cell>
          <cell r="AT1378" t="str">
            <v>1人</v>
          </cell>
          <cell r="AU1378" t="str">
            <v>特別養護老人ホーム（特養）</v>
          </cell>
          <cell r="AZ1378" t="str">
            <v>60分</v>
          </cell>
          <cell r="BA1378" t="str">
            <v>週休二日制</v>
          </cell>
          <cell r="BB1378" t="str">
            <v>あり（屋内禁煙）</v>
          </cell>
          <cell r="BC1378" t="str">
            <v>屋内禁煙（屋外に喫煙所設置）</v>
          </cell>
        </row>
        <row r="1379">
          <cell r="C1379" t="str">
            <v>13190-11413631</v>
          </cell>
          <cell r="D1379">
            <v>45296</v>
          </cell>
          <cell r="E1379" t="str">
            <v>社会福祉法人 竹清会</v>
          </cell>
          <cell r="F1379" t="str">
            <v>シャカイフクシホウジン チクセイカイ</v>
          </cell>
          <cell r="G1379">
            <v>0</v>
          </cell>
          <cell r="H1379">
            <v>0</v>
          </cell>
          <cell r="I1379">
            <v>0</v>
          </cell>
          <cell r="J1379">
            <v>0</v>
          </cell>
          <cell r="K1379">
            <v>0</v>
          </cell>
          <cell r="L1379">
            <v>0</v>
          </cell>
          <cell r="M1379">
            <v>0</v>
          </cell>
          <cell r="N1379" t="str">
            <v xml:space="preserve">https://chikuseikai.com/ </v>
          </cell>
          <cell r="O1379" t="str">
            <v>介護保険事業（高齢・福祉）を運営。町田市内で特養、通所介護、訪問介護、居宅介護支援事業所、地域包括支援センター等を展開。１．職場環境への取組が評価され、東京都女性活躍推進大賞を受賞２．ＩＣＴ（介護ロボット）の導入・ＩｏＴ化、アウトソーシング化による労働環境改善、生産性向上のための積極的な投資</v>
          </cell>
          <cell r="P1379" t="str">
            <v>介護職員（パート）</v>
          </cell>
          <cell r="Q1379" t="str">
            <v>確認中</v>
          </cell>
          <cell r="R1379" t="str">
            <v>○特養もしくはデイの介護職員として介護業務全般（入浴・排泄・食事・レク等）に従事。ただし、業務内容は、経験、希望によって相談のうえ決定○一人ひとりのライフスタイルに合わせて勤務条件、配慮先を決定○ＯＪＴ制度あり 介護の基本技術や業務、マナー、社内制度についてマンツーマンで指導。期間毎に習得する内容を定めて、段階的に業務を習得。進捗状況次第では担当指導職員による教育期間を延長し、個々に合わせた指導・教育を行える体制○平成２９年度東京都女性活躍推進大賞受賞 女性の働きやすい職場環境が評価されています。</v>
          </cell>
          <cell r="S1379" t="str">
            <v>特別養護老人ホーム美郷内</v>
          </cell>
          <cell r="T1379" t="str">
            <v>確認中</v>
          </cell>
          <cell r="U1379" t="str">
            <v>非常勤パート</v>
          </cell>
          <cell r="V1379" t="str">
            <v>東京都町田市小山ケ丘１丁目２番地９</v>
          </cell>
          <cell r="W1379" t="str">
            <v>京王線 多摩境駅,最寄り駅から就業場所までの交通手段,徒歩,所要時間,20分,ＪＲ町田駅からバス（橋本駅行）「小山郵便局前」下車、徒歩１０,分</v>
          </cell>
          <cell r="X1379" t="str">
            <v>1,300円〜1,350円</v>
          </cell>
          <cell r="Y1379" t="str">
            <v>処遇改善手当 250円〜250円</v>
          </cell>
          <cell r="Z1379" t="str">
            <v>通勤手当：バイク、マイカー通勤は給与規定による（無料駐車場完備）期末賞与：勤務時間に応じて支給あり</v>
          </cell>
          <cell r="AA1379" t="str">
            <v>実費支給（上限あり）</v>
          </cell>
          <cell r="AB1379" t="str">
            <v>あり</v>
          </cell>
          <cell r="AC1379" t="str">
            <v>1時間あたり28円〜（前年度実績）</v>
          </cell>
          <cell r="AD1379" t="str">
            <v>なし</v>
          </cell>
          <cell r="AE1379" t="str">
            <v>又は</v>
          </cell>
          <cell r="AF1379" t="str">
            <v>時給</v>
          </cell>
          <cell r="AG1379" t="str">
            <v>期間の定めなし</v>
          </cell>
          <cell r="AH1379" t="str">
            <v>雇用期間の定めなし</v>
          </cell>
          <cell r="AI1379" t="str">
            <v>確認中</v>
          </cell>
          <cell r="AJ1379" t="str">
            <v>可</v>
          </cell>
          <cell r="AK1379" t="str">
            <v>あり</v>
          </cell>
          <cell r="AL1379" t="str">
            <v>３ヶ月</v>
          </cell>
          <cell r="AM1379" t="str">
            <v>なし</v>
          </cell>
          <cell r="AN1379" t="str">
            <v>あり</v>
          </cell>
          <cell r="AO1379" t="str">
            <v>変形労働時間制</v>
          </cell>
          <cell r="AP1379" t="str">
            <v>変形労働時間制の単位,１ヶ月単位,又は,7時00分〜23時00分の時間の間の2時間以上,就業時間に関する特記事項,就業開始時期、勤務時間については柔軟に対応させていただきます,。お気軽にご相談下さい。</v>
          </cell>
          <cell r="AQ1379" t="str">
            <v>週3日以上</v>
          </cell>
          <cell r="AR1379" t="str">
            <v>介護職員初任者研修修了者,必須,無資格者：応相談出来ます。</v>
          </cell>
          <cell r="AS1379" t="str">
            <v>労災保険</v>
          </cell>
          <cell r="AT1379" t="str">
            <v>1人</v>
          </cell>
          <cell r="AU1379" t="str">
            <v>特別養護老人ホーム（特養）</v>
          </cell>
          <cell r="AZ1379" t="str">
            <v>0分</v>
          </cell>
          <cell r="BA1379" t="str">
            <v>週休二日制</v>
          </cell>
          <cell r="BB1379" t="str">
            <v>あり（屋内禁煙）</v>
          </cell>
          <cell r="BC1379" t="str">
            <v>屋内禁煙（屋外に喫煙所設置）</v>
          </cell>
        </row>
        <row r="1380">
          <cell r="C1380" t="str">
            <v>13190-11415131</v>
          </cell>
          <cell r="D1380">
            <v>45296</v>
          </cell>
          <cell r="E1380" t="str">
            <v>社会福祉法人 竹清会</v>
          </cell>
          <cell r="F1380" t="str">
            <v>シャカイフクシホウジン チクセイカイ</v>
          </cell>
          <cell r="G1380">
            <v>0</v>
          </cell>
          <cell r="H1380">
            <v>0</v>
          </cell>
          <cell r="I1380">
            <v>0</v>
          </cell>
          <cell r="J1380">
            <v>0</v>
          </cell>
          <cell r="K1380">
            <v>0</v>
          </cell>
          <cell r="L1380">
            <v>0</v>
          </cell>
          <cell r="M1380">
            <v>0</v>
          </cell>
          <cell r="N1380" t="str">
            <v xml:space="preserve">https://chikuseikai.com/ </v>
          </cell>
          <cell r="O1380" t="str">
            <v>介護保険事業（高齢・福祉）を運営。町田市内で特養、通所介護、訪問介護、居宅介護支援事業所、地域包括支援センター等を展開。１．職場環境への取組が評価され、東京都女性活躍推進大賞を受賞２．ＩＣＴ（介護ロボット）の導入・ＩｏＴ化、アウトソーシング化による労働環境改善、生産性向上のための積極的な投資</v>
          </cell>
          <cell r="P1380" t="str">
            <v>在宅訪問介護員</v>
          </cell>
          <cell r="Q1380" t="str">
            <v>確認中</v>
          </cell>
          <cell r="R1380" t="str">
            <v>★平日の１時間のみで勤務可能★ 土日祝日はお休みになります！＊ヘルパーステーションにおけるホームヘルパー活動全般※お客様のご自宅へ訪問し、生活援助（掃除・調理他）、身体援助 （排泄介助・入浴介助他）を行います。＊ＩＣタグとスマホで援助管理なので、直行直帰型の勤務※介護ソフトＣａｒｅ－ｗｉｎｇ導入により、直行直帰型の勤務体 制へ。（必要なスマホ端末は貸与します。）＊活動エリアは町田市を中心に町田市、相模原市、八王子市☆お好きな時間で仕事ができますのでスキマ時間を活用できます。※１日１時間からでも大丈夫です。</v>
          </cell>
          <cell r="S1380" t="str">
            <v>特別養護老人ホーム美郷内</v>
          </cell>
          <cell r="T1380" t="str">
            <v>確認中</v>
          </cell>
          <cell r="U1380" t="str">
            <v>非常勤パート</v>
          </cell>
          <cell r="V1380" t="str">
            <v>東京都町田市小山ヶ丘１－２－９ 特別養護老人ホーム美郷内</v>
          </cell>
          <cell r="W1380" t="str">
            <v>京王相模原線 多摩境駅,最寄り駅から就業場所までの交通手段,徒歩,所要時間,20分,町田駅からバス（橋本駅行）「小山郵便局前」下車、徒歩１０分</v>
          </cell>
          <cell r="X1380" t="str">
            <v>1,450円〜1,750円</v>
          </cell>
          <cell r="Y1380" t="str">
            <v>-</v>
          </cell>
          <cell r="Z1380" t="str">
            <v>・身体介護（１時間）１７５０円・生活援助（１時間）１４５０円・移動手当（１時間）１１００円（連続する援助で移動 に要する時間が１時間以下の場合：分単位）・土日祝、年末年始は時給２０％増し</v>
          </cell>
          <cell r="AA1380" t="str">
            <v>なし</v>
          </cell>
          <cell r="AB1380" t="str">
            <v>なし</v>
          </cell>
          <cell r="AC1380" t="str">
            <v>なし</v>
          </cell>
          <cell r="AD1380" t="str">
            <v>なし</v>
          </cell>
          <cell r="AE1380" t="str">
            <v>なし</v>
          </cell>
          <cell r="AF1380" t="str">
            <v>時給</v>
          </cell>
          <cell r="AG1380" t="str">
            <v>期間の定めなし</v>
          </cell>
          <cell r="AH1380" t="str">
            <v>雇用期間の定めなし</v>
          </cell>
          <cell r="AI1380" t="str">
            <v>確認中</v>
          </cell>
          <cell r="AJ1380" t="str">
            <v>可</v>
          </cell>
          <cell r="AK1380" t="str">
            <v>あり</v>
          </cell>
          <cell r="AL1380" t="str">
            <v>３ヶ月</v>
          </cell>
          <cell r="AM1380" t="str">
            <v>なし</v>
          </cell>
          <cell r="AN1380" t="str">
            <v>あり</v>
          </cell>
          <cell r="AO1380" t="str">
            <v>日勤</v>
          </cell>
          <cell r="AP1380" t="str">
            <v>9時30分〜16時30分の時間の間の1時間以上,就業時間に関する特記事項,就業開始時期、勤務時間については柔軟に対応させていただきます,。お気軽にご相談下さい。</v>
          </cell>
          <cell r="AQ1380" t="str">
            <v>週1日以上</v>
          </cell>
          <cell r="AR1380" t="str">
            <v>介護職員初任者研修修了者,必須,介護福祉士,あれば尚可,特記事項欄参照,いずれかの資格を所持で可,普通自動車運転免許,あれば尚可（ＡＴ限定可）</v>
          </cell>
          <cell r="AS1380" t="str">
            <v>労災保険</v>
          </cell>
          <cell r="AT1380" t="str">
            <v>4人</v>
          </cell>
          <cell r="AU1380" t="str">
            <v>訪問介護（ホームヘルプサービス）</v>
          </cell>
          <cell r="AZ1380" t="str">
            <v>0分</v>
          </cell>
          <cell r="BA1380" t="str">
            <v>週休二日制</v>
          </cell>
          <cell r="BB1380" t="str">
            <v>あり（屋内禁煙）</v>
          </cell>
          <cell r="BC1380" t="str">
            <v>屋内禁煙（屋外に喫煙所設置）</v>
          </cell>
        </row>
        <row r="1381">
          <cell r="C1381" t="str">
            <v>13190-11416031</v>
          </cell>
          <cell r="D1381">
            <v>45296</v>
          </cell>
          <cell r="E1381" t="str">
            <v>東電パートナーズ株式会社 東電さわやかケア町田</v>
          </cell>
          <cell r="F1381" t="str">
            <v>トウデンパートナーズ カブシキガイシヤ</v>
          </cell>
          <cell r="G1381">
            <v>0</v>
          </cell>
          <cell r="H1381">
            <v>0</v>
          </cell>
          <cell r="I1381">
            <v>0</v>
          </cell>
          <cell r="J1381">
            <v>0</v>
          </cell>
          <cell r="K1381">
            <v>0</v>
          </cell>
          <cell r="L1381">
            <v>0</v>
          </cell>
          <cell r="M1381">
            <v>0</v>
          </cell>
          <cell r="N1381" t="str">
            <v xml:space="preserve">http://www.tepco-partners.co.jp </v>
          </cell>
          <cell r="O1381" t="str">
            <v>安心と信頼のサービスを提供する東京電力グループです。居宅介護支援・訪問介護・デイサービス・グループホーム・訪問看護・福祉用具貸与等の複合拠点を一都三県に７９事業所を展開しています。家庭と両立が図れる環境で多くの女性が活躍中です。充実した研修で確かな知識と技術を身に付けた職員を育成し、良質なサービスとコンプライアンス経営で信頼いただける企業を目指しています。</v>
          </cell>
          <cell r="P1381" t="str">
            <v>未経験ＯＫ！居宅ケアマネジャー</v>
          </cell>
          <cell r="Q1381" t="str">
            <v>確認中</v>
          </cell>
          <cell r="R1381" t="str">
            <v>☆ケアマネジャーとして、お客さまが自立した日常生活が 過ごせるように支援していきます◆計画書作成業務 担当のお客さまのアセスメントを実施し、ケアプランの 作成を行います。◆他職種との連絡・調整業務 サービス担当者会議の実施、お客さまのご自宅に定期訪問 を行い、生活状況に応じたサービス調整を行います。◆給付管理業務 給付管理（サービス利用票や提供票の作成、給付管理票の 作成や提出等）に関する業務を行います。</v>
          </cell>
          <cell r="S1381" t="str">
            <v>東電さわやかケア町田</v>
          </cell>
          <cell r="T1381" t="str">
            <v>確認中</v>
          </cell>
          <cell r="U1381" t="str">
            <v>正社員</v>
          </cell>
          <cell r="V1381" t="str">
            <v>東京都町田市森野４－１７－２３ 渋谷ビル２階－Ａ</v>
          </cell>
          <cell r="W1381" t="str">
            <v>小田急線 町田駅,最寄り駅から就業場所までの交通手段,徒歩,所要時間,20分,就業場所に関する特記事項,バス停「市民病院前」より徒歩１分（町田駅３，４，６，７，１１,，１２，１３乗り場より「市民病院」経由バス乗車）</v>
          </cell>
          <cell r="X1381" t="str">
            <v>230,000円〜230,000円</v>
          </cell>
          <cell r="Y1381" t="str">
            <v>-</v>
          </cell>
          <cell r="Z1381" t="str">
            <v>主任ケアマネ手当  ５，０００円／月,法定管理者手当  １０，０００円／月,職位手当     ２０，０００円／月</v>
          </cell>
          <cell r="AA1381" t="str">
            <v>実費支給（上限なし）</v>
          </cell>
          <cell r="AB1381" t="str">
            <v>あり</v>
          </cell>
          <cell r="AC1381" t="str">
            <v>1月あたり0円〜1,000円（前年度実績）</v>
          </cell>
          <cell r="AD1381" t="str">
            <v>あり</v>
          </cell>
          <cell r="AE1381" t="str">
            <v>計 3.10ヶ月分（前年度実績）</v>
          </cell>
          <cell r="AF1381" t="str">
            <v>月給（手当等確認ください）</v>
          </cell>
          <cell r="AG1381" t="str">
            <v>期間の定めなし</v>
          </cell>
          <cell r="AH1381" t="str">
            <v>雇用期間の定めなし</v>
          </cell>
          <cell r="AI1381" t="str">
            <v>確認中</v>
          </cell>
          <cell r="AJ1381" t="str">
            <v>可</v>
          </cell>
          <cell r="AK1381" t="str">
            <v>あり</v>
          </cell>
          <cell r="AL1381" t="str">
            <v>６ヶ月</v>
          </cell>
          <cell r="AM1381" t="str">
            <v>あり</v>
          </cell>
          <cell r="AN1381" t="str">
            <v>20時間</v>
          </cell>
          <cell r="AO1381" t="str">
            <v>日勤</v>
          </cell>
          <cell r="AP1381" t="str">
            <v>9時00分〜18時00分</v>
          </cell>
          <cell r="AQ1381" t="str">
            <v>週休二日制</v>
          </cell>
          <cell r="AR1381" t="str">
            <v>介護支援専門員（ケアマネージャー）,必須,主任介護支援専門員をお持ちの方は別途月５，０００円手当有</v>
          </cell>
          <cell r="AS1381" t="str">
            <v>雇用保険，労災保険，健康保険，厚生年金</v>
          </cell>
          <cell r="AT1381" t="str">
            <v>1人</v>
          </cell>
          <cell r="AU1381" t="str">
            <v>訪問介護（ホームヘルプサービス）</v>
          </cell>
          <cell r="AZ1381" t="str">
            <v>60分</v>
          </cell>
          <cell r="BA1381" t="str">
            <v>週休二日制</v>
          </cell>
          <cell r="BB1381" t="str">
            <v>あり（屋内禁煙）</v>
          </cell>
          <cell r="BC1381" t="str">
            <v>屋内禁煙（屋外に喫煙所設置）</v>
          </cell>
        </row>
        <row r="1382">
          <cell r="C1382" t="str">
            <v>13190-11417831</v>
          </cell>
          <cell r="D1382">
            <v>45296</v>
          </cell>
          <cell r="E1382" t="str">
            <v>東電パートナーズ株式会社 東電さわやかケア町田</v>
          </cell>
          <cell r="F1382" t="str">
            <v>トウデンパートナーズ カブシキガイシヤ</v>
          </cell>
          <cell r="G1382">
            <v>0</v>
          </cell>
          <cell r="H1382">
            <v>0</v>
          </cell>
          <cell r="I1382">
            <v>0</v>
          </cell>
          <cell r="J1382">
            <v>0</v>
          </cell>
          <cell r="K1382">
            <v>0</v>
          </cell>
          <cell r="L1382">
            <v>0</v>
          </cell>
          <cell r="M1382">
            <v>0</v>
          </cell>
          <cell r="N1382" t="str">
            <v xml:space="preserve">http://www.tepco-partners.co.jp </v>
          </cell>
          <cell r="O1382" t="str">
            <v>安心と信頼のサービスを提供する東京電力グループです。居宅介護支援・訪問介護・デイサービス・グループホーム・訪問看護・福祉用具貸与等の複合拠点を一都三県に７９事業所を展開しています。家庭と両立が図れる環境で多くの女性が活躍中です。充実した研修で確かな知識と技術を身に付けた職員を育成し、良質なサービスとコンプライアンス経営で信頼いただける企業を目指しています。</v>
          </cell>
          <cell r="P1382" t="str">
            <v>週１日～未経験ＯＫ／ホームヘルパー</v>
          </cell>
          <cell r="Q1382" t="str">
            <v>確認中</v>
          </cell>
          <cell r="R1382" t="str">
            <v>◆お客さまのご自宅に自転車などで訪問して介護サービスを提供 します。（直行直帰ＯＫです！） 身体に直接触れて行う身体介護と掃除や洗濯、調理、買い物等の 身の回りのお世話などを行う生活援助となります。◆週１日１時間～でも始められるので、スキマ時間を使ってお仕事 ができます。家事や育児と両立できるお仕事です。◆研修が充実しており、未経験・ブランクの方でも大丈夫です！ ヘルパーさん向けの研修が充実しているので、はじめてお仕事 する方でも安心してお仕事がスタートできます。 慣れるまでは先輩スタッフが同行するので安心してください！</v>
          </cell>
          <cell r="S1382" t="str">
            <v>当社運営 東電さわやかケア町田</v>
          </cell>
          <cell r="T1382" t="str">
            <v>確認中</v>
          </cell>
          <cell r="U1382" t="str">
            <v>非常勤パート</v>
          </cell>
          <cell r="V1382" t="str">
            <v>東京都町田市森野４丁目１７－２３ 渋谷ビル２階－Ａ</v>
          </cell>
          <cell r="W1382" t="str">
            <v>ＪＲ横浜線・小田急線 町田駅からバス「市民病院前」徒歩１分,ＪＲ横浜線・小田急小田原線 町田駅,最寄り駅から就業場所までの交通手段,徒歩,所要時間,15分,就業場所に関する特記事項・お客さま宅への直行直帰のお仕事です、徒歩／自転車で通える,ご近所のお客さま宅をお任せいたします。</v>
          </cell>
          <cell r="X1382" t="str">
            <v>1,350円〜1,900円</v>
          </cell>
          <cell r="Y1382" t="str">
            <v>-</v>
          </cell>
          <cell r="Z1382" t="str">
            <v>処遇改善加算手当,ケアピア手当 ５００円／月,研修手当  １，１２０円／時,日曜日は３５％ＵＰ！早朝・夜間・祝日は２５％ＵＰ！,介護福祉士は時給５０円ＵＰ！</v>
          </cell>
          <cell r="AA1382" t="str">
            <v>なし</v>
          </cell>
          <cell r="AB1382" t="str">
            <v>あり</v>
          </cell>
          <cell r="AC1382" t="str">
            <v>1時間あたり10円〜30円（前年度実績）</v>
          </cell>
          <cell r="AD1382" t="str">
            <v>なし</v>
          </cell>
          <cell r="AE1382" t="str">
            <v>あり</v>
          </cell>
          <cell r="AF1382" t="str">
            <v>時給</v>
          </cell>
          <cell r="AG1382" t="str">
            <v>期間の定めあり</v>
          </cell>
          <cell r="AH1382" t="str">
            <v>雇用期間の定めあり（4ヶ月以上）,1年,契約更新の可能性,あり（原則更新）</v>
          </cell>
          <cell r="AI1382" t="str">
            <v>確認中</v>
          </cell>
          <cell r="AJ1382" t="str">
            <v>不可</v>
          </cell>
          <cell r="AK1382" t="str">
            <v>なし</v>
          </cell>
          <cell r="AL1382" t="str">
            <v>なし</v>
          </cell>
          <cell r="AM1382" t="str">
            <v>なし</v>
          </cell>
          <cell r="AN1382" t="str">
            <v>なし</v>
          </cell>
          <cell r="AO1382" t="str">
            <v>日勤</v>
          </cell>
          <cell r="AP1382" t="str">
            <v>8時00分〜18時00分の時間の間の1時間以上</v>
          </cell>
          <cell r="AQ1382" t="str">
            <v>週1日以上</v>
          </cell>
          <cell r="AR1382" t="str">
            <v>ホームヘルパー２級,必須,介護職員初任者研修修了者,必須,介護福祉士,あれば尚可,いずれかの資格を所持で可</v>
          </cell>
          <cell r="AS1382" t="str">
            <v>労災保険</v>
          </cell>
          <cell r="AT1382" t="str">
            <v>3人</v>
          </cell>
          <cell r="AU1382" t="str">
            <v>訪問介護（ホームヘルプサービス）</v>
          </cell>
          <cell r="AZ1382" t="str">
            <v>0分</v>
          </cell>
          <cell r="BA1382" t="str">
            <v>週休二日制</v>
          </cell>
          <cell r="BB1382" t="str">
            <v>あり（屋内禁煙）</v>
          </cell>
          <cell r="BC1382" t="str">
            <v>屋内禁煙（屋外に喫煙所設置）</v>
          </cell>
        </row>
        <row r="1383">
          <cell r="C1383" t="str">
            <v>13190-11419531</v>
          </cell>
          <cell r="D1383">
            <v>45296</v>
          </cell>
          <cell r="E1383" t="str">
            <v>東電パートナーズ株式会社 東電さわやかケア町田</v>
          </cell>
          <cell r="F1383" t="str">
            <v>トウデンパートナーズ カブシキガイシヤ</v>
          </cell>
          <cell r="G1383">
            <v>0</v>
          </cell>
          <cell r="H1383">
            <v>0</v>
          </cell>
          <cell r="I1383">
            <v>0</v>
          </cell>
          <cell r="J1383">
            <v>0</v>
          </cell>
          <cell r="K1383">
            <v>0</v>
          </cell>
          <cell r="L1383">
            <v>0</v>
          </cell>
          <cell r="M1383">
            <v>0</v>
          </cell>
          <cell r="N1383" t="str">
            <v xml:space="preserve">http://www.tepco-partners.co.jp </v>
          </cell>
          <cell r="O1383" t="str">
            <v>安心と信頼のサービスを提供する東京電力グループです。居宅介護支援・訪問介護・デイサービス・グループホーム・訪問看護・福祉用具貸与等の複合拠点を一都三県に７９事業所を展開しています。家庭と両立が図れる環境で多くの女性が活躍中です。充実した研修で確かな知識と技術を身に付けた職員を育成し、良質なサービスとコンプライアンス経営で信頼いただける企業を目指しています。</v>
          </cell>
          <cell r="P1383" t="str">
            <v>東電さわやか／ホームヘルパー（正社員）</v>
          </cell>
          <cell r="Q1383" t="str">
            <v>確認中</v>
          </cell>
          <cell r="R1383" t="str">
            <v>◆お客さまのご自宅に自転車などで訪問して, 介護サービスを提供します。（場合によって、直行直帰もあり）,◆研修が充実しており、ブランクの方でも大丈夫です！, ヘルパーさん向けの研修が充実しているので安心してお仕事が, スタートできます。,＊事業所内でも事務処理, パソコンを使用することがありますが、文字の入力ができれば, 大丈夫です。</v>
          </cell>
          <cell r="S1383" t="str">
            <v>当社運営 東電さわやかケア成瀬</v>
          </cell>
          <cell r="T1383" t="str">
            <v>確認中</v>
          </cell>
          <cell r="U1383" t="str">
            <v>正社員</v>
          </cell>
          <cell r="V1383" t="str">
            <v>東京都町田市南成瀬５丁目１－１１ シャトルＭ１０１</v>
          </cell>
          <cell r="W1383" t="str">
            <v>ＪＲ横浜線 成瀬駅,最寄り駅から就業場所までの交通手段,徒歩,所要時間,5分</v>
          </cell>
          <cell r="X1383" t="str">
            <v>229,000円〜229,000円</v>
          </cell>
          <cell r="Y1383" t="str">
            <v>処遇改善手当 25,000円〜25,000円,特定処遇改善手当 10,000円〜10,000円,支援補助金手当 9,000円〜9,000円</v>
          </cell>
          <cell r="Z1383" t="str">
            <v>法定管理者手当 １０，０００円／月,職位手当    ２０，０００円／月</v>
          </cell>
          <cell r="AA1383" t="str">
            <v>実費支給（上限なし）</v>
          </cell>
          <cell r="AB1383" t="str">
            <v>あり</v>
          </cell>
          <cell r="AC1383" t="str">
            <v>1月あたり0円〜1,000円（前年度実績）</v>
          </cell>
          <cell r="AD1383" t="str">
            <v>実費支給（上限なし）</v>
          </cell>
          <cell r="AE1383" t="str">
            <v>計 3.10ヶ月分（前年度実績）</v>
          </cell>
          <cell r="AF1383" t="str">
            <v>月給（手当等確認ください）</v>
          </cell>
          <cell r="AG1383" t="str">
            <v>期間の定めなし</v>
          </cell>
          <cell r="AH1383" t="str">
            <v>雇用期間の定めなし</v>
          </cell>
          <cell r="AI1383" t="str">
            <v>確認中</v>
          </cell>
          <cell r="AJ1383" t="str">
            <v>不可</v>
          </cell>
          <cell r="AK1383" t="str">
            <v>あり</v>
          </cell>
          <cell r="AL1383" t="str">
            <v>６か月</v>
          </cell>
          <cell r="AM1383" t="str">
            <v>あり</v>
          </cell>
          <cell r="AN1383" t="str">
            <v>10時間</v>
          </cell>
          <cell r="AO1383" t="str">
            <v>日勤</v>
          </cell>
          <cell r="AP1383" t="str">
            <v>9時00分〜18時00分</v>
          </cell>
          <cell r="AQ1383" t="str">
            <v>週休二日制</v>
          </cell>
          <cell r="AR1383" t="str">
            <v>ホームヘルパー２級,必須,介護職員初任者研修修了者,必須,介護福祉士,あれば尚可,ヘルパー２級または初任者研修以上の介護資格をお持ちの方,いずれかの資格を所持で可</v>
          </cell>
          <cell r="AS1383" t="str">
            <v>雇用保険，労災保険，健康保険，厚生年金</v>
          </cell>
          <cell r="AT1383" t="str">
            <v>1人</v>
          </cell>
          <cell r="AU1383" t="str">
            <v>訪問介護（ホームヘルプサービス）</v>
          </cell>
          <cell r="AZ1383" t="str">
            <v>60分</v>
          </cell>
          <cell r="BA1383" t="str">
            <v>週休二日制</v>
          </cell>
          <cell r="BB1383" t="str">
            <v>あり（屋内禁煙）</v>
          </cell>
          <cell r="BC1383" t="str">
            <v>屋内禁煙（屋外に喫煙所設置）</v>
          </cell>
        </row>
        <row r="1384">
          <cell r="C1384" t="str">
            <v>13190-11420331</v>
          </cell>
          <cell r="D1384">
            <v>45296</v>
          </cell>
          <cell r="E1384" t="str">
            <v>東電パートナーズ株式会社 東電さわやかケア町田</v>
          </cell>
          <cell r="F1384" t="str">
            <v>トウデンパートナーズ カブシキガイシヤ</v>
          </cell>
          <cell r="G1384">
            <v>0</v>
          </cell>
          <cell r="H1384">
            <v>0</v>
          </cell>
          <cell r="I1384">
            <v>0</v>
          </cell>
          <cell r="J1384">
            <v>0</v>
          </cell>
          <cell r="K1384">
            <v>0</v>
          </cell>
          <cell r="L1384">
            <v>0</v>
          </cell>
          <cell r="M1384">
            <v>0</v>
          </cell>
          <cell r="N1384" t="str">
            <v xml:space="preserve">http://www.tepco-partners.co.jp </v>
          </cell>
          <cell r="O1384" t="str">
            <v>安心と信頼のサービスを提供する東京電力グループです。居宅介護支援・訪問介護・デイサービス・グループホーム・訪問看護・福祉用具貸与等の複合拠点を一都三県に７９事業所を展開しています。家庭と両立が図れる環境で多くの女性が活躍中です。充実した研修で確かな知識と技術を身に付けた職員を育成し、良質なサービスとコンプライアンス経営で信頼いただける企業を目指しています。</v>
          </cell>
          <cell r="P1384" t="str">
            <v>週１日～未経験ＯＫ／ホームヘルパー</v>
          </cell>
          <cell r="Q1384" t="str">
            <v>確認中</v>
          </cell>
          <cell r="R1384" t="str">
            <v>◆お客さまのご自宅に自転車などで訪問して介護サービスを提供 します。（直行直帰ＯＫです！） 身体に直接触れて行う身体介護と掃除や洗濯、調理、買い物等の 身の回りのお世話などを行う生活援助となります。◆週１日１時間～でも始められるので、スキマ時間を使ってお仕事 ができます。家事や育児と両立できるお仕事です。◆研修が充実しており、未経験・ブランクの方でも大丈夫です！ ヘルパーさん向けの研修が充実しているので、はじめてお仕事 する方でも安心してお仕事がスタートできます。 慣れるまでは先輩スタッフが同行するので安心してください！</v>
          </cell>
          <cell r="S1384" t="str">
            <v>当社運営 東電さわやかケア成瀬</v>
          </cell>
          <cell r="T1384" t="str">
            <v>確認中</v>
          </cell>
          <cell r="U1384" t="str">
            <v>常勤パート（フルタイム）</v>
          </cell>
          <cell r="V1384" t="str">
            <v>東京都町田市南成瀬５－１－１１ シャトルＭ１０１号室</v>
          </cell>
          <cell r="W1384" t="str">
            <v>ＪＲ横浜線 成瀬駅,最寄り駅から就業場所までの交通手段,徒歩,所要時間,5分,お客さま宅への直行直帰のお仕事になります。,徒歩／自転車で通えるご近所のお客さま宅をお任せいたします。</v>
          </cell>
          <cell r="X1384" t="str">
            <v>1,350円〜1,900円</v>
          </cell>
          <cell r="Y1384" t="str">
            <v>-</v>
          </cell>
          <cell r="Z1384" t="str">
            <v>処遇改善加算手当,ケアピア手当 ５００円,研修手当  １，１２０円／時,日曜日は３５％ＵＰ！早朝・夜間・祝日は２５％ＵＰ！,介護福祉士は時給５０円ＵＰ！</v>
          </cell>
          <cell r="AA1384" t="str">
            <v>なし</v>
          </cell>
          <cell r="AB1384" t="str">
            <v>あり</v>
          </cell>
          <cell r="AC1384" t="str">
            <v>1時間あたり10円〜30円（前年度実績）</v>
          </cell>
          <cell r="AD1384" t="str">
            <v>なし</v>
          </cell>
          <cell r="AE1384" t="str">
            <v>あり</v>
          </cell>
          <cell r="AF1384" t="str">
            <v>時給</v>
          </cell>
          <cell r="AG1384" t="str">
            <v>期間の定めあり</v>
          </cell>
          <cell r="AH1384" t="str">
            <v>雇用期間の定めあり（4ヶ月以上）,1年,契約更新の可能性,あり（原則更新）</v>
          </cell>
          <cell r="AI1384" t="str">
            <v>確認中</v>
          </cell>
          <cell r="AJ1384" t="str">
            <v>不可</v>
          </cell>
          <cell r="AK1384" t="str">
            <v>なし</v>
          </cell>
          <cell r="AL1384" t="str">
            <v>なし</v>
          </cell>
          <cell r="AM1384" t="str">
            <v>なし</v>
          </cell>
          <cell r="AN1384" t="str">
            <v>なし</v>
          </cell>
          <cell r="AO1384" t="str">
            <v>日勤</v>
          </cell>
          <cell r="AP1384" t="str">
            <v>8時00分〜18時00分の時間の間の1時間以上</v>
          </cell>
          <cell r="AQ1384" t="str">
            <v>週1日以上</v>
          </cell>
          <cell r="AR1384" t="str">
            <v>ホームヘルパー２級,必須,介護職員初任者研修修了者,必須,介護福祉士,あれば尚可,いずれかの資格を所持で可</v>
          </cell>
          <cell r="AS1384" t="str">
            <v>労災保険</v>
          </cell>
          <cell r="AT1384" t="str">
            <v>3人</v>
          </cell>
          <cell r="AU1384" t="str">
            <v>訪問介護（ホームヘルプサービス）</v>
          </cell>
          <cell r="AZ1384" t="str">
            <v>0分</v>
          </cell>
          <cell r="BA1384" t="str">
            <v>週休二日制</v>
          </cell>
          <cell r="BB1384" t="str">
            <v>あり（屋内禁煙）</v>
          </cell>
          <cell r="BC1384" t="str">
            <v>屋内禁煙（屋外に喫煙所設置）</v>
          </cell>
        </row>
        <row r="1385">
          <cell r="C1385" t="str">
            <v>70-0599</v>
          </cell>
          <cell r="D1385">
            <v>45296</v>
          </cell>
          <cell r="E1385" t="str">
            <v>医療法人社団幸隆会　多摩丘陵リハビリテーション病院</v>
          </cell>
          <cell r="F1385" t="str">
            <v>いりょうほうじんしゃだんこうりゅうかい　たまきゅうりょうりはびりてーしょんびょういん</v>
          </cell>
          <cell r="G1385" t="str">
            <v>看護部採用担当</v>
          </cell>
          <cell r="H1385" t="str">
            <v>西村　靖子</v>
          </cell>
          <cell r="I1385" t="str">
            <v>にしむら　やすこ</v>
          </cell>
          <cell r="J1385" t="str">
            <v>042-797-1864</v>
          </cell>
          <cell r="K1385" t="str">
            <v>042-797-1629</v>
          </cell>
          <cell r="L1385">
            <v>7201</v>
          </cell>
          <cell r="M1385" t="str">
            <v>rkango@tamakyuryo.or.jp</v>
          </cell>
          <cell r="N1385" t="str">
            <v>https://www.tamakyuryo.or.jp/rehabilitation/</v>
          </cell>
          <cell r="O1385" t="str">
            <v xml:space="preserve">多摩丘陵リハビリテーション病院は医療法人社団幸隆会グループにおける回復期治療を担う病院として、多摩丘陵病院と連携しながら医学的管理を実施しています。_x000D_
当院は、脳卒中・頭部外傷・廃用症候群・下肢手術後・脊椎脊髄手術等の患者様を急性期病院から早期に受け入れ、入院による集中的なリハビリテーションを行っています。_x000D_
また、退院した後も住み慣れた地域で社会生活を送ることができるよう、外来リハビリテーション、訪問リハビリテーション、通所リハビリテーションを実施しています。患者様が自分らしい生活を送っていただくために、全職員が一丸となってサービスを提供してまいります。_x000D_
</v>
          </cell>
          <cell r="P1385" t="str">
            <v>看護師</v>
          </cell>
          <cell r="Q1385" t="str">
            <v>確認中</v>
          </cell>
          <cell r="R1385" t="str">
            <v>回復期リハ病棟に入院中の患者様ケアです。バイタルサイン測定、食事介助、与薬、入浴のお世話、排泄の介助、病棟歩行訓練、集団リハビリの見守り、リハビリカンファレンスの参加、家族へのIC参加、入院の対応、入院中の患者へのADL指導、自宅での服薬の自己管理自立に向けたケアプラン立案と実施、評価、退院前の家族指導、外出・外泊前の生活指導などなど。患者様の退院後を見据えた看護プランを立案し、不安のない社会生活を送っていただくよう日々頑張っています。業務に不安を抱いている方、マンツーマンでご指導させていただきますので、お気軽にご連絡してください。お仕事に自信のあるかたもぜひ、ご連絡ください。お待ちしております。</v>
          </cell>
          <cell r="S1385" t="str">
            <v>多摩丘陵リハビリテーション病院</v>
          </cell>
          <cell r="T1385" t="str">
            <v>確認中</v>
          </cell>
          <cell r="U1385" t="str">
            <v>正社員</v>
          </cell>
          <cell r="V1385" t="str">
            <v>東京都町田市下小山田町1491</v>
          </cell>
          <cell r="W1385" t="str">
            <v>京王線、小田急線、多摩モノレール線　多摩センター駅より無料送迎バスあり（乗車時間10分）_x000D_
自家用車可（職員の駐車料金不要）_x000D_
神奈中バス　町田駅から「多摩丘陵病院行」30分</v>
          </cell>
          <cell r="X1385" t="str">
            <v>286,000円～298,000円※諸手当含む（経験を考慮）</v>
          </cell>
          <cell r="Y1385" t="str">
            <v>当直・職務手当含む</v>
          </cell>
          <cell r="Z1385" t="str">
            <v>夜勤手当（13,000円/1回）</v>
          </cell>
          <cell r="AA1385" t="str">
            <v>職員通勤車両管理規定に基づく</v>
          </cell>
          <cell r="AB1385" t="str">
            <v>有</v>
          </cell>
          <cell r="AC1385" t="str">
            <v>1～3％</v>
          </cell>
          <cell r="AD1385" t="str">
            <v>有</v>
          </cell>
          <cell r="AE1385" t="str">
            <v>前年3.95か月</v>
          </cell>
          <cell r="AF1385" t="str">
            <v>月給（手当等確認ください）</v>
          </cell>
          <cell r="AG1385" t="str">
            <v>無期雇用（期間の定めなし）</v>
          </cell>
          <cell r="AH1385" t="str">
            <v>無期雇用</v>
          </cell>
          <cell r="AI1385" t="str">
            <v>確認中</v>
          </cell>
          <cell r="AJ1385" t="str">
            <v>有</v>
          </cell>
          <cell r="AK1385" t="str">
            <v>有</v>
          </cell>
          <cell r="AL1385" t="str">
            <v>３ヶ月</v>
          </cell>
          <cell r="AM1385" t="str">
            <v>有</v>
          </cell>
          <cell r="AN1385" t="str">
            <v>突発的な事象が無い限り、基本的には残業はほぼなし</v>
          </cell>
          <cell r="AO1385" t="str">
            <v>変形労働時間制</v>
          </cell>
          <cell r="AP1385" t="str">
            <v>日勤　8：30～17：00_x000D_
遅番　10：30～19：00_x000D_
夜勤　16：30～翌9：00_x000D_
※その他、ライフワークバランスにあわせた勤務時間あり。ご相談ください。</v>
          </cell>
          <cell r="AQ1385" t="str">
            <v>5日/週、シフト勤務</v>
          </cell>
          <cell r="AR1385" t="str">
            <v>看護師免許、准看護師免許</v>
          </cell>
          <cell r="AS1385" t="str">
            <v>労働保険　雇用保険　社会保険　厚生年金</v>
          </cell>
          <cell r="AT1385">
            <v>3</v>
          </cell>
          <cell r="AU1385" t="str">
            <v>その他：回復期リハビリテーション病院</v>
          </cell>
          <cell r="AV1385" t="str">
            <v>有</v>
          </cell>
          <cell r="AW1385" t="str">
            <v>正社員募集</v>
          </cell>
          <cell r="AX1385" t="str">
            <v>無</v>
          </cell>
          <cell r="AZ1385" t="str">
            <v>日勤休憩　60分、夜勤休憩60分、夜勤時の仮眠時間90分</v>
          </cell>
          <cell r="BA1385" t="str">
            <v>4週8休、有給休暇、年末年始休暇、夏季休暇</v>
          </cell>
          <cell r="BB1385" t="str">
            <v>有（屋内「原則禁煙」）</v>
          </cell>
          <cell r="BC1385" t="str">
            <v>その他：敷地内禁煙</v>
          </cell>
        </row>
        <row r="1386">
          <cell r="C1386" t="str">
            <v>13190-11375931</v>
          </cell>
          <cell r="D1386">
            <v>45296</v>
          </cell>
          <cell r="E1386" t="str">
            <v>社会福祉法人 悠々会 町田山崎</v>
          </cell>
          <cell r="F1386" t="str">
            <v>シヤカイフクシホウジン ユウユウカイ マチダヤマザキ</v>
          </cell>
          <cell r="G1386">
            <v>0</v>
          </cell>
          <cell r="H1386">
            <v>0</v>
          </cell>
          <cell r="I1386">
            <v>0</v>
          </cell>
          <cell r="J1386">
            <v>0</v>
          </cell>
          <cell r="K1386">
            <v>0</v>
          </cell>
          <cell r="L1386">
            <v>0</v>
          </cell>
          <cell r="M1386">
            <v>0</v>
          </cell>
          <cell r="N1386" t="str">
            <v xml:space="preserve">http://www.yuyuen.com </v>
          </cell>
          <cell r="O1386" t="str">
            <v>特別養護老人ホーム・短期入所施設・グループホーム,「ご利用者様一人ひとりの暮らしを大切にすること」ご年齢を重ね,られても、介護が必要となってもごくあたり前の生活がお過ごしい,ただけるよう、できる限りの配慮、心配りを心がけています。</v>
          </cell>
          <cell r="P1386" t="str">
            <v>特養ホーム介護員・短期入所施設介護員</v>
          </cell>
          <cell r="Q1386" t="str">
            <v>確認中</v>
          </cell>
          <cell r="R1386" t="str">
            <v>＊ユニット型特別養護老人ホーム（定員数９０名）・短期入所施設 （定員数１０名）における介護業務です。・グランハート町田敷地内・新規施設の為、快適な職場環境で働けます。・最新の設備（見守り支援システム等）も完備されています。・初任者研修・実務者研修等、資格取得受講費用全額負担します。 試用期間後受講となります。受講中も賃金は支給いたします。</v>
          </cell>
          <cell r="S1386" t="str">
            <v>グランハート町田</v>
          </cell>
          <cell r="T1386" t="str">
            <v>確認中</v>
          </cell>
          <cell r="U1386" t="str">
            <v>正社員</v>
          </cell>
          <cell r="V1386" t="str">
            <v>東京都町田市山崎町２０５５－１（グランハート町田）</v>
          </cell>
          <cell r="W1386" t="str">
            <v>小田急線町田駅から山崎団地入口バス停下車徒歩８分</v>
          </cell>
          <cell r="X1386" t="str">
            <v>184,800円〜283,800円</v>
          </cell>
          <cell r="Y1386" t="str">
            <v>特殊業務手当 16,800円〜25,800円</v>
          </cell>
          <cell r="Z1386" t="str">
            <v>・資格手当（介護福祉士） ５０００円,・キャリア手当 実務者  ２０００円,         介福  ５０００円,・ユニットリーダー手当 ２９０００円,・夜勤手当７０００円／回,・処遇改善手当 ８０００円</v>
          </cell>
          <cell r="AA1386" t="str">
            <v>実費支給（上限あり）</v>
          </cell>
          <cell r="AB1386" t="str">
            <v>あり</v>
          </cell>
          <cell r="AC1386" t="str">
            <v>1月あたり0円〜2,500円（前年度実績）</v>
          </cell>
          <cell r="AD1386" t="str">
            <v>あり</v>
          </cell>
          <cell r="AE1386" t="str">
            <v>計 4.00ヶ月分（前年度実績）</v>
          </cell>
          <cell r="AF1386" t="str">
            <v>月給（手当等確認ください）</v>
          </cell>
          <cell r="AG1386" t="str">
            <v>期間の定めなし</v>
          </cell>
          <cell r="AH1386" t="str">
            <v>雇用期間の定めなし</v>
          </cell>
          <cell r="AI1386" t="str">
            <v>確認中</v>
          </cell>
          <cell r="AJ1386" t="str">
            <v>可</v>
          </cell>
          <cell r="AK1386" t="str">
            <v>あり</v>
          </cell>
          <cell r="AL1386" t="str">
            <v>６ヶ月</v>
          </cell>
          <cell r="AM1386" t="str">
            <v>あり</v>
          </cell>
          <cell r="AN1386" t="str">
            <v>5時間</v>
          </cell>
          <cell r="AO1386" t="str">
            <v>変形労働時間制</v>
          </cell>
          <cell r="AP1386" t="str">
            <v>変形労働時間制の単位,１ヶ月単位,就業時間１,7時00分〜16時00分,就業時間２,8時30分〜17時30分,就業時間３,13時00分〜22時00分,就業時間に関する特記事項,（４）２２時～翌７時（夜勤）</v>
          </cell>
          <cell r="AQ1386" t="str">
            <v>週休二日制</v>
          </cell>
          <cell r="AR1386" t="str">
            <v>免許・資格不問</v>
          </cell>
          <cell r="AS1386" t="str">
            <v>雇用保険，労災保険，健康保険，厚生年金</v>
          </cell>
          <cell r="AT1386" t="str">
            <v>4人</v>
          </cell>
          <cell r="AU1386" t="str">
            <v>特別養護老人ホーム（特養）</v>
          </cell>
          <cell r="AZ1386" t="str">
            <v>60分</v>
          </cell>
          <cell r="BA1386" t="str">
            <v>週休二日制</v>
          </cell>
          <cell r="BB1386" t="str">
            <v>あり（喫煙室設置）</v>
          </cell>
          <cell r="BC1386" t="str">
            <v>屋内禁煙（屋外に喫煙所設置）</v>
          </cell>
        </row>
        <row r="1387">
          <cell r="C1387" t="str">
            <v>11030-00947041</v>
          </cell>
          <cell r="D1387">
            <v>45300</v>
          </cell>
          <cell r="E1387" t="str">
            <v>ＡＬＳＯＫ介護 株式会社</v>
          </cell>
          <cell r="F1387" t="str">
            <v>アルソックカイゴ カブシキガイシャ</v>
          </cell>
          <cell r="G1387" t="str">
            <v>在宅本部</v>
          </cell>
          <cell r="H1387" t="str">
            <v>担当者,高窪</v>
          </cell>
          <cell r="I1387" t="str">
            <v>タカクボ</v>
          </cell>
          <cell r="J1387" t="str">
            <v>0120-933-132</v>
          </cell>
          <cell r="K1387" t="str">
            <v>03-5414-0725</v>
          </cell>
          <cell r="L1387" t="str">
            <v>記載無し</v>
          </cell>
          <cell r="M1387" t="str">
            <v>記載無</v>
          </cell>
          <cell r="N1387" t="str">
            <v xml:space="preserve">https://kaigo.alsok.co.jp/ </v>
          </cell>
          <cell r="O1387" t="str">
            <v>介護保険法に基づく介護施設の管理・運営を広く展開する総合福祉企業です。また保育事業も行っています。綜合警備保障ＡＬＳＯＫグループとして「必要な人に、必要なサービスの提供を」の経営理念のもと、お客様だけでなく従業員にも愛される会社を目指しております。定年６５歳以降も再雇用あり。</v>
          </cell>
          <cell r="P1387" t="str">
            <v>看護師（パート）◆デイサービス かたくりの里 大蔵</v>
          </cell>
          <cell r="Q1387" t="str">
            <v>確認中</v>
          </cell>
          <cell r="R1387" t="str">
            <v>【仕事】 ,デイサービスでの看護師のお仕事です。,バイタルの確認,服薬確認塗り貼り薬などの補助および医療ケア,入浴時の様子観察,栄養病態の観察や口腔ケア,看護記録の作成等,緊急時の応急対応,※土曜日・祝日勤務必須→土曜日勤務のみでも可,※１回１時間から３時間程度でも可,※医療行為は少なめの施設です。</v>
          </cell>
          <cell r="S1387" t="str">
            <v>「デイサービス かたくりの里 大蔵」</v>
          </cell>
          <cell r="T1387" t="str">
            <v>確認中</v>
          </cell>
          <cell r="U1387" t="str">
            <v>非常勤パート</v>
          </cell>
          <cell r="V1387" t="str">
            <v>東京都町田市大蔵町４８２－７</v>
          </cell>
          <cell r="W1387" t="str">
            <v>小田急線 鶴川駅,最寄り駅から就業場所までの交通手段,徒歩,所要時間,24分</v>
          </cell>
          <cell r="X1387" t="str">
            <v>1,580円〜1,690円</v>
          </cell>
          <cell r="Y1387" t="str">
            <v>-</v>
          </cell>
          <cell r="Z1387" t="str">
            <v>正看護師：１，６９０円,准看護師：１，５８０円</v>
          </cell>
          <cell r="AA1387" t="str">
            <v>実費支給（上限あり）</v>
          </cell>
          <cell r="AB1387" t="str">
            <v>なし</v>
          </cell>
          <cell r="AC1387" t="str">
            <v>なし</v>
          </cell>
          <cell r="AD1387" t="str">
            <v>なし</v>
          </cell>
          <cell r="AE1387" t="str">
            <v>なし</v>
          </cell>
          <cell r="AF1387" t="str">
            <v>時給</v>
          </cell>
          <cell r="AG1387" t="str">
            <v>期間の定めあり</v>
          </cell>
          <cell r="AH1387" t="str">
            <v>雇用期間の定めあり（4ヶ月以上）,1年,契約更新の可能性,あり（原則更新）</v>
          </cell>
          <cell r="AI1387" t="str">
            <v>確認中</v>
          </cell>
          <cell r="AJ1387" t="str">
            <v>不可</v>
          </cell>
          <cell r="AK1387" t="str">
            <v>あり</v>
          </cell>
          <cell r="AL1387" t="str">
            <v>３ヶ月</v>
          </cell>
          <cell r="AM1387" t="str">
            <v>あり</v>
          </cell>
          <cell r="AN1387" t="str">
            <v>5時間</v>
          </cell>
          <cell r="AO1387" t="str">
            <v>シフトによる</v>
          </cell>
          <cell r="AP1387" t="str">
            <v>8時30分〜17時30分</v>
          </cell>
          <cell r="AQ1387" t="str">
            <v>週2日〜週5日</v>
          </cell>
          <cell r="AR1387" t="str">
            <v>看護師,必須,准看護師,必須,正看護師、准看護師,いずれかの資格を所持で可</v>
          </cell>
          <cell r="AS1387" t="str">
            <v>雇用保険，労災保険，健康保険，厚生年金</v>
          </cell>
          <cell r="AT1387" t="str">
            <v>1人</v>
          </cell>
          <cell r="AU1387" t="str">
            <v>地域密着型通所介護</v>
          </cell>
          <cell r="AV1387" t="str">
            <v>利用しない</v>
          </cell>
          <cell r="AX1387" t="str">
            <v>利用しない</v>
          </cell>
          <cell r="AZ1387" t="str">
            <v>60分</v>
          </cell>
          <cell r="BA1387" t="str">
            <v>週休二日制</v>
          </cell>
          <cell r="BB1387" t="str">
            <v>あり（屋内禁煙）</v>
          </cell>
          <cell r="BC1387" t="str">
            <v>屋内禁煙（屋外に喫煙所設置）</v>
          </cell>
        </row>
        <row r="1388">
          <cell r="C1388" t="str">
            <v>13190-00772041</v>
          </cell>
          <cell r="D1388">
            <v>45314</v>
          </cell>
          <cell r="E1388" t="str">
            <v>株式会社ライフサポートめぐみ</v>
          </cell>
          <cell r="F1388" t="str">
            <v>カブシキガイシャ ライフサポートメグミ</v>
          </cell>
          <cell r="G1388" t="str">
            <v>サービス提供責任者</v>
          </cell>
          <cell r="H1388" t="str">
            <v>田中　幸子</v>
          </cell>
          <cell r="I1388" t="str">
            <v>たなか　さちこ</v>
          </cell>
          <cell r="J1388" t="str">
            <v>042-732-1200</v>
          </cell>
          <cell r="N1388" t="str">
            <v>お問い合わせください</v>
          </cell>
          <cell r="O1388" t="str">
            <v>介護用品・福祉機器販売・福祉機器レンタル居宅介護支援 訪問介護サービス地域との関わりを大切にしている事業所です。会社もチームワークを非常に大切にしています。在宅サービスは２８年の歴史があります。</v>
          </cell>
          <cell r="P1388" t="str">
            <v>ヘルパー</v>
          </cell>
          <cell r="Q1388" t="str">
            <v>確認中</v>
          </cell>
          <cell r="R1388" t="str">
            <v>・ご利用者様のご自宅を訪問し介護サービスを提供します。 身体に直接触れて行う身体介護と掃除や洗濯・調理・買い物等身 の回りのお世話などを行う生活介護があります。・研修が充実しており、慣れるまでコーディネーターが同行しフォ ローするので安心して働くことができます。</v>
          </cell>
          <cell r="S1388" t="str">
            <v>株式会社ライフサポートめぐみ</v>
          </cell>
          <cell r="T1388" t="str">
            <v>確認中</v>
          </cell>
          <cell r="U1388" t="str">
            <v>非常勤パート</v>
          </cell>
          <cell r="V1388" t="str">
            <v>東京都町田市原町田５－８－９</v>
          </cell>
          <cell r="W1388" t="str">
            <v>小田急線・ＪＲ線 町田駅,最寄り駅から就業場所までの交通手段,徒歩,所要時間,8分,就業場所に関する特記事項,高齢者宅へ直行・直帰の日あり</v>
          </cell>
          <cell r="X1388" t="str">
            <v>1,400円〜1,500円</v>
          </cell>
          <cell r="Y1388" t="str">
            <v>-</v>
          </cell>
          <cell r="Z1388" t="str">
            <v>土日祝日、年末年始 手当あり,特定の処遇改善手当 あり,介護福祉士 手当あり</v>
          </cell>
          <cell r="AA1388" t="str">
            <v>なし</v>
          </cell>
          <cell r="AB1388" t="str">
            <v>あり</v>
          </cell>
          <cell r="AC1388" t="str">
            <v>1月あたり10円〜10円（前年度実績）</v>
          </cell>
          <cell r="AD1388" t="str">
            <v>あり</v>
          </cell>
          <cell r="AE1388" t="str">
            <v>計 1.00ヶ月分（前年度実績）</v>
          </cell>
          <cell r="AF1388" t="str">
            <v>時給</v>
          </cell>
          <cell r="AG1388" t="str">
            <v>期間の定めあり</v>
          </cell>
          <cell r="AH1388" t="str">
            <v>雇用期間の定めあり（4ヶ月未満）,〜2024年3月31日,契約更新の可能性,あり（条件付きで更新あり）,契約更新の条件,勤務態度、成績、健康状態</v>
          </cell>
          <cell r="AI1388" t="str">
            <v>確認中</v>
          </cell>
          <cell r="AJ1388" t="str">
            <v>不可</v>
          </cell>
          <cell r="AK1388" t="str">
            <v>あり</v>
          </cell>
          <cell r="AL1388" t="str">
            <v>３ヶ月</v>
          </cell>
          <cell r="AM1388" t="str">
            <v>なし</v>
          </cell>
          <cell r="AN1388" t="str">
            <v>なし</v>
          </cell>
          <cell r="AO1388" t="str">
            <v>交替制（シフト制）</v>
          </cell>
          <cell r="AP1388" t="str">
            <v>8時00分〜19時00分の時間の間の2時間以上</v>
          </cell>
          <cell r="AQ1388" t="str">
            <v>週1日〜週5日</v>
          </cell>
          <cell r="AR1388" t="str">
            <v>介護職員初任者研修修了者,必須,介護福祉士,あれば尚可,初任者研修、又はホームヘルパー２級 必須,普通自動車運転免許,あれば尚可（ＡＴ限定可）</v>
          </cell>
          <cell r="AS1388" t="str">
            <v>労災保険</v>
          </cell>
          <cell r="AT1388" t="str">
            <v>5人</v>
          </cell>
          <cell r="AU1388" t="str">
            <v>訪問介護（ホームヘルプサービス）</v>
          </cell>
          <cell r="AV1388" t="str">
            <v>利用しない</v>
          </cell>
          <cell r="AX1388" t="str">
            <v>利用しない</v>
          </cell>
          <cell r="AZ1388" t="str">
            <v>0分</v>
          </cell>
          <cell r="BA1388" t="str">
            <v>週休二日制</v>
          </cell>
          <cell r="BB1388" t="str">
            <v>あり（屋内禁煙）</v>
          </cell>
          <cell r="BC1388" t="str">
            <v>屋内禁煙（屋外に喫煙所設置）</v>
          </cell>
        </row>
        <row r="1389">
          <cell r="C1389" t="str">
            <v>13190-00773341</v>
          </cell>
          <cell r="D1389">
            <v>45314</v>
          </cell>
          <cell r="E1389" t="str">
            <v>お問い合わせください</v>
          </cell>
          <cell r="F1389" t="str">
            <v>お問い合わせください</v>
          </cell>
          <cell r="G1389" t="str">
            <v>サービス提供責任者</v>
          </cell>
          <cell r="H1389" t="str">
            <v>田中　幸子</v>
          </cell>
          <cell r="I1389" t="str">
            <v>たなか　さちこ</v>
          </cell>
          <cell r="J1389" t="str">
            <v>042-732-1201</v>
          </cell>
          <cell r="N1389" t="str">
            <v>お問い合わせください</v>
          </cell>
          <cell r="O1389" t="str">
            <v>お問い合わせください</v>
          </cell>
          <cell r="P1389" t="str">
            <v>コーディネーター／介護サービス提供責任者</v>
          </cell>
          <cell r="Q1389" t="str">
            <v>確認中</v>
          </cell>
          <cell r="R1389" t="str">
            <v>コーディネーター（介護サービス提供責任者）・ホームヘルプの調整及び代行・ホームヘルパーのサービス（介護・家事援助）指導・訪問介護計画書の作成・付随する事務業務・パソコンの入力作業</v>
          </cell>
          <cell r="S1389" t="str">
            <v>お問い合わせください</v>
          </cell>
          <cell r="T1389" t="str">
            <v>確認中</v>
          </cell>
          <cell r="U1389" t="str">
            <v>正社員</v>
          </cell>
          <cell r="V1389" t="str">
            <v>東京都町田市</v>
          </cell>
          <cell r="W1389" t="str">
            <v>東京都町田市</v>
          </cell>
          <cell r="X1389" t="str">
            <v>207,000円〜295,000円</v>
          </cell>
          <cell r="Y1389" t="str">
            <v>特定処遇改善手当 5,000円〜20,000円,ベースアップ手当 2,000円〜5,000円</v>
          </cell>
          <cell r="Z1389" t="str">
            <v>＊資格手当, 介護福祉士：１００００円, ホームヘルパー１級又は実務者研修：５０００円</v>
          </cell>
          <cell r="AA1389" t="str">
            <v>実費支給（上限あり）</v>
          </cell>
          <cell r="AB1389" t="str">
            <v>あり</v>
          </cell>
          <cell r="AC1389" t="str">
            <v>1月あたり0円〜10,000円（前年度実績）</v>
          </cell>
          <cell r="AD1389" t="str">
            <v>あり</v>
          </cell>
          <cell r="AE1389" t="str">
            <v>200,000円〜350,000円（前年度実績）</v>
          </cell>
          <cell r="AF1389" t="str">
            <v>月給（手当等確認ください）</v>
          </cell>
          <cell r="AG1389" t="str">
            <v>期間の定めなし</v>
          </cell>
          <cell r="AH1389" t="str">
            <v>雇用期間の定めなし</v>
          </cell>
          <cell r="AI1389" t="str">
            <v>確認中</v>
          </cell>
          <cell r="AJ1389" t="str">
            <v>不可</v>
          </cell>
          <cell r="AK1389" t="str">
            <v>あり</v>
          </cell>
          <cell r="AL1389" t="str">
            <v>６ヶ月</v>
          </cell>
          <cell r="AM1389" t="str">
            <v>あり</v>
          </cell>
          <cell r="AN1389" t="str">
            <v>10時間</v>
          </cell>
          <cell r="AO1389" t="str">
            <v>変形労働時間制</v>
          </cell>
          <cell r="AP1389" t="str">
            <v>変形労働時間制の単位,１ヶ月単位,就業時間１,8時00分〜17時00分,就業時間２,8時30分〜17時30分,就業時間３,10時00分〜19時00分,就業時間に関する特記事項,シフト制</v>
          </cell>
          <cell r="AQ1389" t="str">
            <v>シフト表による</v>
          </cell>
          <cell r="AR1389" t="str">
            <v>介護福祉士,あれば尚可,介護職員実務者研修修了者,あれば尚可,介護職員初任者研修修了者,必須,ホームヘルパー２級 ＊普通乗用車の運転が出来る方,いずれかの資格を所持で可,普通自動車運転免許,必須（ＡＴ限定可）</v>
          </cell>
          <cell r="AS1389" t="str">
            <v>雇用保険，労災保険，健康保険，厚生年金</v>
          </cell>
          <cell r="AT1389" t="str">
            <v>1人</v>
          </cell>
          <cell r="AU1389" t="str">
            <v>訪問介護（ホームヘルプサービス）</v>
          </cell>
          <cell r="AV1389" t="str">
            <v>利用しない</v>
          </cell>
          <cell r="AX1389" t="str">
            <v>利用しない</v>
          </cell>
          <cell r="AZ1389" t="str">
            <v>60分</v>
          </cell>
          <cell r="BA1389" t="str">
            <v>週休二日制</v>
          </cell>
          <cell r="BB1389" t="str">
            <v>あり（屋内禁煙）</v>
          </cell>
          <cell r="BC1389" t="str">
            <v>屋内禁煙（屋外に喫煙所設置）</v>
          </cell>
        </row>
        <row r="1390">
          <cell r="C1390" t="str">
            <v>13190-00774841</v>
          </cell>
          <cell r="D1390">
            <v>45314</v>
          </cell>
          <cell r="E1390" t="str">
            <v>株式会社ライフサポートめぐみ</v>
          </cell>
          <cell r="F1390" t="str">
            <v>カブシキガイシャ ライフサポートメグミ</v>
          </cell>
          <cell r="G1390" t="str">
            <v>サービス提供責任者</v>
          </cell>
          <cell r="H1390" t="str">
            <v>田中　幸子</v>
          </cell>
          <cell r="I1390" t="str">
            <v>たなか　さちこ</v>
          </cell>
          <cell r="J1390" t="str">
            <v>042-732-1202</v>
          </cell>
          <cell r="N1390" t="str">
            <v>内容・詳細等は最下部ハローワークインターネットサービスにて確認ください。</v>
          </cell>
          <cell r="O1390" t="str">
            <v>介護用品・福祉機器販売・福祉機器レンタル,居宅介護支援 訪問介護サービス,地域との関わりを大切にしている事業所です。,会社もチームワークを非常に大切にしています。,在宅サービスは２８年の歴史があります。</v>
          </cell>
          <cell r="P1390" t="str">
            <v>家庭生活支援サービス</v>
          </cell>
          <cell r="Q1390" t="str">
            <v>確認中</v>
          </cell>
          <cell r="R1390" t="str">
            <v>高齢者や共働き、仕事が多忙で日常生活の快適な維持が難しい方など、生活の質を保つためにサポートを致します。コーディネーターが訪問し、お仕事の内容を整理して働く方にお伝えしますので安心して活動できます。</v>
          </cell>
          <cell r="S1390" t="str">
            <v>株式会社ライフサポートめぐみ</v>
          </cell>
          <cell r="T1390" t="str">
            <v>確認中</v>
          </cell>
          <cell r="U1390" t="str">
            <v>非常勤パート</v>
          </cell>
          <cell r="V1390" t="str">
            <v>東京都町田市原町田５－８－９</v>
          </cell>
          <cell r="W1390" t="str">
            <v>小田急線・ＪＲ線 町田駅,最寄り駅から就業場所までの交通手段,徒歩,所要時間,8分</v>
          </cell>
          <cell r="X1390" t="str">
            <v>1,500円〜1,800円</v>
          </cell>
          <cell r="Y1390" t="str">
            <v>-</v>
          </cell>
          <cell r="Z1390" t="str">
            <v>-</v>
          </cell>
          <cell r="AA1390" t="str">
            <v>実費支給（上限なし）</v>
          </cell>
          <cell r="AB1390" t="str">
            <v>あり</v>
          </cell>
          <cell r="AC1390" t="str">
            <v>1月あたり10円〜10円（前年度実績）</v>
          </cell>
          <cell r="AD1390" t="str">
            <v>なし</v>
          </cell>
          <cell r="AE1390" t="str">
            <v>なし</v>
          </cell>
          <cell r="AF1390" t="str">
            <v>時給</v>
          </cell>
          <cell r="AG1390" t="str">
            <v>期間の定めあり</v>
          </cell>
          <cell r="AH1390" t="str">
            <v>雇用期間の定めあり（4ヶ月未満）,〜2024年3月31日,契約更新の可能性,あり（条件付きで更新あり）,契約更新の条件,職員勤務態度、成績、健康状態</v>
          </cell>
          <cell r="AI1390" t="str">
            <v>確認中</v>
          </cell>
          <cell r="AJ1390" t="str">
            <v>不可</v>
          </cell>
          <cell r="AK1390" t="str">
            <v>あり</v>
          </cell>
          <cell r="AL1390" t="str">
            <v>３ヶ月</v>
          </cell>
          <cell r="AM1390" t="str">
            <v>なし</v>
          </cell>
          <cell r="AN1390" t="str">
            <v>なし</v>
          </cell>
          <cell r="AO1390" t="str">
            <v>日勤</v>
          </cell>
          <cell r="AP1390" t="str">
            <v>8時00分〜18時00分の時間の間の1時間以上</v>
          </cell>
          <cell r="AQ1390" t="str">
            <v>週1日〜週3日</v>
          </cell>
          <cell r="AR1390" t="str">
            <v>介護福祉士,あれば尚可,介護職員初任者研修修了者,あれば尚可,看護師,あれば尚可,保健師あれば尚可,普通自動車運転免許,あれば尚可（ＡＴ限定可）</v>
          </cell>
          <cell r="AS1390" t="str">
            <v>労災保険</v>
          </cell>
          <cell r="AT1390" t="str">
            <v>5人</v>
          </cell>
          <cell r="AU1390" t="str">
            <v>訪問介護（ホームヘルプサービス）</v>
          </cell>
          <cell r="AV1390" t="str">
            <v>利用しない</v>
          </cell>
          <cell r="AX1390" t="str">
            <v>利用しない</v>
          </cell>
          <cell r="AZ1390" t="str">
            <v>0分</v>
          </cell>
          <cell r="BA1390" t="str">
            <v>週休二日制</v>
          </cell>
          <cell r="BB1390" t="str">
            <v>あり（屋内禁煙）</v>
          </cell>
          <cell r="BC1390" t="str">
            <v>屋内禁煙（屋外に喫煙所設置）</v>
          </cell>
        </row>
        <row r="1391">
          <cell r="C1391" t="str">
            <v>13190-00775241</v>
          </cell>
          <cell r="D1391">
            <v>45314</v>
          </cell>
          <cell r="E1391" t="str">
            <v>お問い合わせください</v>
          </cell>
          <cell r="F1391" t="str">
            <v>お問い合わせください</v>
          </cell>
          <cell r="G1391" t="str">
            <v>管理係長</v>
          </cell>
          <cell r="H1391" t="str">
            <v>片桐　賢介</v>
          </cell>
          <cell r="I1391" t="str">
            <v>かたぎり　けんすけ</v>
          </cell>
          <cell r="J1391" t="str">
            <v>042-736-6906</v>
          </cell>
          <cell r="N1391" t="str">
            <v>お問い合わせください</v>
          </cell>
          <cell r="O1391" t="str">
            <v>お問い合わせください</v>
          </cell>
          <cell r="P1391" t="str">
            <v>看護師／正職員／高齢者施設</v>
          </cell>
          <cell r="Q1391" t="str">
            <v>確認中</v>
          </cell>
          <cell r="R1391" t="str">
            <v>１．特別養護老人ホームにおいて、入所者の健康管理や服薬管理を中心とした看護業務全般  ２．感染症発症の予防、蔓延防止 ３．吸引、褥瘡等の医療的ケア＊看護師免許のある方募集中です。＊介護施設未経験の方も活躍中です。＊ブランクのある方も活躍中です。＊３０代、４０代、５０代まで幅広い層が活躍しています。＊子育てや家庭を両立しやすい環境です。＊入社後は先輩スタッフがサポートいたします。＊勤務時間：７：３０～１６：００、９：００～１７：３０</v>
          </cell>
          <cell r="S1391" t="str">
            <v>お問い合わせください</v>
          </cell>
          <cell r="T1391" t="str">
            <v>確認中</v>
          </cell>
          <cell r="U1391" t="str">
            <v>正社員</v>
          </cell>
          <cell r="V1391" t="str">
            <v>東京都町田市</v>
          </cell>
          <cell r="W1391" t="str">
            <v>小田急線町田駅下車 バス便「薬師台３丁目」バス停から徒歩３分</v>
          </cell>
          <cell r="X1391" t="str">
            <v>258,200円〜281,900円</v>
          </cell>
          <cell r="Y1391" t="str">
            <v>-</v>
          </cell>
          <cell r="Z1391" t="str">
            <v>地域手当：２５，０００円,住宅手当：６，０００円～１０，０００円,扶養手当：配偶者（欠配／子）１３，０００円,     その他 １人につき ３、６００円,オンコール手当：４，０００円／１回</v>
          </cell>
          <cell r="AA1391" t="str">
            <v>実費支給（上限なし）</v>
          </cell>
          <cell r="AB1391" t="str">
            <v>あり</v>
          </cell>
          <cell r="AC1391" t="str">
            <v>1月あたり0円〜5,000円（前年度実績）</v>
          </cell>
          <cell r="AD1391" t="str">
            <v>あり</v>
          </cell>
          <cell r="AE1391" t="str">
            <v>計 3.50ヶ月分（前年度実績）</v>
          </cell>
          <cell r="AF1391" t="str">
            <v>月給（手当等確認ください）</v>
          </cell>
          <cell r="AG1391" t="str">
            <v>期間の定めなし</v>
          </cell>
          <cell r="AH1391" t="str">
            <v>雇用期間の定めなし</v>
          </cell>
          <cell r="AI1391" t="str">
            <v>確認中</v>
          </cell>
          <cell r="AJ1391" t="str">
            <v>可</v>
          </cell>
          <cell r="AK1391" t="str">
            <v>あり</v>
          </cell>
          <cell r="AL1391" t="str">
            <v>３ヶ月</v>
          </cell>
          <cell r="AM1391" t="str">
            <v>あり</v>
          </cell>
          <cell r="AN1391" t="str">
            <v>15時間</v>
          </cell>
          <cell r="AO1391" t="str">
            <v>変形労働時間制</v>
          </cell>
          <cell r="AP1391" t="str">
            <v>変形労働時間制の単位,１ヶ月単位,就業時間１,9時00分〜17時30分,就業時間２,7時30分〜16時00分,就業時間に関する特記事項,オンコールは月に６回程度拘束があります。電話にて対応してもら,います。</v>
          </cell>
          <cell r="AQ1391" t="str">
            <v>週休二日制</v>
          </cell>
          <cell r="AR1391" t="str">
            <v>看護師,必須,准看護師,必須,いずれかの資格を所持で可</v>
          </cell>
          <cell r="AS1391" t="str">
            <v>雇用保険，労災保険，健康保険，厚生年金</v>
          </cell>
          <cell r="AT1391" t="str">
            <v>1人</v>
          </cell>
          <cell r="AU1391" t="str">
            <v>特別養護老人ホーム（特養）</v>
          </cell>
          <cell r="AV1391" t="str">
            <v>利用しない</v>
          </cell>
          <cell r="AX1391" t="str">
            <v>利用しない</v>
          </cell>
          <cell r="AZ1391" t="str">
            <v>60分</v>
          </cell>
          <cell r="BA1391" t="str">
            <v>週休二日制</v>
          </cell>
          <cell r="BB1391" t="str">
            <v>あり（屋内禁煙）</v>
          </cell>
          <cell r="BC1391" t="str">
            <v>屋内禁煙（屋外に喫煙所設置）</v>
          </cell>
        </row>
        <row r="1392">
          <cell r="C1392" t="str">
            <v>13190-00776541</v>
          </cell>
          <cell r="D1392">
            <v>45314</v>
          </cell>
          <cell r="E1392" t="str">
            <v>お問い合わせください</v>
          </cell>
          <cell r="F1392" t="str">
            <v>お問い合わせください</v>
          </cell>
          <cell r="G1392" t="str">
            <v>管理係長</v>
          </cell>
          <cell r="H1392" t="str">
            <v>片桐　賢介</v>
          </cell>
          <cell r="I1392" t="str">
            <v>かたぎり　けんすけ</v>
          </cell>
          <cell r="J1392" t="str">
            <v>042-736-6907</v>
          </cell>
          <cell r="N1392" t="str">
            <v>お問い合わせください</v>
          </cell>
          <cell r="O1392" t="str">
            <v>お問い合わせください</v>
          </cell>
          <cell r="P1392" t="str">
            <v>保健師（ベテラン・新人問わず）</v>
          </cell>
          <cell r="Q1392" t="str">
            <v>確認中</v>
          </cell>
          <cell r="R1392" t="str">
            <v>【地域包括支援センター業務】・介護保険を含めた総合的な相談・支援、介護予防プランの作成、権利擁護事業等、地域のネットワークづくりをチームで支援していくお仕事です。・保健師として介護予防ケアマネジメント、介護予防の普及啓発活動などを行います。・介護保険を含めた総合的な相談・支援、介護予防プランの作成、権利擁護事業等、地域のネットワークづくりを社会福祉士、主任ケアマネジャー、ケアマネジャー、保健師等がチームで支援いたします。</v>
          </cell>
          <cell r="S1392" t="str">
            <v>お問い合わせください</v>
          </cell>
          <cell r="T1392" t="str">
            <v>確認中</v>
          </cell>
          <cell r="U1392" t="str">
            <v>その他</v>
          </cell>
          <cell r="V1392" t="str">
            <v>東京都町田市</v>
          </cell>
          <cell r="W1392" t="str">
            <v>鶴川駅よりバス 「やくし台三丁目」下車 徒歩５分</v>
          </cell>
          <cell r="X1392" t="str">
            <v>250,000円〜300,000円</v>
          </cell>
          <cell r="Y1392" t="str">
            <v>-</v>
          </cell>
          <cell r="Z1392" t="str">
            <v>-</v>
          </cell>
          <cell r="AA1392" t="str">
            <v>実費支給（上限なし）</v>
          </cell>
          <cell r="AB1392" t="str">
            <v>なし</v>
          </cell>
          <cell r="AC1392" t="str">
            <v>なし</v>
          </cell>
          <cell r="AD1392" t="str">
            <v>なし</v>
          </cell>
          <cell r="AE1392" t="str">
            <v>なし</v>
          </cell>
          <cell r="AF1392" t="str">
            <v>月給（手当等確認ください）</v>
          </cell>
          <cell r="AG1392" t="str">
            <v>期間の定めあり</v>
          </cell>
          <cell r="AH1392" t="str">
            <v>雇用期間の定めあり（4ヶ月未満）,〜2024年3月31日,契約更新の可能性,あり（原則更新）</v>
          </cell>
          <cell r="AI1392" t="str">
            <v>確認中</v>
          </cell>
          <cell r="AJ1392" t="str">
            <v>可</v>
          </cell>
          <cell r="AK1392" t="str">
            <v>なし</v>
          </cell>
          <cell r="AL1392" t="str">
            <v>なし</v>
          </cell>
          <cell r="AM1392" t="str">
            <v>あり</v>
          </cell>
          <cell r="AN1392" t="str">
            <v>10時間</v>
          </cell>
          <cell r="AO1392" t="str">
            <v>変形労働時間制</v>
          </cell>
          <cell r="AP1392" t="str">
            <v>変形労働時間制の単位,１ヶ月単位,就業時間１,9時00分〜17時30分,就業時間２,8時30分〜17時00分</v>
          </cell>
          <cell r="AQ1392" t="str">
            <v>週休二日制</v>
          </cell>
          <cell r="AR1392" t="str">
            <v>保健師,必須,普通自動車運転免許,あれば尚可（ＡＴ限定可）</v>
          </cell>
          <cell r="AS1392" t="str">
            <v>雇用保険，労災保険，健康保険，厚生年金</v>
          </cell>
          <cell r="AT1392" t="str">
            <v>1人</v>
          </cell>
          <cell r="AU1392" t="str">
            <v>地域包括支援センター</v>
          </cell>
          <cell r="AV1392" t="str">
            <v>利用しない</v>
          </cell>
          <cell r="AX1392" t="str">
            <v>利用しない</v>
          </cell>
          <cell r="AZ1392" t="str">
            <v>60分</v>
          </cell>
          <cell r="BA1392" t="str">
            <v>週休二日制</v>
          </cell>
          <cell r="BB1392" t="str">
            <v>あり（屋内禁煙）</v>
          </cell>
          <cell r="BC1392" t="str">
            <v>屋内禁煙（屋外に喫煙所設置）</v>
          </cell>
        </row>
        <row r="1393">
          <cell r="C1393" t="str">
            <v>13190-00777441</v>
          </cell>
          <cell r="D1393">
            <v>45450</v>
          </cell>
          <cell r="E1393" t="str">
            <v>社会福祉法人賛育会</v>
          </cell>
          <cell r="F1393" t="str">
            <v>シャカイフクシホウジン サンイクカイ セイフウエン</v>
          </cell>
          <cell r="G1393" t="str">
            <v>管理係長</v>
          </cell>
          <cell r="H1393" t="str">
            <v>片桐　賢介</v>
          </cell>
          <cell r="I1393" t="str">
            <v>かたぎり　けんすけ</v>
          </cell>
          <cell r="J1393" t="str">
            <v>042-736-6908</v>
          </cell>
          <cell r="N1393" t="str">
            <v xml:space="preserve">http://www.san-ikukai.or.jp/seifu-en/ </v>
          </cell>
          <cell r="O1393" t="str">
            <v>特別養護老人ホーム・高齢者在宅サービスセンター・,訪問看護ステーション・グループホーム・サービス付き     ,高齢者向け住宅,都内でも最も歴史のある特別養護老人ホームを中核として、各種の,高齢者対象事業を展開する複合型の施設です。キリスト教の精神を,基盤に利用者本位のサービス提供を目標としています。</v>
          </cell>
          <cell r="P1393" t="str">
            <v>介護員／特別養護老人ホーム</v>
          </cell>
          <cell r="Q1393" t="str">
            <v>確認中</v>
          </cell>
          <cell r="R1393" t="str">
            <v>＊１９６４年開設の都内で最も歴史のある特別養護老人 ホーム（ご利用者１１３名）における介護業務全般です。・食事介助、排泄介助、入浴介助、レクリエーション、その他付随 する業務全般。・開放的な施設で、親しみやすく明るい職員が働いています。</v>
          </cell>
          <cell r="S1393" t="str">
            <v>清風園</v>
          </cell>
          <cell r="T1393" t="str">
            <v>確認中</v>
          </cell>
          <cell r="U1393" t="str">
            <v>正社員</v>
          </cell>
          <cell r="V1393" t="str">
            <v>東京都町田市金井 ７－１７－１３</v>
          </cell>
          <cell r="W1393" t="str">
            <v>小田急線 町田駅,就業場所に関する特記事項,小田急線鶴川駅よりバス 八幡神社前下車 徒歩５分,小田急線町田駅よりバス 八幡神社前下車 徒歩５分</v>
          </cell>
          <cell r="X1393" t="str">
            <v>208,200円〜243,200円</v>
          </cell>
          <cell r="Y1393" t="str">
            <v>住宅手当 6,000円〜10,000円,地域手当 25,000円〜25,000円</v>
          </cell>
          <cell r="Z1393" t="str">
            <v>夜勤手当 ５０００円／１回,介護福祉士手当 ４０００円～７０００円,介護員処遇改善加算分 ７０００円,年末年始手当１回６０００円（１２／３０から１／３）</v>
          </cell>
          <cell r="AA1393" t="str">
            <v>実費支給（上限なし）</v>
          </cell>
          <cell r="AB1393" t="str">
            <v>あり</v>
          </cell>
          <cell r="AC1393" t="str">
            <v>1月あたり4,000円〜20,000円（前年度実績）</v>
          </cell>
          <cell r="AD1393" t="str">
            <v>あり</v>
          </cell>
          <cell r="AE1393" t="str">
            <v>計 3.50ヶ月分（前年度実績）</v>
          </cell>
          <cell r="AF1393" t="str">
            <v>月給（手当等確認ください）</v>
          </cell>
          <cell r="AG1393" t="str">
            <v>期間の定めなし</v>
          </cell>
          <cell r="AH1393" t="str">
            <v>雇用期間の定めなし</v>
          </cell>
          <cell r="AI1393" t="str">
            <v>確認中</v>
          </cell>
          <cell r="AJ1393" t="str">
            <v>可</v>
          </cell>
          <cell r="AK1393" t="str">
            <v>あり</v>
          </cell>
          <cell r="AL1393" t="str">
            <v>３ヶ月</v>
          </cell>
          <cell r="AM1393" t="str">
            <v>あり</v>
          </cell>
          <cell r="AN1393" t="str">
            <v>3時間</v>
          </cell>
          <cell r="AO1393" t="str">
            <v>変形労働時間制</v>
          </cell>
          <cell r="AP1393" t="str">
            <v>変形労働時間制の単位,１ヶ月単位,就業時間１,7時30分〜16時00分,就業時間２,9時00分〜17時30分,就業時間３,11時00分〜19時30分,就業時間に関する特記事項,（４）１６：３０～０９：３０休憩１２０分交代制で夜勤あり。</v>
          </cell>
          <cell r="AQ1393" t="str">
            <v>週休二日制</v>
          </cell>
          <cell r="AR1393" t="str">
            <v>介護福祉士必須</v>
          </cell>
          <cell r="AS1393" t="str">
            <v>雇用保険，労災保険，健康保険，厚生年金</v>
          </cell>
          <cell r="AT1393" t="str">
            <v>2人</v>
          </cell>
          <cell r="AU1393" t="str">
            <v>特別養護老人ホーム（特養）</v>
          </cell>
          <cell r="AV1393" t="str">
            <v>利用しない</v>
          </cell>
          <cell r="AX1393" t="str">
            <v>利用しない</v>
          </cell>
          <cell r="AZ1393" t="str">
            <v>60分</v>
          </cell>
          <cell r="BA1393" t="str">
            <v>週休二日制</v>
          </cell>
          <cell r="BB1393" t="str">
            <v>あり（屋内禁煙）</v>
          </cell>
          <cell r="BC1393" t="str">
            <v>屋内禁煙（屋外に喫煙所設置）</v>
          </cell>
        </row>
        <row r="1394">
          <cell r="C1394" t="str">
            <v>13190-00780041</v>
          </cell>
          <cell r="D1394">
            <v>45314</v>
          </cell>
          <cell r="E1394" t="str">
            <v>社会福祉法人賛育会</v>
          </cell>
          <cell r="F1394" t="str">
            <v>シャカイフクシホウジン サンイクカイ セイフウエン</v>
          </cell>
          <cell r="G1394" t="str">
            <v>管理係長</v>
          </cell>
          <cell r="H1394" t="str">
            <v>片桐　賢介</v>
          </cell>
          <cell r="I1394" t="str">
            <v>かたぎり　けんすけ</v>
          </cell>
          <cell r="J1394" t="str">
            <v>042-736-6909</v>
          </cell>
          <cell r="N1394" t="str">
            <v xml:space="preserve">http://www.san-ikukai.or.jp/seifu-en/ </v>
          </cell>
          <cell r="O1394" t="str">
            <v>特別養護老人ホーム・高齢者在宅サービスセンター・,訪問看護ステーション・グループホーム・サービス付き     ,高齢者向け住宅,都内でも最も歴史のある特別養護老人ホームを中核として、各種の,高齢者対象事業を展開する複合型の施設です。キリスト教の精神を,基盤に利用者本位のサービス提供を目標としています。</v>
          </cell>
          <cell r="P1394" t="str">
            <v>デイサービス／非常勤介護員</v>
          </cell>
          <cell r="Q1394" t="str">
            <v>確認中</v>
          </cell>
          <cell r="R1394" t="str">
            <v>通所介護（デイサービス）での介護業務全般・食事介助・入浴介助・個別機能訓練・添乗送迎（送迎業務なし、添乗のみ）長年勤める事ができる明るい雰囲気の良い職場です。勉強会や研修も充実しており、スキルアップしたい方には最適です。利用者の自立支援を支えるやりがいのある仕事です。</v>
          </cell>
          <cell r="S1394" t="str">
            <v>清風園</v>
          </cell>
          <cell r="T1394" t="str">
            <v>確認中</v>
          </cell>
          <cell r="U1394" t="str">
            <v>非常勤パート</v>
          </cell>
          <cell r="V1394" t="str">
            <v>東京都町田市金井 ７－１７－１３</v>
          </cell>
          <cell r="W1394" t="str">
            <v>小田急線 町田駅,就業場所に関する特記事項,小田急線鶴川駅よりバス 八幡神社前下車 徒歩５分,小田急線町田駅よりバス 八幡神社前下車 徒歩５分</v>
          </cell>
          <cell r="X1394" t="str">
            <v>1,190円〜1,290円</v>
          </cell>
          <cell r="Y1394" t="str">
            <v>処遇改善手当 60円〜60円</v>
          </cell>
          <cell r="Z1394" t="str">
            <v>【基本給内訳】,初任者・実務者：１，１３０円,介護福祉士：１，２３０円,※祝日勤務時は、上記の時給＋２００円</v>
          </cell>
          <cell r="AA1394" t="str">
            <v>実費支給（上限なし）</v>
          </cell>
          <cell r="AB1394" t="str">
            <v>あり</v>
          </cell>
          <cell r="AC1394" t="str">
            <v>1時間あたり30円〜（前年度実績）</v>
          </cell>
          <cell r="AD1394" t="str">
            <v>なし</v>
          </cell>
          <cell r="AE1394" t="str">
            <v>なし</v>
          </cell>
          <cell r="AF1394" t="str">
            <v>時給</v>
          </cell>
          <cell r="AG1394" t="str">
            <v>期間の定めあり</v>
          </cell>
          <cell r="AH1394" t="str">
            <v>雇用期間の定めあり（4ヶ月未満）,〜2024年3月31日,契約更新の可能性,あり（原則更新）</v>
          </cell>
          <cell r="AI1394" t="str">
            <v>確認中</v>
          </cell>
          <cell r="AJ1394" t="str">
            <v>可</v>
          </cell>
          <cell r="AK1394" t="str">
            <v>あり</v>
          </cell>
          <cell r="AL1394" t="str">
            <v>３カ月</v>
          </cell>
          <cell r="AM1394" t="str">
            <v>なし</v>
          </cell>
          <cell r="AN1394" t="str">
            <v>なし</v>
          </cell>
          <cell r="AO1394" t="str">
            <v>変形労働時間制</v>
          </cell>
          <cell r="AP1394" t="str">
            <v>変形労働時間制の単位,１ヶ月単位,就業時間１,8時30分〜17時00分,就業時間２,9時00分〜17時30分,就業時間に関する特記事項,１日７．５時間勤務</v>
          </cell>
          <cell r="AQ1394" t="str">
            <v>週2日〜週2日</v>
          </cell>
          <cell r="AR1394" t="str">
            <v>介護職員初任者研修修了者,あれば尚可,介護職員実務者研修修了者,あれば尚可,介護福祉士,あれば尚可,いずれかの資格を所持で可,普通自動車運転免許,あれば尚可（ＡＴ限定可）</v>
          </cell>
          <cell r="AS1394" t="str">
            <v>労災保険</v>
          </cell>
          <cell r="AT1394" t="str">
            <v>2人</v>
          </cell>
          <cell r="AU1394" t="str">
            <v>通所介護（デイサービス）</v>
          </cell>
          <cell r="AV1394" t="str">
            <v>利用しない</v>
          </cell>
          <cell r="AX1394" t="str">
            <v>利用しない</v>
          </cell>
          <cell r="AZ1394" t="str">
            <v>60分</v>
          </cell>
          <cell r="BA1394" t="str">
            <v>週休二日制</v>
          </cell>
          <cell r="BB1394" t="str">
            <v>あり（屋内禁煙）</v>
          </cell>
          <cell r="BC1394" t="str">
            <v>屋内禁煙（屋外に喫煙所設置）</v>
          </cell>
        </row>
        <row r="1395">
          <cell r="C1395" t="str">
            <v>13190-00782841</v>
          </cell>
          <cell r="D1395">
            <v>45450</v>
          </cell>
          <cell r="E1395" t="str">
            <v>社会福祉法人賛育会</v>
          </cell>
          <cell r="F1395" t="str">
            <v>シャカイフクシホウジン サンイクカイ セイフウエン</v>
          </cell>
          <cell r="G1395" t="str">
            <v>管理係長</v>
          </cell>
          <cell r="H1395" t="str">
            <v>片桐　賢介</v>
          </cell>
          <cell r="I1395" t="str">
            <v>かたぎり　けんすけ</v>
          </cell>
          <cell r="J1395" t="str">
            <v>042-736-6909</v>
          </cell>
          <cell r="N1395" t="str">
            <v xml:space="preserve">http://www.san-ikukai.or.jp/seifu-en/ </v>
          </cell>
          <cell r="O1395" t="str">
            <v>都内でも最も歴史のある特別養護老人ホームを中核として、各種の</v>
          </cell>
          <cell r="P1395" t="str">
            <v>グループホーム介護夜勤専従</v>
          </cell>
          <cell r="Q1395" t="str">
            <v>確認中</v>
          </cell>
          <cell r="R1395" t="str">
            <v>グループホームでは認知症と診断のある要支援２から要介護５まで</v>
          </cell>
          <cell r="S1395" t="str">
            <v>清風園</v>
          </cell>
          <cell r="T1395" t="str">
            <v>確認中</v>
          </cell>
          <cell r="U1395" t="str">
            <v>正社員</v>
          </cell>
          <cell r="V1395" t="str">
            <v>東京都町田市金井 ７－１７－１３</v>
          </cell>
          <cell r="W1395" t="str">
            <v>小田急線 町田駅,就業場所に関する特記事項,小田急線鶴川駅よりバス 八幡神社前下車 徒歩５分,小田急線町田駅よりバス 八幡神社前下車 徒歩５分</v>
          </cell>
          <cell r="X1395" t="str">
            <v>1,260円〜1,260円</v>
          </cell>
          <cell r="Y1395" t="str">
            <v>処遇改善加算手当 60円〜60円</v>
          </cell>
          <cell r="Z1395" t="str">
            <v>・夜勤手当 ５０００円／回</v>
          </cell>
          <cell r="AA1395" t="str">
            <v>実費支給（上限なし）</v>
          </cell>
          <cell r="AB1395" t="str">
            <v>なし</v>
          </cell>
          <cell r="AC1395" t="str">
            <v>変形労働時間制</v>
          </cell>
          <cell r="AD1395" t="str">
            <v>なし</v>
          </cell>
          <cell r="AE1395" t="str">
            <v>就業時間１</v>
          </cell>
          <cell r="AF1395" t="str">
            <v>月給（手当等確認ください）</v>
          </cell>
          <cell r="AG1395" t="str">
            <v>期間の定めなし</v>
          </cell>
          <cell r="AH1395" t="str">
            <v>雇用期間の定めあり（4ヶ月未満）</v>
          </cell>
          <cell r="AI1395" t="str">
            <v>確認中</v>
          </cell>
          <cell r="AJ1395" t="str">
            <v>可</v>
          </cell>
          <cell r="AK1395" t="str">
            <v>あり</v>
          </cell>
          <cell r="AL1395" t="str">
            <v>３ヶ月</v>
          </cell>
          <cell r="AM1395" t="str">
            <v>なし</v>
          </cell>
          <cell r="AN1395" t="str">
            <v>なし</v>
          </cell>
          <cell r="AO1395" t="str">
            <v>変形労働時間制</v>
          </cell>
          <cell r="AP1395" t="str">
            <v>16時30分〜9時30分又は〜の時間の間の0時間</v>
          </cell>
          <cell r="AQ1395" t="str">
            <v>週1日以上</v>
          </cell>
          <cell r="AR1395" t="str">
            <v>免許・資格名</v>
          </cell>
          <cell r="AS1395" t="str">
            <v>労災保険</v>
          </cell>
          <cell r="AT1395" t="str">
            <v>2人</v>
          </cell>
          <cell r="AU1395" t="str">
            <v>その他</v>
          </cell>
          <cell r="AV1395" t="str">
            <v>利用しない</v>
          </cell>
          <cell r="AX1395" t="str">
            <v>利用しない</v>
          </cell>
          <cell r="AZ1395" t="str">
            <v>120分</v>
          </cell>
          <cell r="BA1395" t="str">
            <v>週休二日制</v>
          </cell>
          <cell r="BB1395" t="str">
            <v>あり（喫煙室設置）</v>
          </cell>
          <cell r="BC1395" t="str">
            <v>屋内禁煙（屋外に喫煙所設置）</v>
          </cell>
        </row>
        <row r="1396">
          <cell r="C1396" t="str">
            <v>13190-00783241</v>
          </cell>
          <cell r="D1396">
            <v>45314</v>
          </cell>
          <cell r="E1396" t="str">
            <v>社会福祉法人合掌苑</v>
          </cell>
          <cell r="F1396" t="str">
            <v>シャカイフクシホウジン ガッショウエン</v>
          </cell>
          <cell r="G1396" t="str">
            <v>中途採用</v>
          </cell>
          <cell r="H1396" t="str">
            <v>植田　史郎</v>
          </cell>
          <cell r="I1396" t="str">
            <v>うえだ　しろう</v>
          </cell>
          <cell r="J1396" t="str">
            <v>080-5089-0176</v>
          </cell>
          <cell r="N1396" t="str">
            <v xml:space="preserve">www.gsen.or.jp/ </v>
          </cell>
          <cell r="O1396" t="str">
            <v>「ここで働く人が幸せでないとよい介護はできない」という理事長</v>
          </cell>
          <cell r="P1396" t="str">
            <v>サービス提供責任者／ヘルパーステーション</v>
          </cell>
          <cell r="Q1396" t="str">
            <v>確認中</v>
          </cell>
          <cell r="R1396" t="str">
            <v>お客様の個別アセスメントを行い、希望される生活の実現のため、サービス計画を立案、実施していただきます。在宅生活における生活援助（排泄・入浴・食事介助）を提供し、自立支援に向けた支援を行っていただきます。・訪問介護計画作成・ヘルパー派遣コーディネート業務全般他、訪問介護業務あり（高齢者支援・障がい者支援・子ども支援）</v>
          </cell>
          <cell r="S1396" t="str">
            <v>ヘルパーステーション「合掌苑」</v>
          </cell>
          <cell r="T1396" t="str">
            <v>確認中</v>
          </cell>
          <cell r="U1396" t="str">
            <v>正社員</v>
          </cell>
          <cell r="V1396" t="str">
            <v>東京都町田市金森東３－１８－１３－１０２</v>
          </cell>
          <cell r="W1396" t="str">
            <v>ＪＲ横浜線 成瀬駅,最寄り駅から就業場所までの交通手段,徒歩,所要時間,15分</v>
          </cell>
          <cell r="X1396" t="str">
            <v>223,600円〜292,400円</v>
          </cell>
          <cell r="Y1396" t="str">
            <v>-</v>
          </cell>
          <cell r="Z1396" t="str">
            <v>処遇改善手当   １７，０００円,住宅手当     １０，０００円～３０，０００円,家族手当 配偶者  ５，０００円,     子   １５，０００円／人,ひとり親世帯 子 ３０，０００円／人</v>
          </cell>
          <cell r="AA1396" t="str">
            <v>実費支給（上限あり）</v>
          </cell>
          <cell r="AB1396" t="str">
            <v>あり</v>
          </cell>
          <cell r="AC1396" t="str">
            <v>なし</v>
          </cell>
          <cell r="AD1396" t="str">
            <v>なし</v>
          </cell>
          <cell r="AE1396" t="str">
            <v>なし</v>
          </cell>
          <cell r="AF1396" t="str">
            <v>月給（手当等確認ください）</v>
          </cell>
          <cell r="AG1396" t="str">
            <v>期間の定めなし</v>
          </cell>
          <cell r="AH1396" t="str">
            <v>雇用期間の定めなし</v>
          </cell>
          <cell r="AI1396" t="str">
            <v>確認中</v>
          </cell>
          <cell r="AJ1396" t="str">
            <v>可</v>
          </cell>
          <cell r="AK1396" t="str">
            <v>あり</v>
          </cell>
          <cell r="AL1396" t="str">
            <v>３ヶ月</v>
          </cell>
          <cell r="AM1396" t="str">
            <v>あり</v>
          </cell>
          <cell r="AN1396" t="str">
            <v>3時間</v>
          </cell>
          <cell r="AO1396" t="str">
            <v>変形労働時間制</v>
          </cell>
          <cell r="AP1396" t="str">
            <v>変形労働時間制の単位,１ヶ月単位,就業時間１,8時30分〜17時30分,就業時間２,9時00分〜18時00分</v>
          </cell>
          <cell r="AQ1396" t="str">
            <v>週休二日制</v>
          </cell>
          <cell r="AR1396" t="str">
            <v>介護福祉士必須</v>
          </cell>
          <cell r="AS1396" t="str">
            <v>雇用保険，労災保険，健康保険，厚生年金</v>
          </cell>
          <cell r="AT1396" t="str">
            <v>1人</v>
          </cell>
          <cell r="AU1396" t="str">
            <v>訪問介護（ホームヘルプサービス）</v>
          </cell>
          <cell r="AV1396" t="str">
            <v>利用しない</v>
          </cell>
          <cell r="AX1396" t="str">
            <v>利用しない</v>
          </cell>
          <cell r="AZ1396" t="str">
            <v>60分</v>
          </cell>
          <cell r="BA1396" t="str">
            <v>週休二日制</v>
          </cell>
          <cell r="BB1396" t="str">
            <v>あり（喫煙室設置）</v>
          </cell>
          <cell r="BC1396" t="str">
            <v>屋内禁煙（屋外に喫煙所設置）</v>
          </cell>
        </row>
        <row r="1397">
          <cell r="C1397" t="str">
            <v>13190-00786741</v>
          </cell>
          <cell r="D1397">
            <v>45314</v>
          </cell>
          <cell r="E1397" t="str">
            <v>社会福祉法人合掌苑</v>
          </cell>
          <cell r="F1397" t="str">
            <v>シャカイフクシホウジン ガッショウエン</v>
          </cell>
          <cell r="G1397" t="str">
            <v>中途採用</v>
          </cell>
          <cell r="H1397" t="str">
            <v>植田　史郎</v>
          </cell>
          <cell r="I1397" t="str">
            <v>うえだ　しろう</v>
          </cell>
          <cell r="J1397" t="str">
            <v>080-5089-0176</v>
          </cell>
          <cell r="N1397" t="str">
            <v xml:space="preserve">www.gsen.or.jp/ </v>
          </cell>
          <cell r="O1397" t="str">
            <v>町田の地で６０年、現在３４サービスを展開する社会福祉法人です。当法人は日本でいちばん大切にしたい会社大賞（２０１７）受賞、日本経営品質賞経営革新推進賞（２０１８）受賞企業です。「ここで働く人が幸せでないとよい介護はできない」という理事長方針の下、時短勤務や長期休暇、産休支援、夜勤専従化等、働きやすさをとことん追求しているので、離職率が低いことが特徴です。</v>
          </cell>
          <cell r="P1397" t="str">
            <v>ホームヘルパー（合掌苑）</v>
          </cell>
          <cell r="Q1397" t="str">
            <v>確認中</v>
          </cell>
          <cell r="R1397" t="str">
            <v>お客様のご自宅に訪問し、生活援助の各種サービスを行っていただきます。 ・お客様の個別アセスメント、モニタリングに基づくサービス  計画の立案 ・訪問介護計画書の作成 ・関係機関との連携、連絡調整 ・お客様の自宅での各種サービスの提供（掃除、洗濯、調理、  入浴介助等）★研修制度が充実していますのでブランクのある方も歓迎します。</v>
          </cell>
          <cell r="S1397" t="str">
            <v>ヘルパーステーション「合掌苑」</v>
          </cell>
          <cell r="T1397" t="str">
            <v>確認中</v>
          </cell>
          <cell r="U1397" t="str">
            <v>正社員</v>
          </cell>
          <cell r="V1397" t="str">
            <v>東京都町田市金森東３－１８－１３－１０２</v>
          </cell>
          <cell r="W1397" t="str">
            <v>ＪＲ横浜線 成瀬駅,最寄り駅から就業場所までの交通手段,徒歩,所要時間,15分</v>
          </cell>
          <cell r="X1397" t="str">
            <v>223,600円〜292,400円</v>
          </cell>
          <cell r="Y1397" t="str">
            <v>-</v>
          </cell>
          <cell r="Z1397" t="str">
            <v>処遇改善手当   １７，０００円,住宅手当     １０，０００円～３０，０００円,家族手当 配偶者  ５，０００円,     子   １５，０００円／人,ひとり親世帯 子 ３０，０００円／人</v>
          </cell>
          <cell r="AA1397" t="str">
            <v>実費支給（上限あり）</v>
          </cell>
          <cell r="AB1397" t="str">
            <v>あり</v>
          </cell>
          <cell r="AC1397" t="str">
            <v>なし</v>
          </cell>
          <cell r="AD1397" t="str">
            <v>なし</v>
          </cell>
          <cell r="AE1397" t="str">
            <v>なし</v>
          </cell>
          <cell r="AF1397" t="str">
            <v>月給（手当等確認ください）</v>
          </cell>
          <cell r="AG1397" t="str">
            <v>期間の定めなし</v>
          </cell>
          <cell r="AH1397" t="str">
            <v>雇用期間の定めなし</v>
          </cell>
          <cell r="AI1397" t="str">
            <v>確認中</v>
          </cell>
          <cell r="AJ1397" t="str">
            <v>可</v>
          </cell>
          <cell r="AK1397" t="str">
            <v>あり</v>
          </cell>
          <cell r="AL1397" t="str">
            <v>３ヶ月</v>
          </cell>
          <cell r="AM1397" t="str">
            <v>あり</v>
          </cell>
          <cell r="AN1397" t="str">
            <v>3時間</v>
          </cell>
          <cell r="AO1397" t="str">
            <v>変形労働時間制</v>
          </cell>
          <cell r="AP1397" t="e">
            <v>#NAME?</v>
          </cell>
          <cell r="AQ1397" t="str">
            <v>週休二日制</v>
          </cell>
          <cell r="AR1397" t="str">
            <v>介護福祉士,必須,介護職員初任者研修修了者,必須</v>
          </cell>
          <cell r="AS1397" t="str">
            <v>雇用保険，労災保険，健康保険，厚生年金</v>
          </cell>
          <cell r="AT1397" t="str">
            <v>2人</v>
          </cell>
          <cell r="AU1397" t="str">
            <v>訪問介護（ホームヘルプサービス）</v>
          </cell>
          <cell r="AV1397" t="str">
            <v>利用しない</v>
          </cell>
          <cell r="AX1397" t="str">
            <v>利用しない</v>
          </cell>
          <cell r="AZ1397" t="str">
            <v>60分</v>
          </cell>
          <cell r="BA1397" t="str">
            <v>週休二日制</v>
          </cell>
          <cell r="BB1397" t="str">
            <v>あり（屋内禁煙）</v>
          </cell>
          <cell r="BC1397" t="str">
            <v>屋内禁煙（屋外に喫煙所設置）</v>
          </cell>
        </row>
        <row r="1398">
          <cell r="C1398" t="str">
            <v>13190-00787641</v>
          </cell>
          <cell r="D1398">
            <v>45314</v>
          </cell>
          <cell r="E1398" t="str">
            <v>社会福祉法人合掌苑</v>
          </cell>
          <cell r="F1398" t="str">
            <v>シャカイフクシホウジン ガッショウエン</v>
          </cell>
          <cell r="G1398" t="str">
            <v>中途採用</v>
          </cell>
          <cell r="H1398" t="str">
            <v>植田　史郎</v>
          </cell>
          <cell r="I1398" t="str">
            <v>うえだ　しろう</v>
          </cell>
          <cell r="J1398" t="str">
            <v>080-5089-0176</v>
          </cell>
          <cell r="N1398" t="str">
            <v xml:space="preserve">www.gsen.or.jp/ </v>
          </cell>
          <cell r="O1398" t="str">
            <v>町田の地で６０年、現在３４サービスを展開する社会福祉法人です。当法人は日本でいちばん大切にしたい会社大賞（２０１７）受賞、日本経営品質賞経営革新推進賞（２０１８）受賞企業です。「ここで働く人が幸せでないとよい介護はできない」という理事長方針の下、時短勤務や長期休暇、産休支援、夜勤専従化等、働きやすさをとことん追求しているので、離職率が低いことが特徴です。</v>
          </cell>
          <cell r="P1398" t="str">
            <v>介護職員（鶴の苑）</v>
          </cell>
          <cell r="Q1398" t="str">
            <v>確認中</v>
          </cell>
          <cell r="R1398" t="str">
            <v>住宅型有料老人ホーム「アシステッドナーシング鶴の苑」で、認知症をお持ちの入居者様の介護業務全般を行っていただきます。 ・起床、就寝、食事、入浴、排泄等の介助         ・室内清掃、リネン交換 ・行事やレクリエーション時の補助 ・その他介護業務に付随する業務＊夜勤はありません。※アシステッドナーシングとは、医療や介護が必要な状態でも住み続けることができる医療・介護付きの生活主体の施設のことです。</v>
          </cell>
          <cell r="S1398" t="str">
            <v>住宅型有料老人ホーム「アシステッドナーシング鶴の苑」</v>
          </cell>
          <cell r="T1398" t="str">
            <v>確認中</v>
          </cell>
          <cell r="U1398" t="str">
            <v>正社員</v>
          </cell>
          <cell r="V1398" t="str">
            <v>東京都町田市南町田５－３－２８</v>
          </cell>
          <cell r="W1398" t="str">
            <v>東急田園都市線 南町田グランベリーパーク駅,最寄り駅から就業場所までの交通手段,徒歩,所要時間,6分</v>
          </cell>
          <cell r="X1398" t="str">
            <v>223,600円〜292,400円</v>
          </cell>
          <cell r="Y1398" t="str">
            <v>-</v>
          </cell>
          <cell r="Z1398" t="str">
            <v>・介護福祉士手当 １０，０００円・処遇改善手当  １７，０００円・住宅手当    １０，０００円～３０，０００円・家族手当 配偶者 ５，０００円      子  １５，０００円／人・ひとり親家庭 子３０，０００円／人</v>
          </cell>
          <cell r="AA1398" t="str">
            <v>実費支給（上限あり）</v>
          </cell>
          <cell r="AB1398" t="str">
            <v>あり</v>
          </cell>
          <cell r="AC1398" t="str">
            <v>なし</v>
          </cell>
          <cell r="AD1398" t="str">
            <v>なし</v>
          </cell>
          <cell r="AE1398" t="str">
            <v>なし</v>
          </cell>
          <cell r="AF1398" t="str">
            <v>月給（手当等確認ください）</v>
          </cell>
          <cell r="AG1398" t="str">
            <v>期間の定めなし</v>
          </cell>
          <cell r="AH1398" t="str">
            <v>雇用期間の定めなし</v>
          </cell>
          <cell r="AI1398" t="str">
            <v>確認中</v>
          </cell>
          <cell r="AJ1398" t="str">
            <v>不可</v>
          </cell>
          <cell r="AK1398" t="str">
            <v>あり</v>
          </cell>
          <cell r="AL1398" t="str">
            <v>３ヶ月</v>
          </cell>
          <cell r="AM1398" t="str">
            <v>あり</v>
          </cell>
          <cell r="AN1398" t="str">
            <v>8時間</v>
          </cell>
          <cell r="AO1398" t="str">
            <v>変形労働時間制</v>
          </cell>
          <cell r="AP1398" t="str">
            <v>変形労働時間制の単位,１ヶ月単位,就業時間１,7時00分〜16時00分,就業時間２,12時30分〜21時30分,又は,7時00分〜21時30分の時間の間の8時間,就業時間に関する特記事項,シフトによる。</v>
          </cell>
          <cell r="AQ1398" t="str">
            <v>週休二日制</v>
          </cell>
          <cell r="AR1398" t="str">
            <v>介護職員初任者研修終了者以上の経験者</v>
          </cell>
          <cell r="AS1398" t="str">
            <v>雇用保険，労災保険，健康保険，厚生年金</v>
          </cell>
          <cell r="AT1398" t="str">
            <v>1人</v>
          </cell>
          <cell r="AU1398" t="str">
            <v>住宅型有料老人ホーム</v>
          </cell>
          <cell r="AV1398" t="str">
            <v>利用しない</v>
          </cell>
          <cell r="AX1398" t="str">
            <v>利用しない</v>
          </cell>
          <cell r="AZ1398" t="str">
            <v>60分</v>
          </cell>
          <cell r="BA1398" t="str">
            <v>週休二日制</v>
          </cell>
          <cell r="BB1398" t="str">
            <v>あり（屋内禁煙）</v>
          </cell>
          <cell r="BC1398" t="str">
            <v>屋内禁煙（屋外に喫煙所設置）</v>
          </cell>
        </row>
        <row r="1399">
          <cell r="C1399" t="str">
            <v>13190-00788941</v>
          </cell>
          <cell r="D1399">
            <v>45314</v>
          </cell>
          <cell r="E1399" t="str">
            <v>社会福祉法人合掌苑</v>
          </cell>
          <cell r="F1399" t="str">
            <v>シャカイフクシホウジン ガッショウエン</v>
          </cell>
          <cell r="G1399" t="str">
            <v>中途採用</v>
          </cell>
          <cell r="H1399" t="str">
            <v>植田　史郎</v>
          </cell>
          <cell r="I1399" t="str">
            <v>うえだ　しろう</v>
          </cell>
          <cell r="J1399" t="str">
            <v>080-5089-0176</v>
          </cell>
          <cell r="N1399" t="str">
            <v xml:space="preserve">www.gsen.or.jp/ </v>
          </cell>
          <cell r="O1399" t="str">
            <v>町田の地で６０年、現在３４サービスを展開する社会福祉法人です。当法人は日本でいちばん大切にしたい会社大賞（２０１７）受賞、日本経営品質賞経営革新推進賞（２０１８）受賞企業です。「ここで働く人が幸せでないとよい介護はできない」という理事長方針の下、時短勤務や長期休暇、産休支援、夜勤専従化等、働きやすさをとことん追求しているので、離職率が低いことが特徴です。</v>
          </cell>
          <cell r="P1399" t="str">
            <v>理学療法士／デイサービス</v>
          </cell>
          <cell r="Q1399" t="str">
            <v>確認中</v>
          </cell>
          <cell r="R1399" t="str">
            <v>「デイサービス鶴のさと」で、リハビリテーション業務全般を行っていただきます。「デイサービス鶴のさと」は、このたび従来のデイサービスから地域密着型リハビリ中心のデイサービスへと変わります。（利用者定員：午前１８名、午後１８名）</v>
          </cell>
          <cell r="S1399" t="str">
            <v>デイサービス鶴のさと</v>
          </cell>
          <cell r="T1399" t="str">
            <v>確認中</v>
          </cell>
          <cell r="U1399" t="str">
            <v>正社員</v>
          </cell>
          <cell r="V1399" t="str">
            <v>東京都町田市南町田５－３－２８</v>
          </cell>
          <cell r="W1399" t="str">
            <v>東急田園都市線 南町田グランベリーパーク駅,最寄り駅から就業場所までの交通手段,徒歩,所要時間,6分</v>
          </cell>
          <cell r="X1399" t="str">
            <v>326,800円〜395,600円</v>
          </cell>
          <cell r="Y1399" t="str">
            <v>-</v>
          </cell>
          <cell r="Z1399" t="str">
            <v>・処遇改善手当  １７，０００円・住宅手当    １０，０００円～３０，０００円・家族手当 配偶者 ５，０００円      子  １５，０００円／人・ひとり親家庭 子３０，０００円／人</v>
          </cell>
          <cell r="AA1399" t="str">
            <v>実費支給（上限あり）</v>
          </cell>
          <cell r="AB1399" t="str">
            <v>あり</v>
          </cell>
          <cell r="AC1399" t="str">
            <v>なし</v>
          </cell>
          <cell r="AD1399" t="str">
            <v>なし</v>
          </cell>
          <cell r="AE1399" t="str">
            <v>なし</v>
          </cell>
          <cell r="AF1399" t="str">
            <v>月給（手当等確認ください）</v>
          </cell>
          <cell r="AG1399" t="str">
            <v>期間の定めなし</v>
          </cell>
          <cell r="AH1399" t="str">
            <v>雇用期間の定めなし</v>
          </cell>
          <cell r="AI1399" t="str">
            <v>確認中</v>
          </cell>
          <cell r="AJ1399" t="str">
            <v>不可</v>
          </cell>
          <cell r="AK1399" t="str">
            <v>あり</v>
          </cell>
          <cell r="AL1399" t="str">
            <v>３ヶ月</v>
          </cell>
          <cell r="AM1399" t="str">
            <v>あり</v>
          </cell>
          <cell r="AN1399" t="str">
            <v>5時間</v>
          </cell>
          <cell r="AO1399" t="str">
            <v>変形労働時間制</v>
          </cell>
          <cell r="AP1399" t="e">
            <v>#NAME?</v>
          </cell>
          <cell r="AQ1399" t="str">
            <v>週休二日制</v>
          </cell>
          <cell r="AR1399" t="str">
            <v>理学療法士必須</v>
          </cell>
          <cell r="AS1399" t="str">
            <v>雇用保険，労災保険，健康保険，厚生年金</v>
          </cell>
          <cell r="AT1399" t="str">
            <v>1人</v>
          </cell>
          <cell r="AU1399" t="str">
            <v>地域密着型通所介護</v>
          </cell>
          <cell r="AV1399" t="str">
            <v>利用しない</v>
          </cell>
          <cell r="AX1399" t="str">
            <v>利用しない</v>
          </cell>
          <cell r="AZ1399" t="str">
            <v>60分</v>
          </cell>
          <cell r="BA1399" t="str">
            <v>週休二日制</v>
          </cell>
          <cell r="BB1399" t="str">
            <v>あり（屋内禁煙）</v>
          </cell>
          <cell r="BC1399" t="str">
            <v>屋内禁煙（屋外に喫煙所設置）</v>
          </cell>
        </row>
        <row r="1400">
          <cell r="C1400" t="str">
            <v>13190-00789141</v>
          </cell>
          <cell r="D1400">
            <v>45314</v>
          </cell>
          <cell r="E1400" t="str">
            <v>社会福祉法人合掌苑</v>
          </cell>
          <cell r="F1400" t="str">
            <v>シャカイフクシホウジン ガッショウエン</v>
          </cell>
          <cell r="G1400" t="str">
            <v>中途採用</v>
          </cell>
          <cell r="H1400" t="str">
            <v>植田　史郎</v>
          </cell>
          <cell r="I1400" t="str">
            <v>うえだ　しろう</v>
          </cell>
          <cell r="J1400" t="str">
            <v>080-5089-0176</v>
          </cell>
          <cell r="N1400" t="str">
            <v xml:space="preserve">www.gsen.or.jp/ </v>
          </cell>
          <cell r="O1400" t="str">
            <v>町田の地で６０年、現在３４サービスを展開する社会福祉法人です。当法人は日本でいちばん大切にしたい会社大賞（２０１７）受賞、日本経営品質賞経営革新推進賞（２０１８）受賞企業です。「ここで働く人が幸せでないとよい介護はできない」という理事長方針の下、時短勤務や長期休暇、産休支援、夜勤専従化等、働きやすさをとことん追求しているので、離職率が低いことが特徴です。</v>
          </cell>
          <cell r="P1400" t="str">
            <v>介護職員夜勤専従鶴の苑／</v>
          </cell>
          <cell r="Q1400" t="str">
            <v>確認中</v>
          </cell>
          <cell r="R1400" t="str">
            <v>＊住宅型有料老人ホーム「アシステッドナーシング 鶴の苑」での 夜勤のお仕事です。 ・イブニングケア・排泄介助・体位変換・巡回 ・ナースコール対応・モーニングケア ・入居者９２名（ＡＮとＳＣＣの合計）</v>
          </cell>
          <cell r="S1400" t="str">
            <v>住宅型有料老人ホーム「アシステッドナーシング「鶴の苑」</v>
          </cell>
          <cell r="T1400" t="str">
            <v>確認中</v>
          </cell>
          <cell r="U1400" t="str">
            <v>正社員</v>
          </cell>
          <cell r="V1400" t="str">
            <v>東京都町田市南町田５－３－２８</v>
          </cell>
          <cell r="W1400" t="str">
            <v>東急田園都市線 南町田グランベリーパーク駅,最寄り駅から就業場所までの交通手段,徒歩,所要時間,6分</v>
          </cell>
          <cell r="X1400" t="str">
            <v>341,600円〜414,800円</v>
          </cell>
          <cell r="Y1400" t="str">
            <v>-</v>
          </cell>
          <cell r="Z1400" t="str">
            <v>・住宅手当     １０，０００円～３０，０００円・家族手当 配偶者  ５，０００円        子 １５，０００円／人・ひとり親世帯 子 ３０，０００円／人</v>
          </cell>
          <cell r="AA1400" t="str">
            <v>実費支給（上限あり）</v>
          </cell>
          <cell r="AB1400" t="str">
            <v>あり</v>
          </cell>
          <cell r="AC1400" t="str">
            <v>なし</v>
          </cell>
          <cell r="AD1400" t="str">
            <v>なし</v>
          </cell>
          <cell r="AE1400" t="str">
            <v>なし</v>
          </cell>
          <cell r="AF1400" t="str">
            <v>月給（手当等確認ください）</v>
          </cell>
          <cell r="AG1400" t="str">
            <v>期間の定めなし</v>
          </cell>
          <cell r="AH1400" t="str">
            <v>雇用期間の定めなし</v>
          </cell>
          <cell r="AI1400" t="str">
            <v>確認中</v>
          </cell>
          <cell r="AJ1400" t="str">
            <v>不可</v>
          </cell>
          <cell r="AK1400" t="str">
            <v>あり</v>
          </cell>
          <cell r="AL1400" t="str">
            <v>３ヶ月</v>
          </cell>
          <cell r="AM1400" t="str">
            <v>あり</v>
          </cell>
          <cell r="AN1400" t="str">
            <v>4時間</v>
          </cell>
          <cell r="AO1400" t="str">
            <v>変形労働時間制</v>
          </cell>
          <cell r="AP1400" t="str">
            <v>変形労働時間制の単位,１ヶ月単位,就業時間１,21時00分〜7時00分,就業時間２,22時00分〜8時00分,就業時間に関する特記事項,４週に１回、日勤で４時間勤務あり,月に１４日～１７日の勤務</v>
          </cell>
          <cell r="AQ1400" t="str">
            <v>週休二日制</v>
          </cell>
          <cell r="AR1400" t="str">
            <v>介護職員初任者研修修了者,必須,介護福祉士,必須,ホームヘルパー２級,必須,いずれかの資格を所持で可</v>
          </cell>
          <cell r="AS1400" t="str">
            <v>雇用保険，労災保険，健康保険，厚生年金</v>
          </cell>
          <cell r="AT1400" t="str">
            <v>1人</v>
          </cell>
          <cell r="AU1400" t="str">
            <v>住宅型有料老人ホーム</v>
          </cell>
          <cell r="AV1400" t="str">
            <v>利用しない</v>
          </cell>
          <cell r="AX1400" t="str">
            <v>利用しない</v>
          </cell>
          <cell r="AZ1400" t="str">
            <v>60分</v>
          </cell>
          <cell r="BA1400" t="str">
            <v>週休二日制</v>
          </cell>
          <cell r="BB1400" t="str">
            <v>あり（屋内禁煙）</v>
          </cell>
          <cell r="BC1400" t="str">
            <v>屋内禁煙（屋外に喫煙所設置）</v>
          </cell>
        </row>
        <row r="1401">
          <cell r="C1401" t="str">
            <v>13190-00790841</v>
          </cell>
          <cell r="D1401">
            <v>45314</v>
          </cell>
          <cell r="E1401" t="str">
            <v>合同会社alto</v>
          </cell>
          <cell r="F1401" t="str">
            <v>ゴウドウカイシャアルト</v>
          </cell>
          <cell r="G1401" t="str">
            <v>管理者</v>
          </cell>
          <cell r="H1401" t="str">
            <v>岡庭　知子</v>
          </cell>
          <cell r="I1401" t="str">
            <v>おかにわ　ともこ</v>
          </cell>
          <cell r="J1401" t="str">
            <v>080-1054-3392</v>
          </cell>
          <cell r="N1401" t="str">
            <v xml:space="preserve">https://hp.kaipoke.biz/mpz/ </v>
          </cell>
          <cell r="O1401" t="str">
            <v>現在７名のスタッフが在籍中でフレッシュでアットホームな雰囲気です。</v>
          </cell>
          <cell r="P1401" t="str">
            <v>時短正社員（ホームヘルパー）週３０時間</v>
          </cell>
          <cell r="Q1401" t="str">
            <v>確認中</v>
          </cell>
          <cell r="R1401" t="str">
            <v>ワード、エクセル等を使用した簡単な事務仕事、会議などの出席、書類作成、介護保険法に基づいた介護保険を利用するご利用者様宅へ訪問介護員として、調理、洗濯、買物、掃除、入浴介助（一部補助）、服薬介助、排泄介助等を行う</v>
          </cell>
          <cell r="S1401" t="str">
            <v>カイト訪問介護事業所</v>
          </cell>
          <cell r="T1401" t="str">
            <v>確認中</v>
          </cell>
          <cell r="U1401" t="str">
            <v>正社員</v>
          </cell>
          <cell r="V1401" t="str">
            <v>東京都町田市真光寺１－６－３</v>
          </cell>
          <cell r="W1401" t="str">
            <v>小田急線 鶴川駅,最寄り駅から就業場所までの交通手段,車,所要時間,20分,在宅勤務,就業場所に関する特記事項,自宅から利用者様宅への直行直帰や一部リモートワークあり</v>
          </cell>
          <cell r="X1401" t="str">
            <v>160,000円〜160,000円</v>
          </cell>
          <cell r="Y1401" t="str">
            <v>-</v>
          </cell>
          <cell r="Z1401" t="str">
            <v>-</v>
          </cell>
          <cell r="AA1401" t="str">
            <v>実費支給（上限なし）</v>
          </cell>
          <cell r="AB1401" t="str">
            <v>あり</v>
          </cell>
          <cell r="AC1401" t="str">
            <v>1月あたり10,000円〜30,000円（前年度実績）</v>
          </cell>
          <cell r="AD1401" t="str">
            <v>あり</v>
          </cell>
          <cell r="AE1401" t="str">
            <v>計 1.00ヶ月分（前年度実績）</v>
          </cell>
          <cell r="AF1401" t="str">
            <v>月給（手当等確認ください）</v>
          </cell>
          <cell r="AG1401" t="str">
            <v>期間の定めなし</v>
          </cell>
          <cell r="AH1401" t="str">
            <v>雇用期間の定めなし</v>
          </cell>
          <cell r="AI1401" t="str">
            <v>確認中</v>
          </cell>
          <cell r="AJ1401" t="str">
            <v>可</v>
          </cell>
          <cell r="AK1401" t="str">
            <v>あり</v>
          </cell>
          <cell r="AL1401" t="str">
            <v>３か月</v>
          </cell>
          <cell r="AM1401" t="str">
            <v>なし</v>
          </cell>
          <cell r="AN1401" t="str">
            <v>なし</v>
          </cell>
          <cell r="AO1401" t="str">
            <v>交替制（シフト制）</v>
          </cell>
          <cell r="AP1401" t="str">
            <v>交替制（シフト制）,就業時間１,8時00分〜14時00分,又は,12時00分〜18時00分の時間の間の6時間程度,就業時間に関する特記事項,上記のは一例であり、８：００～１８：３０くらいの間で一日６時,間勤務 勤務時間帯については希望をなるべくきけます。</v>
          </cell>
          <cell r="AQ1401" t="str">
            <v>週休二日制</v>
          </cell>
          <cell r="AR1401" t="str">
            <v>介護職員初任者研修修了者,必須,ホームヘルパー２級,必須,介護福祉士,必須,※求人に関する特記事項参照,いずれかの資格を所持で可,普通自動車運転免許,あれば尚可（ＡＴ限定可）</v>
          </cell>
          <cell r="AS1401" t="str">
            <v>労災保険，健康保険，厚生年金</v>
          </cell>
          <cell r="AT1401" t="str">
            <v>2人</v>
          </cell>
          <cell r="AU1401" t="str">
            <v>訪問介護（ホームヘルプサービス）</v>
          </cell>
          <cell r="AV1401" t="str">
            <v>利用しない</v>
          </cell>
          <cell r="AX1401" t="str">
            <v>利用しない</v>
          </cell>
          <cell r="AZ1401" t="str">
            <v>0分</v>
          </cell>
          <cell r="BA1401" t="str">
            <v>週休二日制</v>
          </cell>
          <cell r="BB1401" t="str">
            <v>あり（屋内禁煙）</v>
          </cell>
          <cell r="BC1401" t="str">
            <v>屋内禁煙（屋外に喫煙所設置）</v>
          </cell>
        </row>
        <row r="1402">
          <cell r="C1402" t="str">
            <v>13190-00792541</v>
          </cell>
          <cell r="D1402">
            <v>45314</v>
          </cell>
          <cell r="E1402" t="str">
            <v>合同会社alto</v>
          </cell>
          <cell r="F1402" t="str">
            <v>ゴウドウカイシャアルト</v>
          </cell>
          <cell r="G1402" t="str">
            <v>管理者</v>
          </cell>
          <cell r="H1402" t="str">
            <v>岡庭　知子</v>
          </cell>
          <cell r="I1402" t="str">
            <v>おかにわ　ともこ</v>
          </cell>
          <cell r="J1402" t="str">
            <v>080-1054-3392</v>
          </cell>
          <cell r="N1402" t="str">
            <v xml:space="preserve">https://hp.kaipoke.biz/mpz/ </v>
          </cell>
          <cell r="O1402" t="str">
            <v>２０２１年３月にオープンした「カイト訪問介護」現在７名のスタッフが在籍中でフレッシュでアットホームな雰囲気です。</v>
          </cell>
          <cell r="P1402" t="str">
            <v>ホームヘルパー（直行直帰可）</v>
          </cell>
          <cell r="Q1402" t="str">
            <v>確認中</v>
          </cell>
          <cell r="R1402" t="str">
            <v>会議などの出席、書類作成,介護保険法に基づいた介護保険を利用するご利用者様宅へ,訪問介護員として、調理、洗濯、買物、掃除、,入浴介助（一部補助）、服薬介助、排泄介助等を行う</v>
          </cell>
          <cell r="S1402" t="str">
            <v>カイト訪問介護事業所</v>
          </cell>
          <cell r="T1402" t="str">
            <v>確認中</v>
          </cell>
          <cell r="U1402" t="str">
            <v>非常勤パート</v>
          </cell>
          <cell r="V1402" t="str">
            <v>東京都町田市真光寺１－６－３</v>
          </cell>
          <cell r="W1402" t="str">
            <v>最寄り駅から就業場所までの交通手段,車,所要時間,20分,就業場所に関する特記事項,自宅から利用者様宅への直行直帰や一部リモートワークあり</v>
          </cell>
          <cell r="X1402" t="str">
            <v>1,400円〜1,600円</v>
          </cell>
          <cell r="Y1402" t="str">
            <v>-</v>
          </cell>
          <cell r="Z1402" t="str">
            <v>-</v>
          </cell>
          <cell r="AA1402" t="str">
            <v>実費支給（上限なし）</v>
          </cell>
          <cell r="AB1402" t="str">
            <v>あり</v>
          </cell>
          <cell r="AC1402" t="str">
            <v>なし</v>
          </cell>
          <cell r="AD1402" t="str">
            <v>あり</v>
          </cell>
          <cell r="AE1402" t="str">
            <v>3,000円〜5,000円（前年度実績）</v>
          </cell>
          <cell r="AF1402" t="str">
            <v>時給</v>
          </cell>
          <cell r="AG1402" t="str">
            <v>期間の定めあり</v>
          </cell>
          <cell r="AH1402" t="str">
            <v>雇用期間の定めあり（4ヶ月以上）,〜2024年12月31日,契約更新の可能性,あり（原則更新）</v>
          </cell>
          <cell r="AI1402" t="str">
            <v>確認中</v>
          </cell>
          <cell r="AJ1402" t="str">
            <v>可</v>
          </cell>
          <cell r="AK1402" t="str">
            <v>なし</v>
          </cell>
          <cell r="AL1402" t="str">
            <v>なし</v>
          </cell>
          <cell r="AM1402" t="str">
            <v>なし</v>
          </cell>
          <cell r="AN1402" t="str">
            <v>なし</v>
          </cell>
          <cell r="AO1402" t="str">
            <v>交替制（シフト制）</v>
          </cell>
          <cell r="AP1402" t="str">
            <v>交替制（シフト制）,又は,8時00分〜19時00分の時間の間の1時間以上,就業時間に関する特記事項,週一、１時間～ご希望に合わせて働けます。</v>
          </cell>
          <cell r="AQ1402" t="str">
            <v>週1日以上</v>
          </cell>
          <cell r="AR1402" t="str">
            <v>介護職員初任者研修修了者,あれば尚可,ホームヘルパー２級,あれば尚可,介護福祉士,あれば尚可,いずれかの資格を所持で可,普通自動車運転免許,あれば尚可（ＡＴ限定可）</v>
          </cell>
          <cell r="AS1402" t="str">
            <v>労災保険</v>
          </cell>
          <cell r="AT1402" t="str">
            <v>5人</v>
          </cell>
          <cell r="AU1402" t="str">
            <v>訪問介護（ホームヘルプサービス）</v>
          </cell>
          <cell r="AV1402" t="str">
            <v>利用しない</v>
          </cell>
          <cell r="AX1402" t="str">
            <v>利用しない</v>
          </cell>
          <cell r="AZ1402" t="str">
            <v>0分</v>
          </cell>
          <cell r="BA1402" t="str">
            <v>週休二日制</v>
          </cell>
          <cell r="BB1402" t="str">
            <v>あり（屋内禁煙）</v>
          </cell>
          <cell r="BC1402" t="str">
            <v>屋内禁煙（屋外に喫煙所設置）</v>
          </cell>
        </row>
        <row r="1403">
          <cell r="C1403" t="str">
            <v>13190-00794741</v>
          </cell>
          <cell r="D1403">
            <v>45450</v>
          </cell>
          <cell r="E1403" t="str">
            <v>社会福祉法人 町田市福祉サービス協会</v>
          </cell>
          <cell r="F1403" t="str">
            <v>シャカイフクシホウジン マチダシフクシサービスキョウカイ</v>
          </cell>
          <cell r="G1403" t="str">
            <v>総務課</v>
          </cell>
          <cell r="H1403" t="str">
            <v>宮崎　敬之</v>
          </cell>
          <cell r="I1403" t="str">
            <v>みやざき　たかゆき</v>
          </cell>
          <cell r="J1403" t="str">
            <v>042-728-9067</v>
          </cell>
          <cell r="N1403" t="str">
            <v xml:space="preserve">https://machida-fukushi.or.jp/ </v>
          </cell>
          <cell r="O1403" t="str">
            <v>第二種社会福祉事業及び、公益を目的とする事業。特別養護老人ホーム、通所介護（デイサービス）、訪問介護（ホームヘルプサービス）、居宅介護支援（ケアマネジャー）、保育園等を運営。町田市福祉事業補完のため設立。保育園や在宅介護支援センター等の受託経営と通所介護、居宅介護支援、訪問介護他の介護保険事業を実施。平成１７年４月特別養護老人ホーム「コモンズ」開設</v>
          </cell>
          <cell r="P1403" t="str">
            <v>入浴介助小山田高齢者在宅サービスセンター</v>
          </cell>
          <cell r="Q1403" t="str">
            <v>確認中</v>
          </cell>
          <cell r="R1403" t="str">
            <v>デイサービスご利用者の入浴のサポートをして頂くお仕事です。１人ずつ個浴での入浴で、ゆったりと入浴して頂けるようサポートして頂きます。・１勤務につき３、４名の方の介助をして頂きます。※経験がなくても、浴室にサポート職員も常駐していますので安心して働ける職場です。</v>
          </cell>
          <cell r="S1403" t="str">
            <v>小山田高齢者在宅サービスセンター</v>
          </cell>
          <cell r="T1403" t="str">
            <v>確認中</v>
          </cell>
          <cell r="U1403" t="str">
            <v>非常勤パート</v>
          </cell>
          <cell r="V1403" t="str">
            <v>東京都町田市下小山田町３５８０ ふれあい桜館１階</v>
          </cell>
          <cell r="W1403" t="str">
            <v>淵野辺駅（横浜線）、町田駅（横浜線・小田急線）駅,就業場所に関する特記事項,神奈中バス「桜美林学園」バス停より徒歩８分,「尾根緑道入口」バス停より徒歩２分</v>
          </cell>
          <cell r="X1403" t="str">
            <v>1,191円〜1,212円</v>
          </cell>
          <cell r="Y1403" t="str">
            <v>処遇改善手当 119円〜140円</v>
          </cell>
          <cell r="Z1403" t="str">
            <v>資格手当（介護福祉士）月３０００円※週１５時間以上勤務者に支給</v>
          </cell>
          <cell r="AA1403" t="str">
            <v>実費支給（上限なし）</v>
          </cell>
          <cell r="AB1403" t="str">
            <v>あり</v>
          </cell>
          <cell r="AC1403" t="str">
            <v>1時間あたり10円〜11円（前年度実績）</v>
          </cell>
          <cell r="AD1403" t="str">
            <v>あり</v>
          </cell>
          <cell r="AE1403" t="str">
            <v>計 1.00ヶ月分（前年度実績）</v>
          </cell>
          <cell r="AF1403" t="str">
            <v>時給</v>
          </cell>
          <cell r="AG1403" t="str">
            <v>期間の定めあり</v>
          </cell>
          <cell r="AH1403" t="str">
            <v>雇用期間の定めあり（4ヶ月未満）,〜2024年3月31日,契約更新の可能性,あり（原則更新）</v>
          </cell>
          <cell r="AI1403" t="str">
            <v>確認中</v>
          </cell>
          <cell r="AJ1403" t="str">
            <v>可</v>
          </cell>
          <cell r="AK1403" t="str">
            <v>あり</v>
          </cell>
          <cell r="AL1403" t="str">
            <v>１ヶ月</v>
          </cell>
          <cell r="AM1403" t="str">
            <v>なし</v>
          </cell>
          <cell r="AN1403" t="str">
            <v>なし</v>
          </cell>
          <cell r="AO1403" t="str">
            <v>日勤</v>
          </cell>
          <cell r="AP1403" t="str">
            <v>就業時間１,13時00分〜16時00分,就業時間２,9時30分〜15時00分,就業時間に関する特記事項,※週１日～でも可</v>
          </cell>
          <cell r="AQ1403" t="str">
            <v>週1日〜週3日</v>
          </cell>
          <cell r="AR1403" t="str">
            <v>免許・資格不問</v>
          </cell>
          <cell r="AS1403" t="str">
            <v>労災保険</v>
          </cell>
          <cell r="AT1403" t="str">
            <v>1人</v>
          </cell>
          <cell r="AU1403" t="str">
            <v>訪問入浴介助（巡回入浴）</v>
          </cell>
          <cell r="AV1403" t="str">
            <v>利用しない</v>
          </cell>
          <cell r="AX1403" t="str">
            <v>利用しない</v>
          </cell>
          <cell r="AZ1403" t="str">
            <v>0分</v>
          </cell>
          <cell r="BA1403" t="str">
            <v>週休二日制</v>
          </cell>
          <cell r="BB1403" t="str">
            <v>あり（屋内禁煙）</v>
          </cell>
          <cell r="BC1403" t="str">
            <v>屋内禁煙（屋外に喫煙所設置）</v>
          </cell>
        </row>
        <row r="1404">
          <cell r="C1404" t="str">
            <v>13190-00795641</v>
          </cell>
          <cell r="D1404">
            <v>45314</v>
          </cell>
          <cell r="E1404" t="str">
            <v>社会福祉法人 町田市福祉サービス協会</v>
          </cell>
          <cell r="F1404" t="str">
            <v>シャカイフクシホウジン マチダシフクシサービスキョウカイ</v>
          </cell>
          <cell r="G1404" t="str">
            <v>総務課</v>
          </cell>
          <cell r="H1404" t="str">
            <v>宮崎　敬之</v>
          </cell>
          <cell r="I1404" t="str">
            <v>みやざき　たかゆき</v>
          </cell>
          <cell r="J1404" t="str">
            <v>042-728-9067</v>
          </cell>
          <cell r="N1404" t="str">
            <v xml:space="preserve">https://machida-fukushi.or.jp/ </v>
          </cell>
          <cell r="O1404" t="str">
            <v>第二種社会福祉事業及び、公益を目的とする事業。特別養護老人ホーム、通所介護（デイサービス）、訪問介護（ホームヘルプサービス）、居宅介護支援（ケアマネジャー）、保育園等を運営。町田市福祉事業補完のため設立。保育園や在宅介護支援センター等の受託経営と通所介護、居宅介護支援、訪問介護他の介護保険事業を実施。平成１７年４月特別養護老人ホーム「コモンズ」開設</v>
          </cell>
          <cell r="P1404" t="str">
            <v>特養介護職員（正職員）</v>
          </cell>
          <cell r="Q1404" t="str">
            <v>確認中</v>
          </cell>
          <cell r="R1404" t="str">
            <v>＊特養入居者８０名、ショート利用者２０名のユニットケア 施設です。＊ご入居者、ご利用者がその人らしく快適に過ごせる お手伝いをお願いします。＊スタッフがフォローし合える職場環境です。＊月４～５回夜勤あり★仕事内容、職場の雰囲気を見学して下さい。</v>
          </cell>
          <cell r="S1404" t="str">
            <v>特別養護老人ホーム コモンズ内</v>
          </cell>
          <cell r="T1404" t="str">
            <v>確認中</v>
          </cell>
          <cell r="U1404" t="str">
            <v>正社員</v>
          </cell>
          <cell r="V1404" t="str">
            <v xml:space="preserve">東京都町田市森野 ４－８－３９ </v>
          </cell>
          <cell r="W1404" t="str">
            <v>小田急線・ＪＲ横浜線町田駅下車,町田駅より神奈中バス市民病院前下車 徒歩３分</v>
          </cell>
          <cell r="X1404" t="str">
            <v>243,900円〜290,100円</v>
          </cell>
          <cell r="Y1404" t="str">
            <v>処遇改善調整手当 20,000円〜20,000円,住宅手当 9,700円〜15,700円,夜勤手当 40,000円〜50,000円</v>
          </cell>
          <cell r="Z1404" t="str">
            <v>夜勤手当は１回 １０，０００円（毎月１～５回あり）,賞与の他に年度末一時金,２．７ヶ月（昨年度実績）</v>
          </cell>
          <cell r="AA1404" t="str">
            <v>実費支給（上限なし）</v>
          </cell>
          <cell r="AB1404" t="str">
            <v>あり</v>
          </cell>
          <cell r="AC1404" t="str">
            <v>1月あたり2,700円〜3,600円（前年度実績）</v>
          </cell>
          <cell r="AD1404" t="str">
            <v>あり</v>
          </cell>
          <cell r="AE1404" t="str">
            <v>計 2.70ヶ月分（前年度実績）</v>
          </cell>
          <cell r="AF1404" t="str">
            <v>月給（手当等確認ください）</v>
          </cell>
          <cell r="AG1404" t="str">
            <v>期間の定めなし</v>
          </cell>
          <cell r="AH1404" t="str">
            <v>雇用期間の定めなし</v>
          </cell>
          <cell r="AI1404" t="str">
            <v>確認中</v>
          </cell>
          <cell r="AJ1404" t="str">
            <v>可</v>
          </cell>
          <cell r="AK1404" t="str">
            <v>あり</v>
          </cell>
          <cell r="AL1404" t="str">
            <v>３ヶ月</v>
          </cell>
          <cell r="AM1404" t="str">
            <v>あり</v>
          </cell>
          <cell r="AN1404" t="str">
            <v>10時間</v>
          </cell>
          <cell r="AO1404" t="str">
            <v>変形労働時間制</v>
          </cell>
          <cell r="AP1404" t="str">
            <v>変形労働時間制の単位,１ヶ月単位,就業時間１,7時00分〜15時45分,就業時間２,11時30分〜20時15分,就業時間３,16時00分〜9時15分,就業時間に関する特記事項,シフト制にて就労,（３）休憩１２０分</v>
          </cell>
          <cell r="AQ1404" t="str">
            <v>週休二日制</v>
          </cell>
          <cell r="AR1404" t="str">
            <v>介護福祉士,あれば尚可,介護職員初任者研修修了者,必須</v>
          </cell>
          <cell r="AS1404" t="str">
            <v>雇用保険，労災保険，健康保険，厚生年金</v>
          </cell>
          <cell r="AT1404" t="str">
            <v>3人</v>
          </cell>
          <cell r="AU1404" t="str">
            <v>特別養護老人ホーム（特養）</v>
          </cell>
          <cell r="AV1404" t="str">
            <v>利用しない</v>
          </cell>
          <cell r="AX1404" t="str">
            <v>利用しない</v>
          </cell>
          <cell r="AZ1404" t="str">
            <v>45分</v>
          </cell>
          <cell r="BA1404" t="str">
            <v>週休二日制</v>
          </cell>
          <cell r="BB1404" t="str">
            <v>あり（屋内禁煙）</v>
          </cell>
          <cell r="BC1404" t="str">
            <v>屋内禁煙（屋外に喫煙所設置）</v>
          </cell>
        </row>
        <row r="1405">
          <cell r="C1405" t="str">
            <v>13190-00797141</v>
          </cell>
          <cell r="D1405">
            <v>45450</v>
          </cell>
          <cell r="E1405" t="str">
            <v>社会福祉法人 町田市福祉サービス協会</v>
          </cell>
          <cell r="F1405" t="str">
            <v>シャカイフクシホウジン マチダシフクシサービスキョウカイ</v>
          </cell>
          <cell r="G1405" t="str">
            <v>総務課</v>
          </cell>
          <cell r="H1405" t="str">
            <v>宮崎　敬之</v>
          </cell>
          <cell r="I1405" t="str">
            <v>みやざき　たかゆき</v>
          </cell>
          <cell r="J1405" t="str">
            <v>042-728-9067</v>
          </cell>
          <cell r="N1405" t="str">
            <v xml:space="preserve">https://machida-fukushi.or.jp/ </v>
          </cell>
          <cell r="O1405" t="str">
            <v>第二種社会福祉事業及び、公益を目的とする事業。特別養護老人ホーム、通所介護（デイサービス）、訪問介護（ホームヘルプサービス）、居宅介護支援（ケアマネジャー）、保育園等を運営。町田市福祉事業補完のため設立。保育園や在宅介護支援センター等の受託経営と通所介護、居宅介護支援、訪問介護他の介護保険事業を実施。平成１７年４月特別養護老人ホーム「コモンズ」開設</v>
          </cell>
          <cell r="P1405" t="str">
            <v>介護支援専門員（小山田介護センター）</v>
          </cell>
          <cell r="Q1405" t="str">
            <v>確認中</v>
          </cell>
          <cell r="R1405" t="str">
            <v>高齢者が要介護状態になっても、その人らしい在宅生活を送れるよう、地域資源を活用したケアプランを作成する業務です。主任介護支援専門員が在籍しており、個別のケースにおいても、事例検討を行い、支援方針を決定しています。</v>
          </cell>
          <cell r="S1405" t="str">
            <v>小山田介護センター</v>
          </cell>
          <cell r="T1405" t="str">
            <v>確認中</v>
          </cell>
          <cell r="U1405" t="str">
            <v>契約社員</v>
          </cell>
          <cell r="V1405" t="str">
            <v xml:space="preserve">東京都町田市下小山田町３５８０ ふれあい桜館内 </v>
          </cell>
          <cell r="W1405" t="str">
            <v>バス停「桜美林学園」より徒歩８分「尾根緑道入口」より徒歩２分</v>
          </cell>
          <cell r="X1405" t="str">
            <v>211,880円〜225,000円</v>
          </cell>
          <cell r="Y1405" t="str">
            <v>調整手当 20,000円〜20,000円</v>
          </cell>
          <cell r="Z1405" t="str">
            <v>なし</v>
          </cell>
          <cell r="AA1405" t="str">
            <v>実費支給（上限なし）</v>
          </cell>
          <cell r="AB1405" t="str">
            <v>あり</v>
          </cell>
          <cell r="AC1405" t="str">
            <v>1月あたり1,000円〜3,280円（前年度実績）</v>
          </cell>
          <cell r="AD1405" t="str">
            <v>あり</v>
          </cell>
          <cell r="AE1405" t="str">
            <v>計 2.70ヶ月分（前年度実績）</v>
          </cell>
          <cell r="AF1405" t="str">
            <v>月給（手当等確認ください）</v>
          </cell>
          <cell r="AG1405" t="str">
            <v>期間の定めあり</v>
          </cell>
          <cell r="AH1405" t="str">
            <v>雇用期間の定めあり（4ヶ月未満）,〜2024年3月31日,契約更新の可能性,あり（原則更新）</v>
          </cell>
          <cell r="AI1405" t="str">
            <v>確認中</v>
          </cell>
          <cell r="AJ1405" t="str">
            <v>可</v>
          </cell>
          <cell r="AK1405" t="str">
            <v>あり</v>
          </cell>
          <cell r="AL1405" t="str">
            <v>３ヶ月</v>
          </cell>
          <cell r="AM1405" t="str">
            <v>あり</v>
          </cell>
          <cell r="AN1405" t="str">
            <v>10時間</v>
          </cell>
          <cell r="AO1405" t="str">
            <v>日勤</v>
          </cell>
          <cell r="AP1405" t="str">
            <v>8時30分〜17時15分</v>
          </cell>
          <cell r="AQ1405" t="str">
            <v>週休二日制</v>
          </cell>
          <cell r="AR1405" t="str">
            <v>介護支援専門員（ケアマネージャー）必須</v>
          </cell>
          <cell r="AS1405" t="str">
            <v>雇用保険，労災保険，健康保険，厚生年金</v>
          </cell>
          <cell r="AT1405" t="str">
            <v>1人</v>
          </cell>
          <cell r="AU1405" t="str">
            <v>居宅介護支援</v>
          </cell>
          <cell r="AV1405" t="str">
            <v>利用しない</v>
          </cell>
          <cell r="AX1405" t="str">
            <v>利用しない</v>
          </cell>
          <cell r="AZ1405" t="str">
            <v>45分</v>
          </cell>
          <cell r="BA1405" t="str">
            <v>週休二日制</v>
          </cell>
          <cell r="BB1405" t="str">
            <v>あり（屋内禁煙）</v>
          </cell>
          <cell r="BC1405" t="str">
            <v>屋内禁煙（屋外に喫煙所設置）</v>
          </cell>
        </row>
        <row r="1406">
          <cell r="C1406" t="str">
            <v>13190-00798041</v>
          </cell>
          <cell r="D1406">
            <v>45450</v>
          </cell>
          <cell r="E1406" t="str">
            <v>社会福祉法人 町田市福祉サービス協会</v>
          </cell>
          <cell r="F1406" t="str">
            <v>シャカイフクシホウジン マチダシフクシサービスキョウカイ</v>
          </cell>
          <cell r="G1406" t="str">
            <v>総務課</v>
          </cell>
          <cell r="H1406" t="str">
            <v>宮崎　敬之</v>
          </cell>
          <cell r="I1406" t="str">
            <v>みやざき　たかゆき</v>
          </cell>
          <cell r="J1406" t="str">
            <v>042-728-9067</v>
          </cell>
          <cell r="N1406" t="str">
            <v xml:space="preserve">https://machida-fukushi.or.jp/ </v>
          </cell>
          <cell r="O1406" t="str">
            <v>第二種社会福祉事業及び、公益を目的とする事業。特別養護老人ホーム、通所介護（デイサービス）、訪問介護（ホームヘルプサービス）、居宅介護支援（ケアマネジャー）、保育園等を運営。町田市福祉事業補完のため設立。保育園や在宅介護支援センター等の受託経営と通所介護、居宅介護支援、訪問介護他の介護保険事業を実施。平成１７年４月特別養護老人ホーム「コモンズ」開設</v>
          </cell>
          <cell r="P1406" t="str">
            <v>送迎ドライバー兼介護補助／デイサービス</v>
          </cell>
          <cell r="Q1406" t="str">
            <v>確認中</v>
          </cell>
          <cell r="R1406" t="str">
            <v>・送迎車輛の運転（１０人乗り キャラバン）・乗降の介助補助・食事の配膳・レクリエーション、趣味活動の準備、声かけ・話し相手、見守り</v>
          </cell>
          <cell r="S1406" t="str">
            <v>デイサービス コモンズ</v>
          </cell>
          <cell r="T1406" t="str">
            <v>確認中</v>
          </cell>
          <cell r="U1406" t="str">
            <v>非常勤パート</v>
          </cell>
          <cell r="V1406" t="str">
            <v>東京都町田市森野４－８－３９ 特別養護老人ホーム コモンズ内</v>
          </cell>
          <cell r="W1406" t="str">
            <v>小田急線 町田駅,就業場所に関する特記事項,ＪＲ・小田急線 町田駅からバス「市民病院前」下車 徒歩３分</v>
          </cell>
          <cell r="X1406" t="str">
            <v>1,171円〜1,192円</v>
          </cell>
          <cell r="Y1406" t="str">
            <v>処遇改善手当 99円〜120円</v>
          </cell>
          <cell r="Z1406" t="str">
            <v>なし</v>
          </cell>
          <cell r="AA1406" t="str">
            <v>実費支給（上限なし）</v>
          </cell>
          <cell r="AB1406" t="str">
            <v>あり</v>
          </cell>
          <cell r="AC1406" t="str">
            <v>1時間あたり10円〜11円（前年度実績）</v>
          </cell>
          <cell r="AD1406" t="str">
            <v>あり</v>
          </cell>
          <cell r="AE1406" t="str">
            <v>計 1.00ヶ月分（前年度実績）</v>
          </cell>
          <cell r="AF1406" t="str">
            <v>時給</v>
          </cell>
          <cell r="AG1406" t="str">
            <v>期間の定めあり</v>
          </cell>
          <cell r="AH1406" t="str">
            <v>雇用期間の定めあり（4ヶ月未満）,〜2024年3月31日,契約更新の可能性,あり（原則更新）</v>
          </cell>
          <cell r="AI1406" t="str">
            <v>確認中</v>
          </cell>
          <cell r="AJ1406" t="str">
            <v>可</v>
          </cell>
          <cell r="AK1406" t="str">
            <v>あり</v>
          </cell>
          <cell r="AL1406" t="str">
            <v>１ヶ月</v>
          </cell>
          <cell r="AM1406" t="str">
            <v>あり</v>
          </cell>
          <cell r="AN1406" t="str">
            <v>4時間</v>
          </cell>
          <cell r="AO1406" t="str">
            <v>日勤</v>
          </cell>
          <cell r="AP1406" t="str">
            <v>8時30分〜17時30分</v>
          </cell>
          <cell r="AQ1406" t="str">
            <v>週1日〜週2日</v>
          </cell>
          <cell r="AR1406" t="str">
            <v>普通自動車運転免許（ＡＴ限定可）</v>
          </cell>
          <cell r="AS1406" t="str">
            <v>労災保険</v>
          </cell>
          <cell r="AT1406" t="str">
            <v>1人</v>
          </cell>
          <cell r="AU1406" t="str">
            <v>地域密着型通所介護</v>
          </cell>
          <cell r="AV1406" t="str">
            <v>利用しない</v>
          </cell>
          <cell r="AX1406" t="str">
            <v>利用しない</v>
          </cell>
          <cell r="AZ1406" t="str">
            <v>60分</v>
          </cell>
          <cell r="BA1406" t="str">
            <v>週休二日制</v>
          </cell>
          <cell r="BB1406" t="str">
            <v>あり（屋内禁煙）</v>
          </cell>
          <cell r="BC1406" t="str">
            <v>屋内禁煙（屋外に喫煙所設置）</v>
          </cell>
        </row>
        <row r="1407">
          <cell r="C1407" t="str">
            <v>13190-00800641</v>
          </cell>
          <cell r="D1407">
            <v>45450</v>
          </cell>
          <cell r="E1407" t="str">
            <v>社会福祉法人 町田市福祉サービス協会</v>
          </cell>
          <cell r="F1407" t="str">
            <v>シャカイフクシホウジン マチダシフクシサービスキョウカイ</v>
          </cell>
          <cell r="G1407" t="str">
            <v>総務課</v>
          </cell>
          <cell r="H1407" t="str">
            <v>宮崎　敬之</v>
          </cell>
          <cell r="I1407" t="str">
            <v>みやざき　たかゆき</v>
          </cell>
          <cell r="J1407" t="str">
            <v>042-728-9067</v>
          </cell>
          <cell r="N1407" t="str">
            <v xml:space="preserve">https://machida-fukushi.or.jp/ </v>
          </cell>
          <cell r="O1407" t="str">
            <v>第二種社会福祉事業及び、公益を目的とする事業。特別養護老人ホーム、通所介護（デイサービス）、訪問介護（ホームヘルプサービス）、居宅介護支援（ケアマネジャー）、保育園等を運営。町田市福祉事業補完のため設立。保育園や在宅介護支援センター等の受託経営と通所介護、居宅介護支援、訪問介護他の介護保険事業を実施。平成１７年４月特別養護老人ホーム「コモンズ」開設</v>
          </cell>
          <cell r="P1407" t="str">
            <v>訪問介護ヘルパー（森野 非常勤スタッフ）</v>
          </cell>
          <cell r="Q1407" t="str">
            <v>確認中</v>
          </cell>
          <cell r="R1407" t="str">
            <v>ご利用者様のお宅へ訪問し、・生活援助（掃除・調理・買い物など）・身体介護（食事・入浴・排泄介助など）を行っていただきます。また活動がない時間は電話対応・事務処理を行っていただきます。</v>
          </cell>
          <cell r="S1407" t="str">
            <v>福祉サービス協会ヘルパーステーション</v>
          </cell>
          <cell r="T1407" t="str">
            <v>確認中</v>
          </cell>
          <cell r="U1407" t="str">
            <v>非常勤パート</v>
          </cell>
          <cell r="V1407" t="str">
            <v>東京都町田市森野４－８－３９ 特別養護老人ホーム コモンズ内</v>
          </cell>
          <cell r="W1407" t="str">
            <v>小田急線 町田駅からバス 「市民病院前」バス停下車 徒歩５分</v>
          </cell>
          <cell r="X1407" t="str">
            <v>1,231円〜1,252円</v>
          </cell>
          <cell r="Y1407" t="str">
            <v>処遇改善手当 159円〜180円</v>
          </cell>
          <cell r="Z1407" t="str">
            <v>なし</v>
          </cell>
          <cell r="AA1407" t="str">
            <v>実費支給（上限なし）</v>
          </cell>
          <cell r="AB1407" t="str">
            <v>あり</v>
          </cell>
          <cell r="AC1407" t="str">
            <v>1時間あたり10円〜11円（前年度実績）</v>
          </cell>
          <cell r="AD1407" t="str">
            <v>あり</v>
          </cell>
          <cell r="AE1407" t="str">
            <v>計 1.00ヶ月分（前年度実績）</v>
          </cell>
          <cell r="AF1407" t="str">
            <v>時給</v>
          </cell>
          <cell r="AG1407" t="str">
            <v>期間の定めあり</v>
          </cell>
          <cell r="AH1407" t="str">
            <v>雇用期間の定めあり（4ヶ月未満）,〜2024年3月31日,契約更新の可能性,あり（原則更新）</v>
          </cell>
          <cell r="AI1407" t="str">
            <v>確認中</v>
          </cell>
          <cell r="AJ1407" t="str">
            <v>不可</v>
          </cell>
          <cell r="AK1407" t="str">
            <v>あり</v>
          </cell>
          <cell r="AL1407" t="str">
            <v>１ヶ月</v>
          </cell>
          <cell r="AM1407" t="str">
            <v>あり</v>
          </cell>
          <cell r="AN1407" t="str">
            <v>2時間</v>
          </cell>
          <cell r="AO1407" t="str">
            <v>日勤</v>
          </cell>
          <cell r="AP1407" t="str">
            <v>8時30分〜17時00分,就業時間に関する特記事項,就業時間については８：３０～１７：００の間で応相談。,※週１日～でも可。</v>
          </cell>
          <cell r="AQ1407" t="str">
            <v>週1日〜週3日</v>
          </cell>
          <cell r="AR1407" t="str">
            <v>介護職員初任者研修修了者,必須,ホームヘルパー２級,必須,いずれかの資格を所持で可,普通自動車運転免許,必須（ＡＴ限定可）</v>
          </cell>
          <cell r="AS1407" t="str">
            <v>労災保険</v>
          </cell>
          <cell r="AT1407" t="str">
            <v>1人</v>
          </cell>
          <cell r="AU1407" t="str">
            <v>訪問介護（ホームヘルプサービス）</v>
          </cell>
          <cell r="AV1407" t="str">
            <v>利用しない</v>
          </cell>
          <cell r="AX1407" t="str">
            <v>利用しない</v>
          </cell>
          <cell r="AZ1407" t="str">
            <v>60分</v>
          </cell>
          <cell r="BA1407" t="str">
            <v>週休二日制</v>
          </cell>
          <cell r="BB1407" t="str">
            <v>あり（屋内禁煙）</v>
          </cell>
          <cell r="BC1407" t="str">
            <v>屋内禁煙（屋外に喫煙所設置）</v>
          </cell>
        </row>
        <row r="1408">
          <cell r="C1408" t="str">
            <v>13190-00802141</v>
          </cell>
          <cell r="D1408">
            <v>45314</v>
          </cell>
          <cell r="E1408" t="str">
            <v>株式会社 高橋居宅介護支援事業所</v>
          </cell>
          <cell r="F1408" t="str">
            <v>カブシキガイシャ タカハシキョタクカイゴ シエンジギョウショ</v>
          </cell>
          <cell r="G1408" t="str">
            <v>代表取締役</v>
          </cell>
          <cell r="H1408" t="str">
            <v>高橋　ミドリ</v>
          </cell>
          <cell r="I1408" t="str">
            <v>たかはし　ミドリ</v>
          </cell>
          <cell r="J1408" t="str">
            <v>080-5005-5383</v>
          </cell>
          <cell r="N1408" t="str">
            <v>なし</v>
          </cell>
          <cell r="O1408" t="str">
            <v>介護保険を使い居宅介護支援事業所、訪問介護、通所介護を通して利用者様に地域で在宅生活が継続して頂けるよう支援しています。特に通所介護では転倒予防をメインに掲げて対応しています。高齢者は７０％が下肢筋力が低下すると言われ、３０％は上肢が低下するので、下肢筋力を増強する事で転倒を予防し、在宅生活を継続して頂きたいと思い、通所介護を始めました。</v>
          </cell>
          <cell r="P1408" t="str">
            <v>ドライバー（通所介護）</v>
          </cell>
          <cell r="Q1408" t="str">
            <v>確認中</v>
          </cell>
          <cell r="R1408" t="str">
            <v>○通所介護サービスにおける利用者の送迎等。</v>
          </cell>
          <cell r="S1408" t="str">
            <v>高橋居宅介護支援事業所</v>
          </cell>
          <cell r="T1408" t="str">
            <v>確認中</v>
          </cell>
          <cell r="U1408" t="str">
            <v>非常勤パート</v>
          </cell>
          <cell r="V1408" t="str">
            <v>東京都町田市下小山田町２９００－１</v>
          </cell>
          <cell r="W1408" t="str">
            <v>ＪＲ横浜線淵野辺駅,最寄り駅から就業場所までの交通手段,徒歩,所要時間,20分</v>
          </cell>
          <cell r="X1408" t="str">
            <v>1,113円〜1,113円</v>
          </cell>
          <cell r="Y1408" t="str">
            <v>-</v>
          </cell>
          <cell r="Z1408" t="str">
            <v>-</v>
          </cell>
          <cell r="AA1408" t="str">
            <v>実費支給（上限なし）</v>
          </cell>
          <cell r="AB1408" t="str">
            <v>あり</v>
          </cell>
          <cell r="AC1408" t="str">
            <v>なし</v>
          </cell>
          <cell r="AD1408" t="str">
            <v>あり</v>
          </cell>
          <cell r="AE1408" t="str">
            <v>なし</v>
          </cell>
          <cell r="AF1408" t="str">
            <v>時給</v>
          </cell>
          <cell r="AG1408" t="str">
            <v>期間の定めあり</v>
          </cell>
          <cell r="AH1408" t="str">
            <v>雇用期間の定めあり（4ヶ月以上）,1年,契約更新の可能性,あり（条件付きで更新あり）,契約更新の条件,勤務成績による</v>
          </cell>
          <cell r="AI1408" t="str">
            <v>確認中</v>
          </cell>
          <cell r="AJ1408" t="str">
            <v>可</v>
          </cell>
          <cell r="AK1408" t="str">
            <v>あり</v>
          </cell>
          <cell r="AL1408" t="str">
            <v>３ヶ月</v>
          </cell>
          <cell r="AM1408" t="str">
            <v>なし</v>
          </cell>
          <cell r="AN1408" t="str">
            <v>なし</v>
          </cell>
          <cell r="AO1408" t="str">
            <v>日勤</v>
          </cell>
          <cell r="AP1408" t="str">
            <v>就業時間１,8時00分〜10時00分,就業時間２,11時00分〜13時00分,就業時間３,15時00分〜17時00分,就業時間に関する特記事項,（１）（２）（３）選択可</v>
          </cell>
          <cell r="AQ1408" t="str">
            <v>週3日以上</v>
          </cell>
          <cell r="AR1408" t="str">
            <v>普通自動車運転免許必須（ＡＴ限定可）</v>
          </cell>
          <cell r="AS1408" t="str">
            <v>労災保険</v>
          </cell>
          <cell r="AT1408" t="str">
            <v>1人</v>
          </cell>
          <cell r="AU1408" t="str">
            <v>地域密着型通所介護</v>
          </cell>
          <cell r="AV1408" t="str">
            <v>利用しない</v>
          </cell>
          <cell r="AX1408" t="str">
            <v>利用しない</v>
          </cell>
          <cell r="AZ1408" t="str">
            <v>0分</v>
          </cell>
          <cell r="BA1408" t="str">
            <v>週休二日制</v>
          </cell>
          <cell r="BB1408" t="str">
            <v>あり（屋内禁煙）</v>
          </cell>
          <cell r="BC1408" t="str">
            <v>屋内禁煙（屋外に喫煙所設置）</v>
          </cell>
        </row>
        <row r="1409">
          <cell r="C1409" t="str">
            <v>13190-00803041</v>
          </cell>
          <cell r="D1409">
            <v>45314</v>
          </cell>
          <cell r="E1409" t="str">
            <v>株式会社 高橋居宅介護支援事業所</v>
          </cell>
          <cell r="F1409" t="str">
            <v>カブシキガイシャ タカハシキョタクカイゴ シエンジギョウショ</v>
          </cell>
          <cell r="G1409" t="str">
            <v>代表取締役</v>
          </cell>
          <cell r="H1409" t="str">
            <v>高橋　ミドリ</v>
          </cell>
          <cell r="I1409" t="str">
            <v>たかはし　ミドリ</v>
          </cell>
          <cell r="J1409" t="str">
            <v>080-5005-5383</v>
          </cell>
          <cell r="N1409" t="str">
            <v>なし</v>
          </cell>
          <cell r="O1409" t="str">
            <v>介護保険を使い居宅介護支援事業所、訪問介護、通所介護を通して利用者様に地域で在宅生活が継続して頂けるよう支援しています。特に通所介護では転倒予防をメインに掲げて対応しています。高齢者は７０％が下肢筋力が低下すると言われ、３０％は上肢が低下するので、下肢筋力を増強する事で転倒を予防し、在宅生活を継続して頂きたいと思い、通所介護を始めました。</v>
          </cell>
          <cell r="P1409" t="str">
            <v>自立支援（介護職）</v>
          </cell>
          <cell r="Q1409" t="str">
            <v>確認中</v>
          </cell>
          <cell r="R1409" t="str">
            <v>○移乗介助○同行支援</v>
          </cell>
          <cell r="S1409" t="str">
            <v>高橋居宅介護支援事業所</v>
          </cell>
          <cell r="T1409" t="str">
            <v>確認中</v>
          </cell>
          <cell r="U1409" t="str">
            <v>非常勤パート</v>
          </cell>
          <cell r="V1409" t="str">
            <v>東京都町田市下小山田町２９００－１</v>
          </cell>
          <cell r="W1409" t="str">
            <v>ＪＲ横浜線淵野辺駅,最寄り駅から就業場所までの交通手段,徒歩,所要時間,20分</v>
          </cell>
          <cell r="X1409" t="str">
            <v>1,300円〜1,300円</v>
          </cell>
          <cell r="Y1409" t="str">
            <v>-</v>
          </cell>
          <cell r="Z1409" t="str">
            <v>-</v>
          </cell>
          <cell r="AA1409" t="str">
            <v>実費支給（上限なし）</v>
          </cell>
          <cell r="AB1409" t="str">
            <v>あり</v>
          </cell>
          <cell r="AC1409" t="str">
            <v>なし</v>
          </cell>
          <cell r="AD1409" t="str">
            <v>あり</v>
          </cell>
          <cell r="AE1409" t="str">
            <v>なし</v>
          </cell>
          <cell r="AF1409" t="str">
            <v>時給</v>
          </cell>
          <cell r="AG1409" t="str">
            <v>期間の定めあり</v>
          </cell>
          <cell r="AH1409" t="str">
            <v>雇用期間の定めあり（4ヶ月以上）,1年,契約更新の可能性,あり（条件付きで更新あり）,契約更新の条件,勤務成績による</v>
          </cell>
          <cell r="AI1409" t="str">
            <v>確認中</v>
          </cell>
          <cell r="AJ1409" t="str">
            <v>可</v>
          </cell>
          <cell r="AK1409" t="str">
            <v>あり</v>
          </cell>
          <cell r="AL1409" t="str">
            <v>３ヶ月</v>
          </cell>
          <cell r="AM1409" t="str">
            <v>なし</v>
          </cell>
          <cell r="AN1409" t="str">
            <v>なし</v>
          </cell>
          <cell r="AO1409" t="str">
            <v>日勤</v>
          </cell>
          <cell r="AP1409" t="str">
            <v>就業時間１,8時00分〜10時00分,就業時間２,11時00分〜13時00分,就業時間３,15時00分〜17時00分,就業時間に関する特記事項,（１）（２）（３）選択可</v>
          </cell>
          <cell r="AQ1409" t="str">
            <v>週3日以上</v>
          </cell>
          <cell r="AR1409" t="str">
            <v>普通自動車運転免許必須（ＡＴ限定可）</v>
          </cell>
          <cell r="AS1409" t="str">
            <v>労災保険</v>
          </cell>
          <cell r="AT1409" t="str">
            <v>1人</v>
          </cell>
          <cell r="AU1409" t="str">
            <v>地域密着型通所介護</v>
          </cell>
          <cell r="AV1409" t="str">
            <v>利用しない</v>
          </cell>
          <cell r="AX1409" t="str">
            <v>利用しない</v>
          </cell>
          <cell r="AZ1409" t="str">
            <v>0分</v>
          </cell>
          <cell r="BA1409" t="str">
            <v>週休二日制</v>
          </cell>
          <cell r="BB1409" t="str">
            <v>あり（屋内禁煙）</v>
          </cell>
          <cell r="BC1409" t="str">
            <v>屋内禁煙（屋外に喫煙所設置）</v>
          </cell>
        </row>
        <row r="1410">
          <cell r="C1410" t="str">
            <v>13190-00805841</v>
          </cell>
          <cell r="D1410">
            <v>45314</v>
          </cell>
          <cell r="E1410" t="str">
            <v xml:space="preserve">ＳＯＭＰＯケア株式会社 </v>
          </cell>
          <cell r="F1410" t="str">
            <v>ソンポケアカブシキガイシャ ソンポケアラヴィーレミナミマチダ</v>
          </cell>
          <cell r="G1410" t="str">
            <v>首都圏人事採用課</v>
          </cell>
          <cell r="H1410" t="str">
            <v>栗田　愛子</v>
          </cell>
          <cell r="I1410" t="str">
            <v>くりた　あいこ</v>
          </cell>
          <cell r="J1410" t="str">
            <v>080-7104-9743</v>
          </cell>
          <cell r="N1410" t="str">
            <v xml:space="preserve">http://www.sompocare.com </v>
          </cell>
          <cell r="O1410" t="str">
            <v>最高品質の介護サービスの実現を目指し、カスタムメイドケア、人材育成、認知症ケア、食事、医療連携、余暇時間の充実、ＩＣＴ・デジタルの活用、産学連携に注力しています。</v>
          </cell>
          <cell r="P1410" t="str">
            <v>介護職／ラヴィ―レ町田小野路</v>
          </cell>
          <cell r="Q1410" t="str">
            <v>確認中</v>
          </cell>
          <cell r="R1410" t="str">
            <v>★有料老人ホームでの介護のお仕事です★◎無資格の方にも資格取得費用の一部補助や受験対策講座等の 資格支援制度を整えております。◎車通勤可能！～主なお仕事～・入浴介助や着替え     ・排泄介助・食事介助         ・夜間巡回、巡視・レクリエーションの実施  ・旅行や外食などの外出・イベントの企画・運営  など自分らしく充実した生活を送っていただくためのお手伝いをします。</v>
          </cell>
          <cell r="S1410" t="str">
            <v>ＳＯＭＰＯケア ラヴィーレ町田小野路</v>
          </cell>
          <cell r="T1410" t="str">
            <v>確認中</v>
          </cell>
          <cell r="U1410" t="str">
            <v>正社員</v>
          </cell>
          <cell r="V1410" t="str">
            <v>東京都町田市小野路町１６１２</v>
          </cell>
          <cell r="W1410" t="str">
            <v>小田急線 鶴川駅,就業場所に関する特記事項,鶴川駅よりバス湯船下車（乗車時間１１分）、徒歩１分。,多摩センター駅よりバス「湯船」下車、徒歩１分。</v>
          </cell>
          <cell r="X1410" t="str">
            <v>190,300円〜216,800円</v>
          </cell>
          <cell r="Y1410" t="str">
            <v>職務手当 6,000円〜11,000円</v>
          </cell>
          <cell r="Z1410" t="str">
            <v>精皆勤手当：６，０００円／月,日祝手当：２，０００円／回,夜勤手当：５，０００円／回,特別職務手当１５，０００円／月（介護福祉士のみ）</v>
          </cell>
          <cell r="AA1410" t="str">
            <v>実費支給（上限あり）</v>
          </cell>
          <cell r="AB1410" t="str">
            <v>あり</v>
          </cell>
          <cell r="AC1410" t="str">
            <v>1月あたり0.00％〜30.00％（前年度実績）</v>
          </cell>
          <cell r="AD1410" t="str">
            <v>あり</v>
          </cell>
          <cell r="AE1410" t="str">
            <v>計 2.00ヶ月分（前年度実績）</v>
          </cell>
          <cell r="AF1410" t="str">
            <v>月給（手当等確認ください）</v>
          </cell>
          <cell r="AG1410" t="str">
            <v>期間の定めなし</v>
          </cell>
          <cell r="AH1410" t="str">
            <v>雇用期間の定めなし</v>
          </cell>
          <cell r="AI1410" t="str">
            <v>確認中</v>
          </cell>
          <cell r="AJ1410" t="str">
            <v>可</v>
          </cell>
          <cell r="AK1410" t="str">
            <v>あり</v>
          </cell>
          <cell r="AL1410" t="str">
            <v>６か月</v>
          </cell>
          <cell r="AM1410" t="str">
            <v>あり</v>
          </cell>
          <cell r="AN1410" t="str">
            <v>10時間</v>
          </cell>
          <cell r="AO1410" t="str">
            <v>変形労働時間制</v>
          </cell>
          <cell r="AP1410" t="str">
            <v>変形労働時間制の単位,１ヶ月単位,就業時間１,7時00分〜16時00分,就業時間２,11時00分〜20時00分,就業時間３,17時00分〜10時00分,就業時間に関する特記事項,※シフト制</v>
          </cell>
          <cell r="AQ1410" t="str">
            <v>週休二日制</v>
          </cell>
          <cell r="AR1410" t="str">
            <v>免許・資格不問</v>
          </cell>
          <cell r="AS1410" t="str">
            <v>雇用保険，労災保険，健康保険，厚生年金</v>
          </cell>
          <cell r="AT1410" t="str">
            <v>1人</v>
          </cell>
          <cell r="AU1410" t="str">
            <v>特定施設入居者生活介護（有料老人ホーム）</v>
          </cell>
          <cell r="AV1410" t="str">
            <v>利用しない</v>
          </cell>
          <cell r="AX1410" t="str">
            <v>利用しない</v>
          </cell>
          <cell r="AZ1410" t="str">
            <v>60分</v>
          </cell>
          <cell r="BA1410" t="str">
            <v>週休二日制</v>
          </cell>
          <cell r="BB1410" t="str">
            <v>あり（屋内禁煙）</v>
          </cell>
          <cell r="BC1410" t="str">
            <v>屋内禁煙（屋外に喫煙所設置）</v>
          </cell>
        </row>
        <row r="1411">
          <cell r="C1411" t="str">
            <v>13190-00808441</v>
          </cell>
          <cell r="D1411">
            <v>45314</v>
          </cell>
          <cell r="E1411" t="str">
            <v xml:space="preserve">ＳＯＭＰＯケア株式会社 </v>
          </cell>
          <cell r="F1411" t="str">
            <v>ソンポケアカブシキガイシャ ソンポケアラヴィーレミナミマチダ</v>
          </cell>
          <cell r="G1411" t="str">
            <v>首都圏人事採用課</v>
          </cell>
          <cell r="H1411" t="str">
            <v>栗田　愛子</v>
          </cell>
          <cell r="I1411" t="str">
            <v>くりた　あいこ</v>
          </cell>
          <cell r="J1411" t="str">
            <v>080-7104-9743</v>
          </cell>
          <cell r="N1411" t="str">
            <v xml:space="preserve">http://www.sompocare.com </v>
          </cell>
          <cell r="O1411" t="str">
            <v>最高品質の介護サービスの実現を目指し、カスタムメイドケア、人材育成、認知症ケア、食事、医療連携、余暇時間の充実、ＩＣＴ・デジタルの活用、産学連携に注力しています。</v>
          </cell>
          <cell r="P1411" t="str">
            <v>ケアスタッフ／ラヴィ―レ南町田</v>
          </cell>
          <cell r="Q1411" t="str">
            <v>確認中</v>
          </cell>
          <cell r="R1411" t="str">
            <v>★有料老人ホームでの介護のお仕事です★ご利用者様の「日常生活」をサポートするため生活に彩を添えるサポートをします。出来ないところではなく、出来る部分に着目し自立支援を大切に人間尊重を大切にしております。入浴介助や着替え、排せつなど、一人ひとりに合わせた援助だけでなく、旅行や外食などの外出、趣味活動の企画・運営など、生活の楽しみもサポートします。※入社時やスキルアップのための各種研修を自社研修センターにて行っております。※無資格の方にも資格取得費用の一部補助や受験対策講座等の資格支援制度を整えております。</v>
          </cell>
          <cell r="S1411" t="str">
            <v>ＳＯＭＰＯケア ラヴィーレ南町田</v>
          </cell>
          <cell r="T1411" t="str">
            <v>確認中</v>
          </cell>
          <cell r="U1411" t="str">
            <v>正社員</v>
          </cell>
          <cell r="V1411" t="str">
            <v>東京都町田市金森４－７－３０</v>
          </cell>
          <cell r="W1411" t="str">
            <v>ＪＲ横浜線・小田急小田原線 町田駅,就業場所に関する特記事項,町田駅からバス利用、「南農協前」バス停下車２分</v>
          </cell>
          <cell r="X1411" t="str">
            <v>190,300円〜216,800円</v>
          </cell>
          <cell r="Y1411" t="str">
            <v>職務手当 6,000円〜11,000円</v>
          </cell>
          <cell r="Z1411" t="str">
            <v xml:space="preserve"> 精皆勤手当・・６，０００円／月, 日祝手当・・２，０００円／回, 夜勤手当・・５，０００円／回,◆特別職務手当１５，０００円／月,      （介護福祉士のみ支給）</v>
          </cell>
          <cell r="AA1411" t="str">
            <v>実費支給（上限あり）</v>
          </cell>
          <cell r="AB1411" t="str">
            <v>あり</v>
          </cell>
          <cell r="AC1411" t="str">
            <v>1月あたり0.00％〜30.00％（前年度実績）</v>
          </cell>
          <cell r="AD1411" t="str">
            <v>あり</v>
          </cell>
          <cell r="AE1411" t="str">
            <v>計 2.00ヶ月分（前年度実績）</v>
          </cell>
          <cell r="AF1411" t="str">
            <v>月給（手当等確認ください）</v>
          </cell>
          <cell r="AG1411" t="str">
            <v>期間の定めなし</v>
          </cell>
          <cell r="AH1411" t="str">
            <v>雇用期間の定めなし</v>
          </cell>
          <cell r="AI1411" t="str">
            <v>確認中</v>
          </cell>
          <cell r="AJ1411" t="str">
            <v>不可</v>
          </cell>
          <cell r="AK1411" t="str">
            <v>あり</v>
          </cell>
          <cell r="AL1411" t="str">
            <v>６か月</v>
          </cell>
          <cell r="AM1411" t="str">
            <v>あり</v>
          </cell>
          <cell r="AN1411" t="str">
            <v>10時間</v>
          </cell>
          <cell r="AO1411" t="str">
            <v>変形労働時間制</v>
          </cell>
          <cell r="AP1411" t="str">
            <v>変形労働時間制の単位,１ヶ月単位,就業時間１,7時00分〜16時00分,就業時間２,9時00分〜18時00分,就業時間３,10時00分〜19時00分,就業時間に関する特記事項,就業時間（４）１７：００～１０：００,休憩時間は法定通り付与,＊４交代、シフト制</v>
          </cell>
          <cell r="AQ1411" t="str">
            <v>週休二日制</v>
          </cell>
          <cell r="AR1411" t="str">
            <v>免許・資格不問</v>
          </cell>
          <cell r="AS1411" t="str">
            <v>雇用保険，労災保険，健康保険，厚生年金</v>
          </cell>
          <cell r="AT1411" t="str">
            <v>1人</v>
          </cell>
          <cell r="AU1411" t="str">
            <v>特定施設入居者生活介護（有料老人ホーム）</v>
          </cell>
          <cell r="AV1411" t="str">
            <v>利用しない</v>
          </cell>
          <cell r="AX1411" t="str">
            <v>利用しない</v>
          </cell>
          <cell r="AZ1411" t="str">
            <v>60分</v>
          </cell>
          <cell r="BA1411" t="str">
            <v>週休二日制</v>
          </cell>
          <cell r="BB1411" t="str">
            <v>あり（屋内禁煙）</v>
          </cell>
          <cell r="BC1411" t="str">
            <v>屋内禁煙（屋外に喫煙所設置）</v>
          </cell>
        </row>
        <row r="1412">
          <cell r="C1412" t="str">
            <v>13190-00809741</v>
          </cell>
          <cell r="D1412">
            <v>45314</v>
          </cell>
          <cell r="E1412" t="str">
            <v xml:space="preserve">ＳＯＭＰＯケア株式会社 </v>
          </cell>
          <cell r="F1412" t="str">
            <v>ソンポケアカブシキガイシャ ソンポケアラヴィーレミナミマチダ</v>
          </cell>
          <cell r="G1412" t="str">
            <v>首都圏人事採用課</v>
          </cell>
          <cell r="H1412" t="str">
            <v>栗田　愛子</v>
          </cell>
          <cell r="I1412" t="str">
            <v>くりた　あいこ</v>
          </cell>
          <cell r="J1412" t="str">
            <v>080-7104-9743</v>
          </cell>
          <cell r="N1412" t="str">
            <v xml:space="preserve">http://www.sompocare.com </v>
          </cell>
          <cell r="O1412" t="str">
            <v>最高品質の介護サービスの実現を目指し、カスタムメイドケア、人</v>
          </cell>
          <cell r="P1412" t="str">
            <v>ケアスタッフ／ラヴィ―レ町田小山</v>
          </cell>
          <cell r="Q1412" t="str">
            <v>確認中</v>
          </cell>
          <cell r="R1412" t="str">
            <v>★有料老人ホームでの介護のお仕事です★ご利用者様の「日常生活」をサポートするため生活に彩を添えるサポートをします。出来ないところではなく、出来る部分に着目し自立支援を大切に人間尊重を大切にしております。入浴介助や着替え、排せつなど、一人ひとりに合わせた援助だけでなく、旅行や外食などの外出、趣味活動の企画・運営など、生活の楽しみもサポートします。※入社時やスキルアップのための各種研修を自社研修センターにて行っております。※無資格の方にも資格取得費用の一部補助や受験対策講座等の資格支援制度を整えております。</v>
          </cell>
          <cell r="S1412" t="str">
            <v>ＳＯＭＰＯケア ラヴィーレ南町田</v>
          </cell>
          <cell r="T1412" t="str">
            <v>確認中</v>
          </cell>
          <cell r="U1412" t="str">
            <v>正社員</v>
          </cell>
          <cell r="V1412" t="str">
            <v>東京都町田市小山町６５２</v>
          </cell>
          <cell r="W1412" t="str">
            <v>京王相模原線・ＪＲ横浜線、相模線  橋本駅,就業場所に関する特記事項,橋本駅よりバス約１５分</v>
          </cell>
          <cell r="X1412" t="str">
            <v>190,300円〜216,800円</v>
          </cell>
          <cell r="Y1412" t="str">
            <v>職務手当 6,000円〜11,000円</v>
          </cell>
          <cell r="Z1412" t="str">
            <v xml:space="preserve"> 精勤手当・・６，０００円／月, 日祝手当・・２，０００円／回, 夜勤手当・・５，０００円／回,◆特別職務手当１５，０００円／月,      （介護福祉士のみ支給）</v>
          </cell>
          <cell r="AA1412" t="str">
            <v>実費支給（上限あり）</v>
          </cell>
          <cell r="AB1412" t="str">
            <v>あり</v>
          </cell>
          <cell r="AC1412" t="str">
            <v>1月あたり0.00％〜30.00％（前年度実績）</v>
          </cell>
          <cell r="AD1412" t="str">
            <v>あり</v>
          </cell>
          <cell r="AE1412" t="str">
            <v>計 2.00ヶ月分（前年度実績）</v>
          </cell>
          <cell r="AF1412" t="str">
            <v>月給（手当等確認ください）</v>
          </cell>
          <cell r="AG1412" t="str">
            <v>期間の定めなし</v>
          </cell>
          <cell r="AH1412" t="str">
            <v>雇用期間の定めなし</v>
          </cell>
          <cell r="AI1412" t="str">
            <v>確認中</v>
          </cell>
          <cell r="AJ1412" t="str">
            <v>不可</v>
          </cell>
          <cell r="AK1412" t="str">
            <v>あり</v>
          </cell>
          <cell r="AL1412" t="str">
            <v>６か月</v>
          </cell>
          <cell r="AM1412" t="str">
            <v>あり</v>
          </cell>
          <cell r="AN1412" t="str">
            <v>10時間</v>
          </cell>
          <cell r="AO1412" t="str">
            <v>変形労働時間制</v>
          </cell>
          <cell r="AP1412" t="str">
            <v>変形労働時間制の単位,１ヶ月単位,就業時間１,7時00分〜16時00分,就業時間２,9時00分〜18時00分,就業時間３,10時00分〜19時00分,就業時間に関する特記事項,就業時間（４）１７：００～１０：００,休憩時間は法定通り付与,＊４交代、シフト制</v>
          </cell>
          <cell r="AQ1412" t="str">
            <v>週休二日制</v>
          </cell>
          <cell r="AR1412" t="str">
            <v>免許・資格不問</v>
          </cell>
          <cell r="AS1412" t="str">
            <v>雇用保険，労災保険，健康保険，厚生年金</v>
          </cell>
          <cell r="AT1412" t="str">
            <v>1人</v>
          </cell>
          <cell r="AU1412" t="str">
            <v>特定施設入居者生活介護（有料老人ホーム）</v>
          </cell>
          <cell r="AV1412" t="str">
            <v>利用しない</v>
          </cell>
          <cell r="AX1412" t="str">
            <v>利用しない</v>
          </cell>
          <cell r="AZ1412" t="str">
            <v>60分</v>
          </cell>
          <cell r="BA1412" t="str">
            <v>週休二日制</v>
          </cell>
          <cell r="BB1412" t="str">
            <v>あり（屋内禁煙）</v>
          </cell>
          <cell r="BC1412" t="str">
            <v>屋内禁煙（屋外に喫煙所設置）</v>
          </cell>
        </row>
        <row r="1413">
          <cell r="C1413" t="str">
            <v>13190-00810141</v>
          </cell>
          <cell r="D1413">
            <v>45314</v>
          </cell>
          <cell r="E1413" t="str">
            <v xml:space="preserve">ＳＯＭＰＯケア株式会社 </v>
          </cell>
          <cell r="F1413" t="str">
            <v>ソンポケアカブシキガイシャ ソンポケアラヴィーレミナミマチダ</v>
          </cell>
          <cell r="G1413" t="str">
            <v>首都圏人事採用課</v>
          </cell>
          <cell r="H1413" t="str">
            <v>栗田　愛子</v>
          </cell>
          <cell r="I1413" t="str">
            <v>くりた　あいこ</v>
          </cell>
          <cell r="J1413" t="str">
            <v>080-7104-9743</v>
          </cell>
          <cell r="N1413" t="str">
            <v xml:space="preserve">http://www.sompocare.com </v>
          </cell>
          <cell r="O1413" t="str">
            <v>最高品質の介護サービスの実現を目指し、カスタムメイドケア、人材育成、認知症ケア、食事、医療連携、余暇時間の充実、ＩＣＴ・デジタルの活用、産学連携に注力しています。</v>
          </cell>
          <cell r="P1413" t="str">
            <v>看護師／ラヴィーレ町田小山</v>
          </cell>
          <cell r="Q1413" t="str">
            <v>確認中</v>
          </cell>
          <cell r="R1413" t="str">
            <v>★有料老人ホームでの看護師のお仕事です！～主なお仕事内容～＊服薬管理、健康チェック（定時・入浴時）、 緊急時の対応、嘱託医・病院との連携、 その他看護業務全般をお願いします。※当事業所では個別のＯＪＴがあり、わからないことは気軽に聞ける環境なので、どなたでも安心してお仕事スタートできます！</v>
          </cell>
          <cell r="S1413" t="str">
            <v>ＳＯＭＰＯケア ラヴィーレ町田小山</v>
          </cell>
          <cell r="T1413" t="str">
            <v>確認中</v>
          </cell>
          <cell r="U1413" t="str">
            <v>正社員</v>
          </cell>
          <cell r="V1413" t="str">
            <v>東京都町田市小山町６５２番地</v>
          </cell>
          <cell r="W1413" t="str">
            <v>京王相模原線 多摩境駅,就業場所に関する特記事項,バス 中村不動入口バス停下車 徒歩１分</v>
          </cell>
          <cell r="X1413" t="str">
            <v>254,300円〜315,300円</v>
          </cell>
          <cell r="Y1413" t="str">
            <v>職務手当 15,000円〜15,000円</v>
          </cell>
          <cell r="Z1413" t="str">
            <v>精勤手当：６，０００円／月,日祝手当：２，０００円／回,※夜勤勤務の場合は手当あり</v>
          </cell>
          <cell r="AA1413" t="str">
            <v>実費支給（上限あり）</v>
          </cell>
          <cell r="AB1413" t="str">
            <v>あり</v>
          </cell>
          <cell r="AC1413" t="str">
            <v>1月あたり0.00％〜30.00％（前年度実績）</v>
          </cell>
          <cell r="AD1413" t="str">
            <v>あり</v>
          </cell>
          <cell r="AE1413" t="str">
            <v>計 2.00ヶ月分（前年度実績）</v>
          </cell>
          <cell r="AF1413" t="str">
            <v>月給（手当等確認ください）</v>
          </cell>
          <cell r="AG1413" t="str">
            <v>期間の定めなし</v>
          </cell>
          <cell r="AH1413" t="str">
            <v>雇用期間の定めなし</v>
          </cell>
          <cell r="AI1413" t="str">
            <v>確認中</v>
          </cell>
          <cell r="AJ1413" t="str">
            <v>可</v>
          </cell>
          <cell r="AK1413" t="str">
            <v>あり</v>
          </cell>
          <cell r="AL1413" t="str">
            <v>６ヶ月</v>
          </cell>
          <cell r="AM1413" t="str">
            <v>あり</v>
          </cell>
          <cell r="AN1413" t="str">
            <v>10時間</v>
          </cell>
          <cell r="AO1413" t="str">
            <v>変形労働時間制</v>
          </cell>
          <cell r="AP1413" t="str">
            <v>変形労働時間制の単位,１ヶ月単位,就業時間１,8時30分〜17時30分,就業時間２,16時30分〜9時30分,就業時間に関する特記事項,※夜勤は月４回程度です。,※夜勤なしご希望の方もお気軽にご相談ください。</v>
          </cell>
          <cell r="AQ1413" t="str">
            <v>週休二日制</v>
          </cell>
          <cell r="AR1413" t="str">
            <v>准看護師,必須,看護師,必須,いずれかの資格を所持で可</v>
          </cell>
          <cell r="AS1413" t="str">
            <v>雇用保険，労災保険，健康保険，厚生年金</v>
          </cell>
          <cell r="AT1413" t="str">
            <v>1人</v>
          </cell>
          <cell r="AU1413" t="str">
            <v>特定施設入居者生活介護（有料老人ホーム）</v>
          </cell>
          <cell r="AV1413" t="str">
            <v>利用しない</v>
          </cell>
          <cell r="AX1413" t="str">
            <v>利用しない</v>
          </cell>
          <cell r="AZ1413" t="str">
            <v>60分</v>
          </cell>
          <cell r="BA1413" t="str">
            <v>週休二日制</v>
          </cell>
          <cell r="BB1413" t="str">
            <v>あり（屋内禁煙）</v>
          </cell>
          <cell r="BC1413" t="str">
            <v>屋内禁煙（屋外に喫煙所設置）</v>
          </cell>
        </row>
        <row r="1414">
          <cell r="C1414" t="str">
            <v>13190-00811041</v>
          </cell>
          <cell r="D1414">
            <v>45314</v>
          </cell>
          <cell r="E1414" t="str">
            <v xml:space="preserve">ＳＯＭＰＯケア株式会社 </v>
          </cell>
          <cell r="F1414" t="str">
            <v>ソンポケアカブシキガイシャ ソンポケアラヴィーレミナミマチダ</v>
          </cell>
          <cell r="G1414" t="str">
            <v>首都圏人事採用課</v>
          </cell>
          <cell r="H1414" t="str">
            <v>栗田　愛子</v>
          </cell>
          <cell r="I1414" t="str">
            <v>くりた　あいこ</v>
          </cell>
          <cell r="J1414" t="str">
            <v>080-7104-9743</v>
          </cell>
          <cell r="N1414" t="str">
            <v xml:space="preserve">http://www.sompocare.com </v>
          </cell>
          <cell r="O1414" t="str">
            <v>最高品質の介護サービスの実現を目指し、カスタムメイドケア、人材育成、認知症ケア、食事、医療連携、余暇時間の充実、ＩＣＴ・デジタルの活用、産学連携に注力しています。</v>
          </cell>
          <cell r="P1414" t="str">
            <v>清掃／ラヴィーレ町田小野路</v>
          </cell>
          <cell r="Q1414" t="str">
            <v>確認中</v>
          </cell>
          <cell r="R1414" t="str">
            <v>★有料老人ホーム内の清掃・洗濯のお仕事です★◎車通勤可能！◎年齢不問◎未経験歓迎共有フロアや居室清掃が主なお仕事です。施設を利用する全員が毎日気持ちよく過ごせるようスタッフ１人１人が常に整理整頓・清潔を心掛けています！わからないことは気軽に聞ける環境なので、業界・職種未経験の方も安心してお仕事スタートできます！</v>
          </cell>
          <cell r="S1414" t="str">
            <v>ＳＯＭＰＯケア ラヴィーレ町田小野路</v>
          </cell>
          <cell r="T1414" t="str">
            <v>確認中</v>
          </cell>
          <cell r="U1414" t="str">
            <v>非常勤パート</v>
          </cell>
          <cell r="V1414" t="str">
            <v>東京都町田市小野路町１６１２</v>
          </cell>
          <cell r="W1414" t="str">
            <v>小田急線 鶴川駅,就業場所に関する特記事項,「鶴川」駅よりバス「湯船」下車（乗車時間１１分）、徒歩１分,「多摩センター」駅よりバス「湯船」下車、徒歩１分</v>
          </cell>
          <cell r="X1414" t="str">
            <v>1,120円〜1,120円</v>
          </cell>
          <cell r="Y1414" t="str">
            <v>-</v>
          </cell>
          <cell r="Z1414" t="str">
            <v>-</v>
          </cell>
          <cell r="AA1414" t="str">
            <v>実費支給（上限あり）</v>
          </cell>
          <cell r="AB1414" t="str">
            <v>あり</v>
          </cell>
          <cell r="AC1414" t="str">
            <v>1時間あたり10円〜20円（前年度実績）</v>
          </cell>
          <cell r="AD1414" t="str">
            <v>なし</v>
          </cell>
          <cell r="AE1414" t="str">
            <v>なし</v>
          </cell>
          <cell r="AF1414" t="str">
            <v>時給</v>
          </cell>
          <cell r="AG1414" t="str">
            <v>期間の定めあり</v>
          </cell>
          <cell r="AH1414" t="str">
            <v>雇用期間の定めあり（4ヶ月未満）,〜2024年3月31日,契約更新の可能性,あり（原則更新）</v>
          </cell>
          <cell r="AI1414" t="str">
            <v>確認中</v>
          </cell>
          <cell r="AJ1414" t="str">
            <v>可</v>
          </cell>
          <cell r="AK1414" t="str">
            <v>なし</v>
          </cell>
          <cell r="AL1414" t="str">
            <v>なし</v>
          </cell>
          <cell r="AM1414" t="str">
            <v>なし</v>
          </cell>
          <cell r="AN1414" t="str">
            <v>なし</v>
          </cell>
          <cell r="AO1414" t="str">
            <v>交替制（シフト制）</v>
          </cell>
          <cell r="AP1414" t="str">
            <v>交替制（シフト制）,又は,9時00分〜18時00分の時間の間の4時間以上,就業時間に関する特記事項,※週２～、１日４時間以上勤務</v>
          </cell>
          <cell r="AQ1414" t="str">
            <v>週2日以上</v>
          </cell>
          <cell r="AR1414" t="str">
            <v>免許・資格不問</v>
          </cell>
          <cell r="AS1414" t="str">
            <v>労災保険</v>
          </cell>
          <cell r="AT1414" t="str">
            <v>1人</v>
          </cell>
          <cell r="AU1414" t="str">
            <v>特定施設入居者生活介護（有料老人ホーム）</v>
          </cell>
          <cell r="AV1414" t="str">
            <v>利用しない</v>
          </cell>
          <cell r="AX1414" t="str">
            <v>利用しない</v>
          </cell>
          <cell r="AZ1414" t="str">
            <v>0分</v>
          </cell>
          <cell r="BA1414" t="str">
            <v>週休二日制</v>
          </cell>
          <cell r="BB1414" t="str">
            <v>あり（屋内禁煙）</v>
          </cell>
          <cell r="BC1414" t="str">
            <v>屋内禁煙（屋外に喫煙所設置）</v>
          </cell>
        </row>
        <row r="1415">
          <cell r="C1415" t="str">
            <v>13190-00002641</v>
          </cell>
          <cell r="D1415">
            <v>45295</v>
          </cell>
          <cell r="E1415" t="str">
            <v>セコムフォート多摩 株式会社</v>
          </cell>
          <cell r="F1415" t="str">
            <v>セコムフォートタマ カブシキガイシャ</v>
          </cell>
          <cell r="G1415" t="str">
            <v>総務室</v>
          </cell>
          <cell r="H1415" t="str">
            <v>若林 雄一</v>
          </cell>
          <cell r="I1415" t="str">
            <v>ワカバヤシ　</v>
          </cell>
          <cell r="J1415" t="str">
            <v>042-797-6474</v>
          </cell>
          <cell r="K1415" t="str">
            <v>042-797-6476</v>
          </cell>
          <cell r="L1415" t="e">
            <v>#N/A</v>
          </cell>
          <cell r="M1415" t="str">
            <v>wakabayashi@royal-tama.co.jp</v>
          </cell>
          <cell r="N1415" t="str">
            <v xml:space="preserve">https://www.royal-tama.co.jp </v>
          </cell>
          <cell r="O1415" t="str">
            <v>ご入居者お一人おひとりに向き合い業界最高水準のサービス提供を目指しています。セコム（一部上場）１００％出資会社で、経営は盤石、福利厚生も万全。多摩丘陵病院に隣接しており安心です。</v>
          </cell>
          <cell r="P1415" t="str">
            <v>介護職スタッフ</v>
          </cell>
          <cell r="Q1415" t="str">
            <v>確認中</v>
          </cell>
          <cell r="R1415" t="str">
            <v>有料老人ホーム（１２０名）のケアサービススタッフご入居者に対する介護サービス                           ＊トイレ介助あり。＊私有車通勤歓迎。（駐車場無料）</v>
          </cell>
          <cell r="S1415" t="str">
            <v>コンフォートロイヤルライフ多摩</v>
          </cell>
          <cell r="T1415" t="str">
            <v>確認中</v>
          </cell>
          <cell r="U1415" t="str">
            <v>非常勤パート</v>
          </cell>
          <cell r="V1415" t="str">
            <v>東京都町田市下小山田町１４６１番地</v>
          </cell>
          <cell r="W1415" t="str">
            <v>最寄駅：多摩センター駅よりシャトルバス８分（無料）（京王線・小田急線・多摩モノレール）</v>
          </cell>
          <cell r="X1415" t="str">
            <v>1,150円〜1,250円</v>
          </cell>
          <cell r="Y1415" t="str">
            <v>-</v>
          </cell>
          <cell r="Z1415" t="str">
            <v>介護福祉士 １２５０円／時,実務者研修 １２００円／時,初任者研修 １１５０円／時</v>
          </cell>
          <cell r="AA1415" t="str">
            <v>実費支給（上限あり）</v>
          </cell>
          <cell r="AB1415" t="str">
            <v>なし</v>
          </cell>
          <cell r="AC1415" t="str">
            <v>なし</v>
          </cell>
          <cell r="AD1415" t="str">
            <v>なし</v>
          </cell>
          <cell r="AE1415" t="str">
            <v>なし</v>
          </cell>
          <cell r="AF1415" t="str">
            <v>月給（手当等確認ください）</v>
          </cell>
          <cell r="AG1415" t="str">
            <v>期間の定めあり</v>
          </cell>
          <cell r="AH1415" t="str">
            <v>雇用期間の定めあり（4ヶ月未満）,3ヶ月,契約更新の可能性,あり（原則更新）</v>
          </cell>
          <cell r="AI1415" t="str">
            <v>確認中</v>
          </cell>
          <cell r="AJ1415" t="str">
            <v>可</v>
          </cell>
          <cell r="AK1415" t="str">
            <v>あり</v>
          </cell>
          <cell r="AL1415" t="str">
            <v>３ヶ月</v>
          </cell>
          <cell r="AM1415" t="str">
            <v>なし</v>
          </cell>
          <cell r="AN1415" t="str">
            <v>あり</v>
          </cell>
          <cell r="AO1415" t="str">
            <v>変形労働時間制</v>
          </cell>
          <cell r="AP1415" t="str">
            <v>変形労働時間制の単位,１ヶ月単位,就業時間１,9時00分〜17時30分,就業時間２,11時00分〜19時30分,就業時間３,7時30分〜16時00分</v>
          </cell>
          <cell r="AQ1415" t="str">
            <v>週3日〜週5日</v>
          </cell>
          <cell r="AR1415" t="str">
            <v>ホームヘルパー２級,必須,介護職員初任者研修修了者,必須,介護職員初任者研修修了（ヘルパー２級）以上,いずれかの資格を所持で可</v>
          </cell>
          <cell r="AS1415" t="str">
            <v>雇用保険，労災保険</v>
          </cell>
          <cell r="AT1415" t="str">
            <v>1人</v>
          </cell>
          <cell r="AU1415" t="str">
            <v>特定施設入居者生活介護（有料老人ホーム）</v>
          </cell>
          <cell r="AV1415" t="str">
            <v>利用しない</v>
          </cell>
          <cell r="AX1415" t="str">
            <v>利用しない</v>
          </cell>
          <cell r="AZ1415" t="str">
            <v>60分</v>
          </cell>
          <cell r="BA1415" t="str">
            <v>週休二日制</v>
          </cell>
          <cell r="BB1415" t="str">
            <v>あり（屋内禁煙）</v>
          </cell>
          <cell r="BC1415" t="str">
            <v>屋内禁煙（屋外に喫煙所設置）</v>
          </cell>
        </row>
        <row r="1416">
          <cell r="C1416" t="str">
            <v>13190-00001741</v>
          </cell>
          <cell r="D1416">
            <v>45295</v>
          </cell>
          <cell r="E1416" t="str">
            <v>セコムフォート多摩 株式会社</v>
          </cell>
          <cell r="F1416" t="str">
            <v>セコムフォートタマ カブシキガイシャ</v>
          </cell>
          <cell r="G1416" t="str">
            <v>総務室</v>
          </cell>
          <cell r="H1416" t="str">
            <v>若林 雄一</v>
          </cell>
          <cell r="I1416" t="str">
            <v>ワカバヤシ　</v>
          </cell>
          <cell r="J1416" t="str">
            <v>042-797-6474</v>
          </cell>
          <cell r="K1416" t="str">
            <v>042-797-6476</v>
          </cell>
          <cell r="L1416" t="e">
            <v>#N/A</v>
          </cell>
          <cell r="M1416" t="str">
            <v>wakabayashi@royal-tama.co.jp</v>
          </cell>
          <cell r="N1416" t="str">
            <v xml:space="preserve">https://www.royal-tama.co.jp </v>
          </cell>
          <cell r="O1416" t="str">
            <v>ご入居者お一人おひとりに向き合い業界最高水準のサービス提供を目指しています。セコム（一部上場）１００％出資会社で、経営は盤石、福利厚生も万全。多摩丘陵病院に隣接しており安心です。</v>
          </cell>
          <cell r="P1416" t="str">
            <v>介護職スタッフ（夜勤専任）</v>
          </cell>
          <cell r="Q1416" t="str">
            <v>確認中</v>
          </cell>
          <cell r="R1416" t="str">
            <v>有料老人ホーム（１２０名）のケアサービススタッフご入居者に対する介護サービス                           ＊トイレ介助あり。＊私有車通勤歓迎。（駐車場無料）</v>
          </cell>
          <cell r="S1416" t="str">
            <v>コンフォートロイヤルライフ多摩</v>
          </cell>
          <cell r="T1416" t="str">
            <v>確認中</v>
          </cell>
          <cell r="U1416" t="str">
            <v>非常勤パート</v>
          </cell>
          <cell r="V1416" t="str">
            <v>東京都町田市下小山田町１４６１番地</v>
          </cell>
          <cell r="W1416" t="str">
            <v>最寄駅：多摩センター駅よりシャトルバス８分（無料）（京王線・小田急線・多摩モノレール）</v>
          </cell>
          <cell r="X1416" t="str">
            <v>1,150円〜1,250円</v>
          </cell>
          <cell r="Y1416" t="str">
            <v>-</v>
          </cell>
          <cell r="Z1416" t="str">
            <v>夜勤手当 ９０００円,１夜勤,介護福祉士 ２７７５０円,実務者研修 ２７０００円,初任者研修 ２６２５０円</v>
          </cell>
          <cell r="AA1416" t="str">
            <v>実費支給（上限あり）</v>
          </cell>
          <cell r="AB1416" t="str">
            <v>なし</v>
          </cell>
          <cell r="AC1416" t="str">
            <v>なし</v>
          </cell>
          <cell r="AD1416" t="str">
            <v>なし</v>
          </cell>
          <cell r="AE1416" t="str">
            <v>なし</v>
          </cell>
          <cell r="AF1416" t="str">
            <v>時給</v>
          </cell>
          <cell r="AG1416" t="str">
            <v>期間の定めあり</v>
          </cell>
          <cell r="AH1416" t="str">
            <v>雇用期間の定めあり（4ヶ月未満）,3ヶ月,契約更新の可能性,あり（原則更新）</v>
          </cell>
          <cell r="AI1416" t="str">
            <v>確認中</v>
          </cell>
          <cell r="AJ1416" t="str">
            <v>可</v>
          </cell>
          <cell r="AK1416" t="str">
            <v>あり</v>
          </cell>
          <cell r="AL1416" t="str">
            <v>３ヶ月</v>
          </cell>
          <cell r="AM1416" t="str">
            <v>なし</v>
          </cell>
          <cell r="AN1416" t="str">
            <v>あり</v>
          </cell>
          <cell r="AO1416" t="str">
            <v>変形労働時間制</v>
          </cell>
          <cell r="AP1416" t="str">
            <v>変形労働時間制の単位,１ヶ月単位,就業時間１,16時00分〜9時30分</v>
          </cell>
          <cell r="AQ1416" t="str">
            <v>週1日以上</v>
          </cell>
          <cell r="AR1416" t="str">
            <v>ホームヘルパー２級,必須,介護職員初任者研修修了者,必須,介護職員初任者研修修了（ヘルパー２級）以上,いずれかの資格を所持で可</v>
          </cell>
          <cell r="AS1416" t="str">
            <v>労災保険</v>
          </cell>
          <cell r="AT1416" t="str">
            <v>1人</v>
          </cell>
          <cell r="AU1416" t="str">
            <v>特定施設入居者生活介護（有料老人ホーム）</v>
          </cell>
          <cell r="AV1416" t="str">
            <v>利用しない</v>
          </cell>
          <cell r="AX1416" t="str">
            <v>利用しない</v>
          </cell>
          <cell r="AZ1416" t="str">
            <v>150分</v>
          </cell>
          <cell r="BA1416" t="str">
            <v>週休二日制</v>
          </cell>
          <cell r="BB1416" t="str">
            <v>あり（屋内禁煙）</v>
          </cell>
          <cell r="BC1416" t="str">
            <v>屋内禁煙（屋外に喫煙所設置）</v>
          </cell>
        </row>
        <row r="1417">
          <cell r="C1417" t="str">
            <v>13190-00706041</v>
          </cell>
          <cell r="D1417">
            <v>45310</v>
          </cell>
          <cell r="E1417" t="str">
            <v>医療法人久盛会 高齢者複合施設 秋田高城</v>
          </cell>
          <cell r="F1417" t="str">
            <v>イリョウホウジン キュウセイカイ コウレイシャフクゴウシセツ アキタタカシロ</v>
          </cell>
          <cell r="G1417" t="str">
            <v xml:space="preserve">施設長 </v>
          </cell>
          <cell r="H1417" t="str">
            <v>畑中(申込：露﨑)</v>
          </cell>
          <cell r="I1417" t="e">
            <v>#N/A</v>
          </cell>
          <cell r="J1417" t="str">
            <v>042-791-1232</v>
          </cell>
          <cell r="K1417" t="str">
            <v>042-791-2315</v>
          </cell>
          <cell r="L1417" t="e">
            <v>#N/A</v>
          </cell>
          <cell r="M1417" t="e">
            <v>#N/A</v>
          </cell>
          <cell r="N1417" t="str">
            <v xml:space="preserve">http://www.kyusei.or.jp/ </v>
          </cell>
          <cell r="O1417" t="str">
            <v>・グループホーム秋田高城（認知症対応型・２ユニット１８床）・小規模多機能ホーム秋田高城（登録定員２５名）秋田市に於いて法人設立。Ｈ１６年より町田市で事業展開。   Ｈ２７年より認知症医療疾患センター運営。          グループ法人にてＨ２８．４より大田区にて特養運営。</v>
          </cell>
          <cell r="P1417" t="str">
            <v>介護職員</v>
          </cell>
          <cell r="Q1417" t="str">
            <v>確認中</v>
          </cell>
          <cell r="R1417" t="str">
            <v>認知症高齢者様が家庭的な雰囲気で生活し、活動する事で認知症の症状を緩和し、自立した日常生活ができるよう、食事、入浴、排泄等の介護や生活リハビリ等、必要な援助を行ないます。入居者１８名（９名×２ユニット）</v>
          </cell>
          <cell r="S1417" t="str">
            <v>認知症グループホーム秋田高城</v>
          </cell>
          <cell r="T1417" t="str">
            <v>確認中</v>
          </cell>
          <cell r="U1417" t="str">
            <v>正社員</v>
          </cell>
          <cell r="V1417" t="str">
            <v>東京都町田市根岸二丁目３２番地１６</v>
          </cell>
          <cell r="W1417" t="str">
            <v>町田駅からバス「上宿」徒歩３分 上の原又は忠生から徒歩１分</v>
          </cell>
          <cell r="X1417" t="str">
            <v>205,000円〜224,000円</v>
          </cell>
          <cell r="Y1417" t="str">
            <v>調整手当 1,000円〜20,000円,資格手当 7,000円〜7,000円,処遇改善手当 22,000円〜22,000円</v>
          </cell>
          <cell r="Z1417" t="str">
            <v>早遅手当 １回１０００円×回数,夜勤手当 １回５０００円×回数</v>
          </cell>
          <cell r="AA1417" t="str">
            <v>実費支給（上限あり）</v>
          </cell>
          <cell r="AB1417" t="str">
            <v>あり</v>
          </cell>
          <cell r="AC1417" t="str">
            <v>1月あたり1,000円〜1,500円（前年度実績）</v>
          </cell>
          <cell r="AD1417" t="str">
            <v>あり</v>
          </cell>
          <cell r="AE1417" t="str">
            <v>計 2.70ヶ月分（前年度実績）</v>
          </cell>
          <cell r="AF1417" t="str">
            <v>月給（手当等確認ください）</v>
          </cell>
          <cell r="AG1417" t="str">
            <v>期間の定めなし</v>
          </cell>
          <cell r="AH1417" t="str">
            <v>雇用期間の定めなし</v>
          </cell>
          <cell r="AI1417" t="str">
            <v>確認中</v>
          </cell>
          <cell r="AJ1417" t="str">
            <v>可</v>
          </cell>
          <cell r="AK1417" t="str">
            <v>あり</v>
          </cell>
          <cell r="AL1417" t="str">
            <v>３ヶ月</v>
          </cell>
          <cell r="AM1417" t="str">
            <v>なし</v>
          </cell>
          <cell r="AN1417" t="str">
            <v>なし</v>
          </cell>
          <cell r="AO1417" t="str">
            <v>変形労働時間制</v>
          </cell>
          <cell r="AP1417" t="str">
            <v>変形労働時間制の単位,１ヶ月単位,就業時間１,9時00分〜18時00分,就業時間２,7時00分〜16時00分,就業時間３,11時00分〜20時00分,就業時間に関する特記事項,（４）１７：３０～９：３０,（休憩１２０分）, 月に４～５回</v>
          </cell>
          <cell r="AQ1417" t="str">
            <v>週休二日制</v>
          </cell>
          <cell r="AR1417" t="str">
            <v>介護福祉士,必須,普通自動車免許（ＡＴ可）あれば尚可,普通自動車運転免許,あれば尚可（ＡＴ限定可）</v>
          </cell>
          <cell r="AS1417" t="str">
            <v>雇用保険，労災保険，健康保険，厚生年金</v>
          </cell>
          <cell r="AT1417" t="str">
            <v>1人</v>
          </cell>
          <cell r="AU1417" t="str">
            <v>認知症対応型共同生活介護（グループホーム）</v>
          </cell>
          <cell r="AV1417" t="str">
            <v>利用する</v>
          </cell>
          <cell r="AX1417" t="str">
            <v>利用しない</v>
          </cell>
          <cell r="AZ1417" t="str">
            <v>60分</v>
          </cell>
          <cell r="BA1417" t="str">
            <v>週休二日制</v>
          </cell>
          <cell r="BB1417" t="str">
            <v>あり（喫煙室設置）</v>
          </cell>
          <cell r="BC1417" t="str">
            <v>屋内禁煙（屋外に喫煙所設置）</v>
          </cell>
        </row>
        <row r="1418">
          <cell r="C1418" t="str">
            <v>13190-00711641</v>
          </cell>
          <cell r="D1418">
            <v>45310</v>
          </cell>
          <cell r="E1418" t="str">
            <v>医療法人久盛会 高齢者複合施設 秋田高城</v>
          </cell>
          <cell r="F1418" t="str">
            <v>イリョウホウジン キュウセイカイ コウレイシャフクゴウシセツ アキタタカシロ</v>
          </cell>
          <cell r="G1418" t="str">
            <v xml:space="preserve">施設長 </v>
          </cell>
          <cell r="H1418" t="str">
            <v>畑中(申込：露﨑)</v>
          </cell>
          <cell r="I1418" t="e">
            <v>#N/A</v>
          </cell>
          <cell r="J1418" t="str">
            <v>042-791-1232</v>
          </cell>
          <cell r="K1418" t="str">
            <v>042-791-2315</v>
          </cell>
          <cell r="L1418" t="e">
            <v>#N/A</v>
          </cell>
          <cell r="M1418" t="e">
            <v>#N/A</v>
          </cell>
          <cell r="N1418" t="str">
            <v xml:space="preserve">http://www.kyusei.or.jp/ </v>
          </cell>
          <cell r="O1418" t="str">
            <v>・グループホーム秋田高城（認知症対応型・２ユニット１８床）,・小規模多機能ホーム秋田高城（登録定員２５名）,秋田市に於いて法人設立。Ｈ１６年より町田市で事業展開。   ,Ｈ２７年より認知症医療疾患センター運営。          ,グループ法人にてＨ２８．４より大田区にて特養運営。</v>
          </cell>
          <cell r="P1418" t="str">
            <v>介護職員</v>
          </cell>
          <cell r="Q1418" t="str">
            <v>確認中</v>
          </cell>
          <cell r="R1418" t="str">
            <v>認知症高齢者様が家庭的な雰囲気で生活し、活動する事で認知症の症状を緩和し、自立した日常生活ができるよう食事、入浴、排泄等の介護や生活リハビリ等、必要な援助を行ないます。入居者１８名（９名×２ユニット）</v>
          </cell>
          <cell r="S1418" t="str">
            <v>認知症グループホーム秋田高城</v>
          </cell>
          <cell r="T1418" t="str">
            <v>確認中</v>
          </cell>
          <cell r="U1418" t="str">
            <v>非常勤パート</v>
          </cell>
          <cell r="V1418" t="str">
            <v>東京都町田市根岸二丁目３２番地１６</v>
          </cell>
          <cell r="W1418" t="str">
            <v>町田駅からバス「上宿」徒歩３分 上の原又は忠生から徒歩１分</v>
          </cell>
          <cell r="X1418" t="str">
            <v>1,120円〜1,250円</v>
          </cell>
          <cell r="Y1418" t="str">
            <v>処遇改善手当 50円〜50円</v>
          </cell>
          <cell r="Z1418" t="str">
            <v>なし</v>
          </cell>
          <cell r="AA1418" t="str">
            <v>実費支給（上限あり）</v>
          </cell>
          <cell r="AB1418" t="str">
            <v>なし</v>
          </cell>
          <cell r="AC1418" t="str">
            <v>なし</v>
          </cell>
          <cell r="AD1418" t="str">
            <v>なし</v>
          </cell>
          <cell r="AE1418" t="str">
            <v>なし</v>
          </cell>
          <cell r="AF1418" t="str">
            <v>時給</v>
          </cell>
          <cell r="AG1418" t="str">
            <v>期間の定めあり</v>
          </cell>
          <cell r="AH1418" t="str">
            <v>雇用期間の定めあり（4ヶ月以上）,2024年2月1日〜2024年6月30日,契約更新の可能性,あり（原則更新）</v>
          </cell>
          <cell r="AI1418" t="str">
            <v>確認中</v>
          </cell>
          <cell r="AJ1418" t="str">
            <v>可</v>
          </cell>
          <cell r="AK1418" t="str">
            <v>あり</v>
          </cell>
          <cell r="AL1418" t="str">
            <v>３か月</v>
          </cell>
          <cell r="AM1418" t="str">
            <v>なし</v>
          </cell>
          <cell r="AN1418" t="str">
            <v>なし</v>
          </cell>
          <cell r="AO1418" t="str">
            <v>変形労働時間制</v>
          </cell>
          <cell r="AP1418" t="str">
            <v>変形労働時間制の単位,１年単位,就業時間１,9時00分〜18時00分,就業時間２,7時00分〜16時00分,就業時間３,11時00分〜20時00分,就業時間に関する特記事項,（４）１７：３０～９：３０,（休憩１２０分）, 月に４～５回</v>
          </cell>
          <cell r="AQ1418" t="str">
            <v>週3日程度</v>
          </cell>
          <cell r="AR1418" t="str">
            <v>普通自動車運転免許あれば尚可（ＡＴ限定可）</v>
          </cell>
          <cell r="AS1418" t="str">
            <v>雇用保険，労災保険，健康保険，厚生年金</v>
          </cell>
          <cell r="AT1418" t="str">
            <v>1人</v>
          </cell>
          <cell r="AU1418" t="str">
            <v>認知症対応型共同生活介護（グループホーム）</v>
          </cell>
          <cell r="AV1418" t="str">
            <v>利用する</v>
          </cell>
          <cell r="AX1418" t="str">
            <v>利用しない</v>
          </cell>
          <cell r="AZ1418" t="str">
            <v>60分</v>
          </cell>
          <cell r="BA1418" t="str">
            <v>週休二日制</v>
          </cell>
          <cell r="BB1418" t="str">
            <v>あり（屋内禁煙）</v>
          </cell>
          <cell r="BC1418" t="str">
            <v>屋内禁煙（屋外に喫煙所設置）</v>
          </cell>
        </row>
        <row r="1419">
          <cell r="C1419" t="str">
            <v>70-0603</v>
          </cell>
          <cell r="D1419">
            <v>45310</v>
          </cell>
          <cell r="E1419" t="str">
            <v>医療法人久盛会 高齢者複合施設 秋田高城</v>
          </cell>
          <cell r="F1419" t="str">
            <v>イリョウホウジン キュウセイカイ コウレイシャフクゴウシセツ アキタタカシロ</v>
          </cell>
          <cell r="G1419" t="str">
            <v xml:space="preserve">施設長 </v>
          </cell>
          <cell r="H1419" t="str">
            <v>畑中(申込：露﨑)</v>
          </cell>
          <cell r="I1419" t="e">
            <v>#N/A</v>
          </cell>
          <cell r="J1419" t="str">
            <v>042-791-1232</v>
          </cell>
          <cell r="K1419" t="str">
            <v>042-791-2315</v>
          </cell>
          <cell r="L1419" t="e">
            <v>#N/A</v>
          </cell>
          <cell r="M1419" t="e">
            <v>#N/A</v>
          </cell>
          <cell r="N1419" t="str">
            <v xml:space="preserve">http://www.kyusei.or.jp/ </v>
          </cell>
          <cell r="O1419" t="str">
            <v>・グループホーム秋田高城（認知症対応型・２ユニット１８床）・小規模多機能ホーム秋田高城（登録定員２５名）秋田市に於いて法人設立。Ｈ１６年より町田市で事業展開。   Ｈ２７年より認知症医療疾患センター運営。          グループ法人にてＨ２８．４より大田区にて特養運営。</v>
          </cell>
          <cell r="P1419" t="str">
            <v>介護職員</v>
          </cell>
          <cell r="Q1419" t="str">
            <v>確認中</v>
          </cell>
          <cell r="R1419" t="str">
            <v>介護業務全般・入居者に対する日常生活の介護やサポート、レクリエーションの企画や実施</v>
          </cell>
          <cell r="S1419" t="str">
            <v>小規模多機能ホーム秋田高城</v>
          </cell>
          <cell r="T1419" t="str">
            <v>確認中</v>
          </cell>
          <cell r="U1419" t="str">
            <v>正社員</v>
          </cell>
          <cell r="V1419" t="str">
            <v>東京都町田市根岸二丁目３２番地１６</v>
          </cell>
          <cell r="W1419" t="str">
            <v>町田駅からバス「上宿」徒歩３分 上の原又は忠生から徒歩１分</v>
          </cell>
          <cell r="X1419" t="str">
            <v>205,000円〜224,000円</v>
          </cell>
          <cell r="Y1419" t="str">
            <v>調整手当 1,000円〜20,000円,資格手当 7,000円〜7,000円,処遇改善手当 22,000円〜22,000円</v>
          </cell>
          <cell r="Z1419" t="str">
            <v>早遅手当 １回１０００円×回数,夜勤手当 １回５０００円×回数</v>
          </cell>
          <cell r="AA1419" t="str">
            <v>実費支給（上限あり）</v>
          </cell>
          <cell r="AB1419" t="str">
            <v>あり</v>
          </cell>
          <cell r="AC1419" t="str">
            <v>1月あたり1,000円〜1,500円（前年度実績）</v>
          </cell>
          <cell r="AD1419" t="str">
            <v>あり</v>
          </cell>
          <cell r="AE1419" t="str">
            <v>計 2.70ヶ月分（前年度実績）</v>
          </cell>
          <cell r="AF1419" t="str">
            <v>月給（手当等確認ください）</v>
          </cell>
          <cell r="AG1419" t="str">
            <v>期間の定めなし</v>
          </cell>
          <cell r="AH1419" t="str">
            <v>雇用期間の定めなし</v>
          </cell>
          <cell r="AI1419" t="str">
            <v>確認中</v>
          </cell>
          <cell r="AJ1419" t="str">
            <v>可</v>
          </cell>
          <cell r="AK1419" t="str">
            <v>あり</v>
          </cell>
          <cell r="AL1419" t="str">
            <v>３ヶ月</v>
          </cell>
          <cell r="AM1419" t="str">
            <v>なし</v>
          </cell>
          <cell r="AN1419" t="str">
            <v>なし</v>
          </cell>
          <cell r="AO1419" t="str">
            <v>変形労働時間制</v>
          </cell>
          <cell r="AP1419" t="str">
            <v>変形労働時間制の単位,１ヶ月単位,就業時間１,9時00分〜18時00分,就業時間２,7時00分〜16時00分,就業時間３,11時00分〜20時00分,就業時間に関する特記事項,（４）１７：３０～９：３０,（休憩１２０分）, 月に４～５回</v>
          </cell>
          <cell r="AQ1419" t="str">
            <v>週休二日制</v>
          </cell>
          <cell r="AR1419" t="str">
            <v>介護福祉士,必須,普通自動車免許（ＡＴ可）あれば尚可,普通自動車運転免許,あれば尚可（ＡＴ限定可）</v>
          </cell>
          <cell r="AS1419" t="str">
            <v>雇用保険，労災保険，健康保険，厚生年金</v>
          </cell>
          <cell r="AT1419" t="str">
            <v>1人</v>
          </cell>
          <cell r="AU1419" t="str">
            <v>小規模多機能型居宅介護（介護）</v>
          </cell>
          <cell r="AV1419" t="str">
            <v>利用する</v>
          </cell>
          <cell r="AX1419" t="str">
            <v>利用しない</v>
          </cell>
          <cell r="AZ1419" t="str">
            <v>60分</v>
          </cell>
          <cell r="BA1419" t="str">
            <v>週休二日制</v>
          </cell>
          <cell r="BB1419" t="str">
            <v>あり（喫煙室設置）</v>
          </cell>
          <cell r="BC1419" t="str">
            <v>屋内禁煙（屋外に喫煙所設置）</v>
          </cell>
        </row>
        <row r="1420">
          <cell r="C1420" t="str">
            <v>70-0604</v>
          </cell>
          <cell r="D1420">
            <v>45310</v>
          </cell>
          <cell r="E1420" t="str">
            <v>医療法人久盛会 高齢者複合施設 秋田高城</v>
          </cell>
          <cell r="F1420" t="str">
            <v>イリョウホウジン キュウセイカイ コウレイシャフクゴウシセツ アキタタカシロ</v>
          </cell>
          <cell r="G1420" t="str">
            <v xml:space="preserve">施設長 </v>
          </cell>
          <cell r="H1420" t="str">
            <v>畑中(申込：露﨑)</v>
          </cell>
          <cell r="I1420" t="e">
            <v>#N/A</v>
          </cell>
          <cell r="J1420" t="str">
            <v>042-791-1232</v>
          </cell>
          <cell r="K1420" t="str">
            <v>042-791-2315</v>
          </cell>
          <cell r="L1420" t="e">
            <v>#N/A</v>
          </cell>
          <cell r="M1420" t="e">
            <v>#N/A</v>
          </cell>
          <cell r="N1420" t="str">
            <v xml:space="preserve">http://www.kyusei.or.jp/ </v>
          </cell>
          <cell r="O1420" t="str">
            <v>・グループホーム秋田高城（認知症対応型・２ユニット１８床）,・小規模多機能ホーム秋田高城（登録定員２５名）,秋田市に於いて法人設立。Ｈ１６年より町田市で事業展開。   ,Ｈ２７年より認知症医療疾患センター運営。          ,グループ法人にてＨ２８．４より大田区にて特養運営。</v>
          </cell>
          <cell r="P1420" t="str">
            <v>介護職員</v>
          </cell>
          <cell r="Q1420" t="str">
            <v>確認中</v>
          </cell>
          <cell r="R1420" t="str">
            <v>介護業務全般・入居者に対する日常生活の介護やサポート、レクリエーションの企画や実施</v>
          </cell>
          <cell r="S1420" t="str">
            <v>小規模多機能ホーム秋田高城</v>
          </cell>
          <cell r="T1420" t="str">
            <v>確認中</v>
          </cell>
          <cell r="U1420" t="str">
            <v>非常勤パート</v>
          </cell>
          <cell r="V1420" t="str">
            <v>東京都町田市根岸二丁目３２番地１６</v>
          </cell>
          <cell r="W1420" t="str">
            <v>町田駅からバス「上宿」徒歩３分 上の原又は忠生から徒歩１分</v>
          </cell>
          <cell r="X1420" t="str">
            <v>1,120円〜1,250円</v>
          </cell>
          <cell r="Y1420" t="str">
            <v>処遇改善手当 50円〜50円</v>
          </cell>
          <cell r="Z1420" t="str">
            <v>なし</v>
          </cell>
          <cell r="AA1420" t="str">
            <v>実費支給（上限あり）</v>
          </cell>
          <cell r="AB1420" t="str">
            <v>なし</v>
          </cell>
          <cell r="AC1420" t="str">
            <v>なし</v>
          </cell>
          <cell r="AD1420" t="str">
            <v>なし</v>
          </cell>
          <cell r="AE1420" t="str">
            <v>なし</v>
          </cell>
          <cell r="AF1420" t="str">
            <v>時給</v>
          </cell>
          <cell r="AG1420" t="str">
            <v>期間の定めあり</v>
          </cell>
          <cell r="AH1420" t="str">
            <v>雇用期間の定めあり（4ヶ月以上）,2024年2月1日〜2024年6月30日,契約更新の可能性,あり（原則更新）</v>
          </cell>
          <cell r="AI1420" t="str">
            <v>確認中</v>
          </cell>
          <cell r="AJ1420" t="str">
            <v>可</v>
          </cell>
          <cell r="AK1420" t="str">
            <v>あり</v>
          </cell>
          <cell r="AL1420" t="str">
            <v>３か月</v>
          </cell>
          <cell r="AM1420" t="str">
            <v>なし</v>
          </cell>
          <cell r="AN1420" t="str">
            <v>なし</v>
          </cell>
          <cell r="AO1420" t="str">
            <v>変形労働時間制</v>
          </cell>
          <cell r="AP1420" t="str">
            <v>変形労働時間制の単位,１年単位,就業時間１,9時00分〜18時00分,就業時間２,7時00分〜16時00分,就業時間３,11時00分〜20時00分,就業時間に関する特記事項,（４）１７：３０～９：３０,（休憩１２０分）, 月に４～５回</v>
          </cell>
          <cell r="AQ1420" t="str">
            <v>週3日程度</v>
          </cell>
          <cell r="AR1420" t="str">
            <v>普通自動車運転免許あれば尚可（ＡＴ限定可）</v>
          </cell>
          <cell r="AS1420" t="str">
            <v>雇用保険，労災保険，健康保険，厚生年金</v>
          </cell>
          <cell r="AT1420" t="str">
            <v>1人</v>
          </cell>
          <cell r="AU1420" t="str">
            <v>小規模多機能型居宅介護（介護）</v>
          </cell>
          <cell r="AV1420" t="str">
            <v>利用する</v>
          </cell>
          <cell r="AX1420" t="str">
            <v>利用しない</v>
          </cell>
          <cell r="AZ1420" t="str">
            <v>60分</v>
          </cell>
          <cell r="BA1420" t="str">
            <v>週休二日制</v>
          </cell>
          <cell r="BB1420" t="str">
            <v>あり（屋内禁煙）</v>
          </cell>
          <cell r="BC1420" t="str">
            <v>屋内禁煙（屋外に喫煙所設置）</v>
          </cell>
        </row>
        <row r="1421">
          <cell r="C1421" t="str">
            <v>13190-00896841</v>
          </cell>
          <cell r="D1421">
            <v>45317</v>
          </cell>
          <cell r="E1421" t="str">
            <v>社会福祉法人創和会 ケアセンター成瀬</v>
          </cell>
          <cell r="F1421" t="str">
            <v>シャカイフクシホウジンソウワカイ ケアセンターナルセ</v>
          </cell>
          <cell r="G1421" t="str">
            <v>総務管理課</v>
          </cell>
          <cell r="H1421" t="str">
            <v>採用担当者</v>
          </cell>
          <cell r="I1421" t="e">
            <v>#N/A</v>
          </cell>
          <cell r="J1421" t="str">
            <v>042-720-2202</v>
          </cell>
          <cell r="K1421" t="str">
            <v>042-720-2205</v>
          </cell>
          <cell r="L1421" t="e">
            <v>#N/A</v>
          </cell>
          <cell r="M1421" t="e">
            <v>#N/A</v>
          </cell>
          <cell r="N1421" t="str">
            <v xml:space="preserve">http://ccnaruse.com/ </v>
          </cell>
          <cell r="O1421" t="str">
            <v>地域密着型特別養護老人ホーム・デイサービス・ヘルパーステーション・ケアマネジメントセンター・グループホーム５つの事業を行っています。住民活動により設立された社会福祉法人で「共に支え合い、共に生きる」という理念の下、５つの事業を通じ地域の福祉に貢献しています。</v>
          </cell>
          <cell r="P1421" t="str">
            <v>介護助手 特別養護老人ホーム</v>
          </cell>
          <cell r="Q1421" t="str">
            <v>確認中</v>
          </cell>
          <cell r="R1421" t="str">
            <v>＊ユニット型小規模特養（定員２０名）の介護業務・入居者の生活支援や介護サービス業務全般・介護職員の補助</v>
          </cell>
          <cell r="S1421" t="str">
            <v>ケアセンター成瀬</v>
          </cell>
          <cell r="T1421" t="str">
            <v>確認中</v>
          </cell>
          <cell r="U1421" t="str">
            <v>非常勤パート</v>
          </cell>
          <cell r="V1421" t="str">
            <v>東京都町田市成瀬台３－２４－１</v>
          </cell>
          <cell r="W1421" t="str">
            <v>横浜線成瀬駅、または町田駅より成瀬台行バス「野村住宅中央」下</v>
          </cell>
          <cell r="X1421" t="str">
            <v>1,113円〜1,113円</v>
          </cell>
          <cell r="Y1421" t="str">
            <v>-</v>
          </cell>
          <cell r="Z1421" t="str">
            <v>-</v>
          </cell>
          <cell r="AA1421" t="str">
            <v>実費支給（上限なし）</v>
          </cell>
          <cell r="AB1421" t="str">
            <v>あり</v>
          </cell>
          <cell r="AC1421" t="str">
            <v>1時間あたり10円〜15円（前年度実績）</v>
          </cell>
          <cell r="AD1421" t="str">
            <v>なし</v>
          </cell>
          <cell r="AE1421" t="str">
            <v>なし</v>
          </cell>
          <cell r="AF1421" t="str">
            <v>時給</v>
          </cell>
          <cell r="AG1421" t="str">
            <v>期間の定めあり</v>
          </cell>
          <cell r="AH1421" t="str">
            <v>雇用期間の定めあり（4ヶ月以上）,6ヶ月,契約更新の可能性,あり（原則更新）</v>
          </cell>
          <cell r="AI1421" t="str">
            <v>確認中</v>
          </cell>
          <cell r="AJ1421" t="str">
            <v>可</v>
          </cell>
          <cell r="AK1421" t="str">
            <v>あり</v>
          </cell>
          <cell r="AL1421" t="str">
            <v>３ヶ月</v>
          </cell>
          <cell r="AM1421" t="str">
            <v>あり</v>
          </cell>
          <cell r="AN1421" t="str">
            <v>1時間</v>
          </cell>
          <cell r="AO1421" t="str">
            <v>変形労働時間制</v>
          </cell>
          <cell r="AP1421" t="str">
            <v>変形労働時間制の単位,１ヶ月単位,就業時間１,7時00分〜10時00分,就業時間２,16時30分〜19時30分</v>
          </cell>
          <cell r="AQ1421" t="str">
            <v>週2日以上</v>
          </cell>
          <cell r="AR1421" t="str">
            <v>免許・資格不問</v>
          </cell>
          <cell r="AS1421" t="str">
            <v>労災保険</v>
          </cell>
          <cell r="AT1421" t="str">
            <v>2人</v>
          </cell>
          <cell r="AU1421" t="str">
            <v>特別養護老人ホーム（特養）</v>
          </cell>
          <cell r="AV1421" t="str">
            <v>利用しない</v>
          </cell>
          <cell r="AX1421" t="str">
            <v>利用しない</v>
          </cell>
          <cell r="AZ1421" t="str">
            <v>0分</v>
          </cell>
          <cell r="BA1421" t="str">
            <v>週休二日制</v>
          </cell>
          <cell r="BB1421" t="str">
            <v>あり（屋内禁煙）</v>
          </cell>
          <cell r="BC1421" t="str">
            <v>屋内禁煙（屋外に喫煙所設置）</v>
          </cell>
        </row>
        <row r="1422">
          <cell r="C1422" t="str">
            <v>13190-00957141</v>
          </cell>
          <cell r="D1422">
            <v>45322</v>
          </cell>
          <cell r="E1422" t="str">
            <v>社会福祉法人創和会 ケアセンター成瀬</v>
          </cell>
          <cell r="F1422" t="str">
            <v>シャカイフクシホウジンソウワカイ ケアセンターナルセ</v>
          </cell>
          <cell r="G1422" t="str">
            <v>総務管理課</v>
          </cell>
          <cell r="H1422" t="str">
            <v>採用担当者</v>
          </cell>
          <cell r="I1422" t="e">
            <v>#N/A</v>
          </cell>
          <cell r="J1422" t="str">
            <v>042-720-2202</v>
          </cell>
          <cell r="K1422" t="str">
            <v>042-710-0612</v>
          </cell>
          <cell r="L1422" t="e">
            <v>#N/A</v>
          </cell>
          <cell r="M1422" t="e">
            <v>#N/A</v>
          </cell>
          <cell r="N1422" t="str">
            <v xml:space="preserve">http://ccnaruse.com/ </v>
          </cell>
          <cell r="O1422" t="str">
            <v>地域密着型特別養護老人ホーム・デイサービス・ヘルパーステーション・ケアマネジメントセンター・グループホーム５つの事業を行っています。住民活動により設立された社会福祉法人で「共に支え合い、共に生きる」という理念の下、５つの事業を通じ地域の福祉に貢献しています。</v>
          </cell>
          <cell r="P1422" t="str">
            <v>ケアセンター成瀬／特養・介護（非常勤）</v>
          </cell>
          <cell r="Q1422" t="str">
            <v>確認中</v>
          </cell>
          <cell r="R1422" t="str">
            <v>＊ユニット型小規模特養（定員２０名）の介護業務・入居者の生活支援や介護サービス業務全般・サービス担当者会議への参加・各種委員会活動への参加</v>
          </cell>
          <cell r="S1422" t="str">
            <v>ケアセンター成瀬</v>
          </cell>
          <cell r="T1422" t="str">
            <v>確認中</v>
          </cell>
          <cell r="U1422" t="str">
            <v>非常勤パート</v>
          </cell>
          <cell r="V1422" t="str">
            <v>東京都町田市成瀬台３－２４－１</v>
          </cell>
          <cell r="W1422" t="str">
            <v>横浜線成瀬駅、または町田駅より成瀬台行バス「野村住宅中央」下</v>
          </cell>
          <cell r="X1422" t="str">
            <v>1,113円〜1,200円</v>
          </cell>
          <cell r="Y1422" t="str">
            <v>-</v>
          </cell>
          <cell r="Z1422" t="str">
            <v>-</v>
          </cell>
          <cell r="AA1422" t="str">
            <v>実費支給（上限なし）</v>
          </cell>
          <cell r="AB1422" t="str">
            <v>あり</v>
          </cell>
          <cell r="AC1422" t="str">
            <v>1時間あたり10円〜15円（前年度実績）</v>
          </cell>
          <cell r="AD1422" t="str">
            <v>なし</v>
          </cell>
          <cell r="AE1422" t="str">
            <v>なし</v>
          </cell>
          <cell r="AF1422" t="str">
            <v>時給</v>
          </cell>
          <cell r="AG1422" t="str">
            <v>期間の定めあり</v>
          </cell>
          <cell r="AH1422" t="str">
            <v>雇用期間の定めあり（4ヶ月以上）,6ヶ月,契約更新の可能性,あり（原則更新）</v>
          </cell>
          <cell r="AI1422" t="str">
            <v>確認中</v>
          </cell>
          <cell r="AJ1422" t="str">
            <v>可</v>
          </cell>
          <cell r="AK1422" t="str">
            <v>あり</v>
          </cell>
          <cell r="AL1422" t="str">
            <v>３ヶ月</v>
          </cell>
          <cell r="AM1422" t="str">
            <v>なし</v>
          </cell>
          <cell r="AN1422" t="str">
            <v>あり</v>
          </cell>
          <cell r="AO1422" t="str">
            <v>変形労働時間制</v>
          </cell>
          <cell r="AP1422" t="str">
            <v>変形労働時間制の単位,１ヶ月単位,就業時間１,7時00分〜16時00分,就業時間２,10時00分〜19時00分,就業時間３,12時30分〜21時30分</v>
          </cell>
          <cell r="AQ1422" t="str">
            <v>週3日以上</v>
          </cell>
          <cell r="AR1422" t="str">
            <v>免許・資格不問</v>
          </cell>
          <cell r="AS1422" t="str">
            <v>雇用保険，労災保険，健康保険，厚生年金</v>
          </cell>
          <cell r="AT1422" t="str">
            <v>2人</v>
          </cell>
          <cell r="AU1422" t="str">
            <v>特別養護老人ホーム（特養）</v>
          </cell>
          <cell r="AV1422" t="str">
            <v>利用しない</v>
          </cell>
          <cell r="AX1422" t="str">
            <v>利用しない</v>
          </cell>
          <cell r="AZ1422" t="str">
            <v>60分</v>
          </cell>
          <cell r="BA1422" t="str">
            <v>週休二日制</v>
          </cell>
          <cell r="BB1422" t="str">
            <v>あり（屋内禁煙）</v>
          </cell>
          <cell r="BC1422" t="str">
            <v>屋内禁煙（屋外に喫煙所設置）</v>
          </cell>
        </row>
        <row r="1423">
          <cell r="C1423" t="str">
            <v>13190-00053141</v>
          </cell>
          <cell r="D1423">
            <v>45295</v>
          </cell>
          <cell r="E1423" t="str">
            <v>社会福祉法人合掌苑</v>
          </cell>
          <cell r="F1423" t="str">
            <v>シャカイフクシホウジン ガッショウエン</v>
          </cell>
          <cell r="G1423" t="e">
            <v>#N/A</v>
          </cell>
          <cell r="H1423" t="str">
            <v>採用担当</v>
          </cell>
          <cell r="I1423" t="e">
            <v>#REF!</v>
          </cell>
          <cell r="J1423" t="str">
            <v>042-799-1130</v>
          </cell>
          <cell r="K1423" t="str">
            <v>042-788-0456</v>
          </cell>
          <cell r="L1423" t="e">
            <v>#N/A</v>
          </cell>
          <cell r="M1423" t="e">
            <v>#N/A</v>
          </cell>
          <cell r="N1423" t="str">
            <v xml:space="preserve">www.gsen.or.jp/ </v>
          </cell>
          <cell r="O1423" t="str">
            <v>町田の地で６０年、現在３４サービスを展開する社会福祉法人です。当法人は日本でいちばん大切にしたい会社大賞（２０１７）受賞、日本経営品質賞経営革新推進賞（２０１８）受賞企業です。「ここで働く人が幸せでないとよい介護はできない」という理事長方針の下、時短勤務や長期休暇、産休支援、夜勤専従化等、働きやすさをとことん追求しているので、離職率が低いことが特徴です。</v>
          </cell>
          <cell r="P1423" t="str">
            <v>介護職員（翠の杜）</v>
          </cell>
          <cell r="Q1423" t="str">
            <v>確認中</v>
          </cell>
          <cell r="R1423" t="str">
            <v>デイサービス「合掌苑 翠の杜」で、介護業務全般を行っていただきます。 ・食事、入浴、排泄等の介助              ・室内清掃、リネン交換 ・行事やレクリエーション時の補助 ・送迎の添乗 ・その他介護業務に付随する業務</v>
          </cell>
          <cell r="S1423" t="str">
            <v>デイサービス「合掌苑 翠の杜」</v>
          </cell>
          <cell r="T1423" t="str">
            <v>確認中</v>
          </cell>
          <cell r="U1423" t="str">
            <v>非常勤パート</v>
          </cell>
          <cell r="V1423" t="str">
            <v>東京都町田市金森東３－１８－１６</v>
          </cell>
          <cell r="W1423" t="str">
            <v>ＪＲ横浜線 成瀬駅最寄り駅から就業場所までの交通手段徒歩所要時間15分</v>
          </cell>
          <cell r="X1423" t="str">
            <v>1,113円〜1,113円</v>
          </cell>
          <cell r="Y1423" t="str">
            <v>-</v>
          </cell>
          <cell r="Z1423" t="str">
            <v>-</v>
          </cell>
          <cell r="AA1423" t="str">
            <v>実費支給（上限あり）</v>
          </cell>
          <cell r="AB1423" t="str">
            <v>あり</v>
          </cell>
          <cell r="AC1423" t="str">
            <v>なし</v>
          </cell>
          <cell r="AD1423" t="str">
            <v>なし</v>
          </cell>
          <cell r="AE1423" t="str">
            <v>なし</v>
          </cell>
          <cell r="AF1423" t="str">
            <v>時給</v>
          </cell>
          <cell r="AG1423" t="str">
            <v>期間の定めなし</v>
          </cell>
          <cell r="AH1423" t="str">
            <v>雇用期間の定めなし</v>
          </cell>
          <cell r="AI1423" t="str">
            <v>確認中</v>
          </cell>
          <cell r="AJ1423" t="str">
            <v>可</v>
          </cell>
          <cell r="AK1423" t="str">
            <v>あり</v>
          </cell>
          <cell r="AL1423" t="str">
            <v>３ヶ月</v>
          </cell>
          <cell r="AM1423" t="str">
            <v>なし</v>
          </cell>
          <cell r="AN1423" t="str">
            <v>なし</v>
          </cell>
          <cell r="AO1423" t="str">
            <v>変形労働時間制</v>
          </cell>
          <cell r="AP1423" t="str">
            <v>変形労働時間制の単位,１ヶ月単位,就業時間１,8時30分〜17時30分,就業時間に関する特記事項,就業時間については応相談</v>
          </cell>
          <cell r="AQ1423" t="str">
            <v>週2日以上</v>
          </cell>
          <cell r="AR1423" t="str">
            <v>免許・資格不問</v>
          </cell>
          <cell r="AS1423" t="str">
            <v>労災保険</v>
          </cell>
          <cell r="AT1423" t="str">
            <v>1人</v>
          </cell>
          <cell r="AU1423" t="str">
            <v>認知症対応型デイサービス</v>
          </cell>
          <cell r="AV1423" t="str">
            <v>利用しない</v>
          </cell>
          <cell r="AX1423" t="str">
            <v>利用しない</v>
          </cell>
          <cell r="AZ1423" t="str">
            <v>60分</v>
          </cell>
          <cell r="BA1423" t="str">
            <v>週休二日制</v>
          </cell>
          <cell r="BB1423" t="str">
            <v>あり（屋内禁煙）</v>
          </cell>
          <cell r="BC1423" t="str">
            <v>屋内禁煙（屋外に喫煙所設置）</v>
          </cell>
        </row>
        <row r="1424">
          <cell r="C1424" t="str">
            <v>11030-00745341</v>
          </cell>
          <cell r="D1424">
            <v>45300</v>
          </cell>
          <cell r="E1424" t="str">
            <v>ＡＬＳＯＫ介護 株式会社</v>
          </cell>
          <cell r="F1424" t="str">
            <v>アルソックカイゴ カブシキガイシャ</v>
          </cell>
          <cell r="G1424" t="str">
            <v>在宅本部</v>
          </cell>
          <cell r="H1424" t="str">
            <v>高窪</v>
          </cell>
          <cell r="I1424" t="str">
            <v>たかくぼ</v>
          </cell>
          <cell r="J1424" t="str">
            <v>0120-933-132</v>
          </cell>
          <cell r="K1424" t="str">
            <v>03-5414-0725</v>
          </cell>
          <cell r="L1424" t="e">
            <v>#N/A</v>
          </cell>
          <cell r="M1424" t="e">
            <v>#N/A</v>
          </cell>
          <cell r="N1424" t="str">
            <v xml:space="preserve">https://kaigo.alsok.co.jp/ </v>
          </cell>
          <cell r="O1424" t="str">
            <v>介護保険法に基づく介護施設の管理・運営を広く展開する総合福祉企業です。また保育事業も行っています。綜合警備保障ＡＬＳＯＫグループとして「必要な人に、必要なサービスの提供を」の経営理念のもと、お客様だけでなく従業員にも愛される会社を目指しております。定年６５歳以降も再雇用あり。</v>
          </cell>
          <cell r="P1424" t="str">
            <v>ケアマネジャー［かたくり町田木曽］</v>
          </cell>
          <cell r="Q1424" t="str">
            <v>確認中</v>
          </cell>
          <cell r="R1424" t="str">
            <v>【お仕事内容】※居宅介護支援事業所のケアマネ業務です！・ケアプランの作成・担当者会議・モニタリングの実施・介護保険の諸手続代行・行政機関との連絡調整・介護保険の給付管理業務・その他付随する業務 ◆ケアプラン 約３０件程度担当していただきます。ケアプランは簡単なケースから少しずつ始めますので未経験でも大丈夫です！◆シフト制の為子供の学校行事でお休みが取得しやすい職場です。</v>
          </cell>
          <cell r="S1424" t="str">
            <v>「介護サービスセンター かたくり町田木曽」</v>
          </cell>
          <cell r="T1424" t="str">
            <v>確認中</v>
          </cell>
          <cell r="U1424" t="str">
            <v>非常勤パート</v>
          </cell>
          <cell r="V1424" t="str">
            <v>東京都町田市木曽西３－４－７</v>
          </cell>
          <cell r="W1424" t="str">
            <v>ＪＲ横浜線 古淵駅,最寄り駅から就業場所までの交通手段,徒歩,所要時間,25分</v>
          </cell>
          <cell r="X1424" t="str">
            <v>1,470円〜1,470円</v>
          </cell>
          <cell r="Y1424" t="str">
            <v>-</v>
          </cell>
          <cell r="Z1424" t="str">
            <v>-</v>
          </cell>
          <cell r="AA1424" t="str">
            <v>実費支給（上限あり）</v>
          </cell>
          <cell r="AB1424" t="str">
            <v>なし</v>
          </cell>
          <cell r="AC1424" t="str">
            <v>なし</v>
          </cell>
          <cell r="AD1424" t="str">
            <v>なし</v>
          </cell>
          <cell r="AE1424" t="str">
            <v>なし</v>
          </cell>
          <cell r="AF1424" t="str">
            <v>時給</v>
          </cell>
          <cell r="AG1424" t="str">
            <v>期間の定めあり</v>
          </cell>
          <cell r="AH1424" t="str">
            <v>雇用期間の定めあり（4ヶ月以上）,〜2024年11月30日,契約更新の可能性,あり（原則更新）</v>
          </cell>
          <cell r="AI1424" t="str">
            <v>確認中</v>
          </cell>
          <cell r="AJ1424" t="str">
            <v>不可</v>
          </cell>
          <cell r="AK1424" t="str">
            <v>あり</v>
          </cell>
          <cell r="AL1424" t="str">
            <v>３ヶ月</v>
          </cell>
          <cell r="AM1424" t="str">
            <v>なし</v>
          </cell>
          <cell r="AN1424" t="str">
            <v>なし</v>
          </cell>
          <cell r="AO1424" t="str">
            <v>日勤</v>
          </cell>
          <cell r="AP1424" t="str">
            <v>8時30分〜17時30分</v>
          </cell>
          <cell r="AQ1424" t="str">
            <v>週3日〜週5日</v>
          </cell>
          <cell r="AR1424" t="str">
            <v>介護支援専門員（ケアマネージャー）必須</v>
          </cell>
          <cell r="AS1424" t="str">
            <v>雇用保険，労災保険，健康保険，厚生年金</v>
          </cell>
          <cell r="AT1424" t="str">
            <v>2人</v>
          </cell>
          <cell r="AU1424" t="str">
            <v>訪問介護（ホームヘルプサービス）</v>
          </cell>
          <cell r="AV1424" t="str">
            <v>利用しない</v>
          </cell>
          <cell r="AX1424" t="str">
            <v>利用しない</v>
          </cell>
          <cell r="AZ1424" t="str">
            <v>60分</v>
          </cell>
          <cell r="BA1424" t="str">
            <v>週休二日制</v>
          </cell>
          <cell r="BB1424" t="str">
            <v>あり（屋内禁煙）</v>
          </cell>
          <cell r="BC1424" t="str">
            <v>屋内禁煙（屋外に喫煙所設置）</v>
          </cell>
        </row>
        <row r="1425">
          <cell r="C1425" t="str">
            <v>70-0612</v>
          </cell>
          <cell r="D1425">
            <v>45412</v>
          </cell>
          <cell r="E1425" t="str">
            <v>社会福祉法人創和会 ケアセンター成瀬</v>
          </cell>
          <cell r="F1425" t="str">
            <v>シャカイフクシホウジンソウワカイ ケアセンターナルセ</v>
          </cell>
          <cell r="G1425" t="str">
            <v>総務管理課</v>
          </cell>
          <cell r="H1425" t="str">
            <v>笹倉</v>
          </cell>
          <cell r="I1425" t="str">
            <v>ささくら</v>
          </cell>
          <cell r="J1425" t="str">
            <v>042-720-2202</v>
          </cell>
          <cell r="K1425" t="str">
            <v>042-710-0612</v>
          </cell>
          <cell r="L1425" t="e">
            <v>#N/A</v>
          </cell>
          <cell r="M1425" t="e">
            <v>#N/A</v>
          </cell>
          <cell r="N1425" t="str">
            <v xml:space="preserve">http://ccnaruse.com/ </v>
          </cell>
          <cell r="O1425" t="str">
            <v>地域密着型特別養護老人ホーム・デイサービス・ヘルパーステーション・ケアマネジメントセンター・グループホーム５つの事業を行っています。住民活動により設立された社会福祉法人で「共に支え合い、共に生きる」という理念の下、５つの事業を通じ地域の福祉に貢献しています。</v>
          </cell>
          <cell r="P1425" t="str">
            <v>ケアセンター成瀬／特養・介護（非常勤）</v>
          </cell>
          <cell r="Q1425" t="str">
            <v>確認中</v>
          </cell>
          <cell r="R1425" t="str">
            <v>＊ユニット型小規模特養（定員２０名）の介護業務・入居者の生活支援や介護サービス業務全般・サービス担当者会議への参加・各種委員会活動への参加</v>
          </cell>
          <cell r="S1425" t="str">
            <v>ケアセンター成瀬</v>
          </cell>
          <cell r="T1425" t="str">
            <v>確認中</v>
          </cell>
          <cell r="U1425" t="str">
            <v>非常勤パート</v>
          </cell>
          <cell r="V1425" t="str">
            <v>東京都町田市成瀬台３－２４－１</v>
          </cell>
          <cell r="W1425" t="str">
            <v>横浜線成瀬駅、または町田駅より成瀬台行バス「野村住宅中央」下</v>
          </cell>
          <cell r="X1425" t="str">
            <v>1,200円</v>
          </cell>
          <cell r="Y1425" t="str">
            <v>夜勤手当4,000円／回</v>
          </cell>
          <cell r="Z1425" t="str">
            <v>-</v>
          </cell>
          <cell r="AA1425" t="str">
            <v>実費支給（上限なし）</v>
          </cell>
          <cell r="AB1425" t="str">
            <v>あり</v>
          </cell>
          <cell r="AC1425" t="str">
            <v>1時間あたり10円〜15円（前年度実績）</v>
          </cell>
          <cell r="AD1425" t="str">
            <v>なし</v>
          </cell>
          <cell r="AE1425" t="str">
            <v>なし</v>
          </cell>
          <cell r="AF1425" t="str">
            <v>時給</v>
          </cell>
          <cell r="AG1425" t="str">
            <v>期間の定めあり</v>
          </cell>
          <cell r="AH1425" t="str">
            <v>雇用期間の定めあり（4ヶ月以上）,6ヶ月,契約更新の可能性,あり（原則更新）</v>
          </cell>
          <cell r="AI1425" t="str">
            <v>確認中</v>
          </cell>
          <cell r="AJ1425" t="str">
            <v>可</v>
          </cell>
          <cell r="AK1425" t="str">
            <v>あり</v>
          </cell>
          <cell r="AL1425" t="str">
            <v>３ヶ月</v>
          </cell>
          <cell r="AM1425" t="str">
            <v>なし</v>
          </cell>
          <cell r="AN1425" t="str">
            <v>あり</v>
          </cell>
          <cell r="AO1425" t="str">
            <v>夜勤</v>
          </cell>
          <cell r="AP1425" t="str">
            <v>21時30分～翌7時00分（休憩90分）</v>
          </cell>
          <cell r="AQ1425" t="str">
            <v>週２日以上</v>
          </cell>
          <cell r="AR1425" t="str">
            <v>介護職員初任者研修（旧ヘルパー2級）・介護福祉士</v>
          </cell>
          <cell r="AS1425" t="str">
            <v>雇用保険，労災保険，健康保険，厚生年金</v>
          </cell>
          <cell r="AT1425" t="str">
            <v>1人</v>
          </cell>
          <cell r="AU1425" t="str">
            <v>特別養護老人ホーム（特養）</v>
          </cell>
          <cell r="AV1425" t="str">
            <v>利用しない</v>
          </cell>
          <cell r="AX1425" t="str">
            <v>利用しない</v>
          </cell>
          <cell r="AZ1425" t="str">
            <v>90分</v>
          </cell>
          <cell r="BA1425" t="str">
            <v>シフト以外</v>
          </cell>
          <cell r="BB1425" t="str">
            <v>あり（屋内禁煙）</v>
          </cell>
          <cell r="BC1425" t="str">
            <v>屋内禁煙（屋外に喫煙所設置）</v>
          </cell>
        </row>
        <row r="1426">
          <cell r="C1426" t="str">
            <v>70-0601</v>
          </cell>
          <cell r="D1426">
            <v>45314</v>
          </cell>
          <cell r="E1426" t="str">
            <v>医療法人社団幸隆会　多摩丘陵リハビリテーション病院</v>
          </cell>
          <cell r="F1426" t="str">
            <v>いりょうほうじんしゃだんこうりゅうかい　たまきゅうりょうりはびりてーしょんびょういん</v>
          </cell>
          <cell r="G1426" t="str">
            <v>看護部採用担当</v>
          </cell>
          <cell r="H1426" t="str">
            <v>西村　靖子</v>
          </cell>
          <cell r="I1426" t="str">
            <v>にしむら　やすこ</v>
          </cell>
          <cell r="J1426" t="str">
            <v>042-797-1864</v>
          </cell>
          <cell r="K1426" t="str">
            <v>042-797-1629</v>
          </cell>
          <cell r="L1426" t="str">
            <v>無し</v>
          </cell>
          <cell r="M1426" t="str">
            <v>rkango@tamakyuryo.or.jp</v>
          </cell>
          <cell r="N1426" t="str">
            <v>https://www.tamakyuryo.or.jp/rehabilitation/</v>
          </cell>
          <cell r="O1426" t="str">
            <v>法人・事業所紹介及びPR：多摩丘陵リハビリテーション病院は医療法人社団幸隆会グループにおける回復期治療を担う病院として、多摩丘陵病院と連携しながら医学的管理を実施しています。_x000D_
当院は、脳卒中・頭部外傷・廃用症候群・下肢手術後・脊椎脊髄手術等の患者様を急性期病院から早期に受け入れ、入院による集中的なリハビリテーションを行っています。_x000D_
また、退院した後も住み慣れた地域で社会生活を送ることができるよう、外来リハビリテーション、訪問リハビリテーション、通所リハビリテーションを実施しています。患者様が自分らしい生活を送っていただくために、全職員が一丸となってサービスを提供してまいります。</v>
          </cell>
          <cell r="P1426" t="str">
            <v>看護補助者</v>
          </cell>
          <cell r="Q1426" t="str">
            <v>確認中</v>
          </cell>
          <cell r="R1426" t="str">
            <v>お仕事内容：回復期リハ病棟に入院中の患者の日常生活上のお世話です。看護師の指示・指導のもと、食事介助、入浴介助、排泄介助、更衣介助などお願いします。患者様が社会復帰できるよう、また、安心して社会生活を送っていただけるようにチーム一丸となって支援させていただいております。業務に不安を抱いている方、マンツーマンでご指導させていただきますので、お気軽にご連絡してください。</v>
          </cell>
          <cell r="S1426" t="str">
            <v>多摩丘陵リハビリテーション病院</v>
          </cell>
          <cell r="T1426" t="str">
            <v>確認中</v>
          </cell>
          <cell r="U1426" t="str">
            <v>正社員</v>
          </cell>
          <cell r="V1426" t="str">
            <v>東京都町田市下小山田町1491</v>
          </cell>
          <cell r="W1426" t="str">
            <v>交通経路：京王線、小田急線、多摩モノレール線　多摩センター駅より無料送迎バスあり（乗車時間10分）_x000D_
自家用車可（職員の駐車料金不要）_x000D_
神奈中バス　町田駅から「多摩丘陵病院行」30分</v>
          </cell>
          <cell r="X1426" t="str">
            <v>230000～239000円※諸手（諸手当当含む）</v>
          </cell>
          <cell r="Y1426" t="str">
            <v>当直・職務手当含む</v>
          </cell>
          <cell r="Z1426" t="str">
            <v>夜勤手当　9500円/1回</v>
          </cell>
          <cell r="AA1426" t="str">
            <v>通勤手当：職員通勤車両管理規定に基づく</v>
          </cell>
          <cell r="AB1426" t="str">
            <v>有</v>
          </cell>
          <cell r="AC1426" t="str">
            <v>昇給実績：1～3％</v>
          </cell>
          <cell r="AD1426" t="str">
            <v>有</v>
          </cell>
          <cell r="AE1426" t="str">
            <v>賞与実績：前年3.95か月</v>
          </cell>
          <cell r="AF1426" t="str">
            <v>月給（手当等確認ください）</v>
          </cell>
          <cell r="AG1426" t="str">
            <v>無期雇用（期間の定めなし）</v>
          </cell>
          <cell r="AH1426" t="str">
            <v>無期雇用</v>
          </cell>
          <cell r="AI1426" t="str">
            <v>確認中</v>
          </cell>
          <cell r="AJ1426" t="str">
            <v>有</v>
          </cell>
          <cell r="AK1426" t="str">
            <v>有</v>
          </cell>
          <cell r="AL1426" t="str">
            <v>3か月</v>
          </cell>
          <cell r="AM1426" t="str">
            <v>有</v>
          </cell>
          <cell r="AN1426" t="str">
            <v>残業はほぼなし</v>
          </cell>
          <cell r="AO1426" t="str">
            <v>変形労働時間制（シフト勤務・１か月単位の変形労働時間制（登録ヘルパー等）））：変形労働時間制</v>
          </cell>
          <cell r="AP1426" t="str">
            <v>勤務時間：日勤　8：30～17：00_x000D_
早番　8：00～16：30_x000D_
夜勤　16：30～翌9：00_x000D_
※その他、ライフワークバランスにあわせた勤務時間あり。ご相談ください。</v>
          </cell>
          <cell r="AQ1426" t="str">
            <v>5日/週、シフト勤務_x000D_
※その他、ライフワークバランスにあわせた勤務時間あり。ご相談ください。</v>
          </cell>
          <cell r="AR1426" t="str">
            <v>資格・経験等：施設・病院経験者　※介護の仕事が初めての方も歓迎</v>
          </cell>
          <cell r="AS1426" t="str">
            <v>労働保険　雇用保険　社会保険　厚生年金</v>
          </cell>
          <cell r="AT1426" t="str">
            <v>2名</v>
          </cell>
          <cell r="AU1426" t="str">
            <v>その他</v>
          </cell>
          <cell r="AV1426" t="str">
            <v>有</v>
          </cell>
          <cell r="AW1426" t="str">
            <v>正社員募集　未経験者歓迎可　有資格・経験者歓迎　資格取得支援制度有り　勤務時間応相談可　勤務日数応相談可</v>
          </cell>
          <cell r="AX1426" t="str">
            <v>無</v>
          </cell>
          <cell r="AZ1426" t="str">
            <v>日勤休憩　60分、夜勤休憩60分、夜勤時の仮眠時間90分</v>
          </cell>
          <cell r="BA1426" t="str">
            <v>4週8休、有給休暇、年末年始休暇、夏季休暇</v>
          </cell>
          <cell r="BB1426" t="str">
            <v>有（屋内「原則禁煙」）</v>
          </cell>
          <cell r="BC1426" t="str">
            <v>その他：敷地内禁煙</v>
          </cell>
        </row>
        <row r="1427">
          <cell r="C1427" t="str">
            <v>70-0600</v>
          </cell>
          <cell r="D1427">
            <v>45315</v>
          </cell>
          <cell r="E1427" t="str">
            <v>社会福祉法人合掌苑</v>
          </cell>
          <cell r="F1427" t="str">
            <v>しゃかいふくしほうじんがっしょうえん</v>
          </cell>
          <cell r="G1427" t="str">
            <v>就労支援課</v>
          </cell>
          <cell r="H1427" t="str">
            <v>保坂健久</v>
          </cell>
          <cell r="I1427" t="str">
            <v>ほさかたけひさ</v>
          </cell>
          <cell r="J1427" t="str">
            <v>042-799-1130</v>
          </cell>
          <cell r="K1427" t="str">
            <v>042-788-0456</v>
          </cell>
          <cell r="L1427" t="str">
            <v>042-799-1130</v>
          </cell>
          <cell r="M1427" t="str">
            <v>saiyou@gsen.or.jp</v>
          </cell>
          <cell r="N1427" t="str">
            <v>https://www.gsen.or.jp/</v>
          </cell>
          <cell r="O1427" t="str">
            <v xml:space="preserve">合掌苑は、「関わるすべての人を幸せにする」ことを使命とし、60年以上町田南地域に密着した介護を行なっています。_x000D_
現在、東京都町田市、横浜市瀬谷区で３４サービスを展開する社会福祉法人です。_x000D_
施設で暮らすお客様を笑顔にし、自分も笑顔になれる、やりがいのある仕事です。_x000D_
当法人は日本でいちばん大切にしたい会社大賞（２０１７）受賞_x000D_
日本経営品質賞経営革新推進賞（２０１８）受賞企業です。_x000D_
</v>
          </cell>
          <cell r="P1427" t="str">
            <v>夜勤専従介護職員</v>
          </cell>
          <cell r="Q1427" t="str">
            <v>確認中</v>
          </cell>
          <cell r="R1427" t="str">
            <v>＊住宅型有料老人ホーム「アシステッドナーシング 鶴の苑」での夜勤のお仕事です。_x000D_
夜勤専従として3日間連続勤務し4日間お休み、翌週は4日連続勤務して３日間お休みというパターンですので_x000D_
ご自身の生活リズムを作り易いと思います。_x000D_
主な業務は_x000D_
・イブニングケア・排泄介助・体位変換・巡回_x000D_
・ナースコール対応・モーニングケア　など_x000D_
・お客様は全館で約９０名です。</v>
          </cell>
          <cell r="S1427" t="str">
            <v>住宅型有料老人ホーム「アシステッドナーシング 鶴の苑」</v>
          </cell>
          <cell r="T1427" t="str">
            <v>確認中</v>
          </cell>
          <cell r="U1427" t="str">
            <v>正社員</v>
          </cell>
          <cell r="V1427" t="str">
            <v>東京都町田市南町田5-3-28</v>
          </cell>
          <cell r="W1427" t="str">
            <v>東急田園都市線「南町田グランベリーパーク駅」　徒歩６分</v>
          </cell>
          <cell r="X1427" t="str">
            <v>３１６，４００円〜４１４，８００円</v>
          </cell>
          <cell r="Y1427" t="str">
            <v>・介護福祉士資格なし
・月１４日（126時間）勤務の場合
　　時給換算１，４００円×１２６時間／月＝１７６，４００円
　　夜勤手当１０，０００円／回　　　　　　１４０，０００円　
　　合計　　　　　　　　　　　　　　　　　３１６，４００円　
・月１７日（153時間）勤務の場合　　　　　　　　
　　時給換算１，４００円×１５３時間／月＝２１４，２００円
　　夜勤手当１０，０００円／回　　　　　　１７０，０００円　
　　合計　　　　　　　　　　　　　　　　　３８４，２００円
?介護福祉士資格あり
・月１４日（126時間）勤務の場合
　　時給換算１，６００円×１２６時間／月＝２０１，６００円
　　夜勤手当１０，０００円／回　　　　　　１４０，０００円　
　　合計　　　　　　　　　　　　　　　　　３４１，６００円　
・月１７日（153時間）勤務の場合　　　　　　　　
　　時給換算１，６００円×１５３時間／月＝２４４，８００円
　　夜勤手当１０，０００円／回　　　　　　１７０，０００円　
　　合計　　　　　　　　　　　　　　　　　４１４，８００円
　</v>
          </cell>
          <cell r="Z1427" t="str">
            <v>なし</v>
          </cell>
          <cell r="AA1427" t="str">
            <v>上限３０，０００円</v>
          </cell>
          <cell r="AB1427" t="str">
            <v>無</v>
          </cell>
          <cell r="AC1427" t="str">
            <v>無　</v>
          </cell>
          <cell r="AD1427" t="str">
            <v>無</v>
          </cell>
          <cell r="AE1427" t="str">
            <v>無</v>
          </cell>
          <cell r="AF1427" t="str">
            <v>月給（手当等確認ください）</v>
          </cell>
          <cell r="AG1427" t="str">
            <v>無期雇用（期間の定めなし）</v>
          </cell>
          <cell r="AH1427" t="str">
            <v>無期雇用</v>
          </cell>
          <cell r="AI1427" t="str">
            <v>確認中</v>
          </cell>
          <cell r="AJ1427" t="str">
            <v>有</v>
          </cell>
          <cell r="AK1427" t="str">
            <v>有</v>
          </cell>
          <cell r="AL1427" t="str">
            <v>３ヶ月</v>
          </cell>
          <cell r="AM1427" t="str">
            <v>有</v>
          </cell>
          <cell r="AN1427" t="str">
            <v>平均４時間／月</v>
          </cell>
          <cell r="AO1427" t="str">
            <v>固定時間制（日勤・夜勤専従）</v>
          </cell>
          <cell r="AP1427" t="str">
            <v>21：30～翌7：30_x000D_
４週に１回、日勤で４時間勤務あり</v>
          </cell>
          <cell r="AQ1427" t="str">
            <v>１４日〜１７日／月</v>
          </cell>
          <cell r="AR1427" t="str">
            <v>学歴不問_x000D_
資格：初任者研修、実務者研修、介護福祉士のいずれかを有していること</v>
          </cell>
          <cell r="AS1427" t="str">
            <v>労働保険　雇用保険　社会保険　厚生年金</v>
          </cell>
          <cell r="AT1427" t="str">
            <v>３名</v>
          </cell>
          <cell r="AU1427" t="str">
            <v>住宅型有料老人ホーム</v>
          </cell>
          <cell r="AV1427" t="str">
            <v>有</v>
          </cell>
          <cell r="AW1427" t="str">
            <v>正社員募集</v>
          </cell>
          <cell r="AX1427" t="str">
            <v>無</v>
          </cell>
          <cell r="AZ1427" t="str">
            <v>60分</v>
          </cell>
          <cell r="BA1427" t="str">
            <v>リフレッシュ休暇４日入社時に有給休暇10日付与（但し10月以降入社は８日から日数減）</v>
          </cell>
          <cell r="BB1427" t="str">
            <v>有（屋内「原則禁煙」）</v>
          </cell>
          <cell r="BC1427" t="str">
            <v>屋内禁煙（屋外に喫煙所設置）</v>
          </cell>
        </row>
        <row r="1428">
          <cell r="C1428" t="str">
            <v>70-0602</v>
          </cell>
          <cell r="D1428">
            <v>45317</v>
          </cell>
          <cell r="E1428" t="str">
            <v>社会福祉法人　創和会</v>
          </cell>
          <cell r="F1428" t="str">
            <v>シャカイフクシホウジンソウワカイ</v>
          </cell>
          <cell r="G1428" t="str">
            <v>総務管理課</v>
          </cell>
          <cell r="H1428" t="str">
            <v>笠倉恒子</v>
          </cell>
          <cell r="I1428" t="str">
            <v>かさくらつねこ</v>
          </cell>
          <cell r="J1428" t="str">
            <v>042-720-2202</v>
          </cell>
          <cell r="K1428" t="str">
            <v>042-710-0612</v>
          </cell>
          <cell r="M1428" t="str">
            <v>sowakai-o@clock.ocn.ne.jp</v>
          </cell>
          <cell r="N1428" t="str">
            <v>http://www.ccnaruse.com/</v>
          </cell>
          <cell r="O1428" t="str">
            <v>成瀬台の静かな住宅地の中にある、小規模地域密着型の特別養護老人ホームです。入居者様は２０名で、おひとりおひとりの生活を大切に過ごしていただけるよう、きめ細かな介護をしております。</v>
          </cell>
          <cell r="P1428" t="str">
            <v>事務員</v>
          </cell>
          <cell r="Q1428" t="str">
            <v>確認中</v>
          </cell>
          <cell r="R1428" t="str">
            <v>特養の介護保険請求事務、消耗品の発注・管理、他</v>
          </cell>
          <cell r="S1428" t="str">
            <v>特別養護老人ホーム・暖家</v>
          </cell>
          <cell r="T1428" t="str">
            <v>確認中</v>
          </cell>
          <cell r="U1428" t="str">
            <v>非常勤パート</v>
          </cell>
          <cell r="V1428" t="str">
            <v>東京都町田市成瀬台３丁目２４番１号</v>
          </cell>
          <cell r="W1428" t="str">
            <v>町田駅または成瀬駅から神奈中バス　野村住宅住宅中央バス停　徒歩２分</v>
          </cell>
          <cell r="X1428" t="str">
            <v>時給１１１３円～１１１３円</v>
          </cell>
          <cell r="Y1428" t="str">
            <v>日・祝日手当　１２５円/時間</v>
          </cell>
          <cell r="Z1428" t="str">
            <v>-</v>
          </cell>
          <cell r="AA1428" t="str">
            <v>実費支給（上限あり）</v>
          </cell>
          <cell r="AB1428" t="str">
            <v>有</v>
          </cell>
          <cell r="AC1428" t="str">
            <v>時給１０円昇給</v>
          </cell>
          <cell r="AD1428" t="str">
            <v>無</v>
          </cell>
          <cell r="AE1428" t="str">
            <v>無し</v>
          </cell>
          <cell r="AF1428" t="str">
            <v>時給</v>
          </cell>
          <cell r="AG1428" t="str">
            <v>有期雇用（雇用期間の定めあり）</v>
          </cell>
          <cell r="AH1428" t="str">
            <v>採用日～2024年３月３１日まで。更新あり。</v>
          </cell>
          <cell r="AI1428" t="str">
            <v>確認中</v>
          </cell>
          <cell r="AJ1428" t="str">
            <v>有：ガソリン代支給。駐車場代は個人負担。</v>
          </cell>
          <cell r="AK1428" t="str">
            <v>有</v>
          </cell>
          <cell r="AL1428" t="str">
            <v>入社３か月</v>
          </cell>
          <cell r="AM1428" t="str">
            <v>有</v>
          </cell>
          <cell r="AN1428" t="str">
            <v>殆どなし。月１時間程度。</v>
          </cell>
          <cell r="AO1428" t="str">
            <v>変形労働時間制（シフト勤務・１か月単位の変形労働時間制（登録ヘルパー等）））</v>
          </cell>
          <cell r="AP1428" t="str">
            <v>7：00～20：00の間でご希望の時間、３時間/日～</v>
          </cell>
          <cell r="AQ1428" t="str">
            <v>週３日～</v>
          </cell>
          <cell r="AR1428" t="str">
            <v>なし</v>
          </cell>
          <cell r="AS1428" t="str">
            <v>労働保険　雇用保険　社会保険　厚生年金：勤務条件により加入</v>
          </cell>
          <cell r="AT1428" t="str">
            <v>１人</v>
          </cell>
          <cell r="AU1428" t="str">
            <v>特別養護老人ホーム（特養）</v>
          </cell>
          <cell r="AV1428" t="str">
            <v>利用する</v>
          </cell>
          <cell r="AW1428" t="str">
            <v>パートタイム募集　有資格・経験者歓迎　アクティブシニア歓迎　勤務時間応相談可　勤務日数応相談可</v>
          </cell>
          <cell r="AX1428" t="str">
            <v>無</v>
          </cell>
          <cell r="AZ1428" t="str">
            <v>勤務時間数による。</v>
          </cell>
          <cell r="BA1428" t="str">
            <v>シフト以外</v>
          </cell>
          <cell r="BB1428" t="str">
            <v>有（屋内「原則禁煙」）</v>
          </cell>
          <cell r="BC1428" t="str">
            <v>屋内禁煙（屋外に喫煙所設置）</v>
          </cell>
        </row>
        <row r="1429">
          <cell r="C1429" t="str">
            <v>70-0605</v>
          </cell>
          <cell r="D1429">
            <v>45323</v>
          </cell>
          <cell r="E1429" t="str">
            <v>医療法人社団幸隆会　多摩丘陵リハビリテーション病院</v>
          </cell>
          <cell r="F1429" t="str">
            <v>イリョウホウジンシャダンコウリュウカイタマキュウリョウリハビリテーションビョウイン</v>
          </cell>
          <cell r="G1429" t="str">
            <v>看護部</v>
          </cell>
          <cell r="H1429" t="str">
            <v>西村靖子</v>
          </cell>
          <cell r="I1429" t="str">
            <v>ニシムラ　ヤスコ</v>
          </cell>
          <cell r="J1429" t="str">
            <v>042-797-1864</v>
          </cell>
          <cell r="K1429" t="str">
            <v>042-797-1629</v>
          </cell>
          <cell r="M1429" t="str">
            <v>rkango@tamakyuryo.or.jp</v>
          </cell>
          <cell r="N1429" t="str">
            <v>https://www.tamakyuryo.or.jp/rehabilitation/</v>
          </cell>
          <cell r="O1429" t="str">
            <v>多摩丘陵リハビリテーション病院は医療法人社団幸隆会グループにおける回復期治療を担う病院として、多摩丘陵病院と連携しながら医学的管理を実施しています。 当院は、脳卒中・頭部外傷・廃用症候群・下肢手術後・脊椎脊髄手術等の患者様を急性期病院から早期に受け入れ、入院による集中的なリハビリテーションを行っています。 また、退院した後も住み慣れた地域で社会生活を送ることができるよう、外来リハビリテーション、訪問リハビリテーション、通所リハビリテーションを実施しています。患者様が自分らしい生活を送っていただくために、全職員が一丸となってサービスを提供してまいります。</v>
          </cell>
          <cell r="P1429" t="str">
            <v>看護師</v>
          </cell>
          <cell r="Q1429" t="str">
            <v>確認中</v>
          </cell>
          <cell r="R1429" t="str">
            <v>回復期リハ病棟に入院中の患者様ケアです。バイタルサイン測定、食事介助、与薬、入浴のお世話、排泄の介助、病棟歩行訓練、集団リハビリの見守り、リハビリカンファレンスの参加、家族へのIC参加、入院の対応、入院中の患者へのADL指導、自宅での服薬の自己管理自立に向けたケアプラン立案と実施、評価、退院前の家族指導、外出・外泊前の生活指導などなど。患者様の退院後を見据えた看護プランを立案し、不安のない社会生活を送っていただくよう日々頑張っています。業務に不安を抱いている方、マンツーマンでご指導させていただきますので、お気軽にご連絡してください。</v>
          </cell>
          <cell r="S1429" t="str">
            <v>多摩丘陵リハビリテーション病院</v>
          </cell>
          <cell r="T1429" t="str">
            <v>確認中</v>
          </cell>
          <cell r="U1429" t="str">
            <v>非常勤パート</v>
          </cell>
          <cell r="V1429" t="str">
            <v>東京都町田市下小山田町1491</v>
          </cell>
          <cell r="W1429" t="str">
            <v>京王線、小田急線、多摩モノレール線　多摩センター駅より無料送迎バスあり（乗車時間10分） 自家用車可（職員の駐車料金不要） 神奈中バス　町田駅から「多摩丘陵病院行」30分</v>
          </cell>
          <cell r="X1429" t="str">
            <v>時給　1600円</v>
          </cell>
          <cell r="Y1429" t="str">
            <v>なし</v>
          </cell>
          <cell r="Z1429" t="str">
            <v>なし</v>
          </cell>
          <cell r="AA1429" t="str">
            <v>職員通勤車両管理規定に基づく</v>
          </cell>
          <cell r="AB1429" t="str">
            <v>無</v>
          </cell>
          <cell r="AC1429" t="str">
            <v>なし</v>
          </cell>
          <cell r="AD1429" t="str">
            <v>無</v>
          </cell>
          <cell r="AE1429" t="str">
            <v>なし</v>
          </cell>
          <cell r="AF1429" t="str">
            <v>時給</v>
          </cell>
          <cell r="AG1429" t="str">
            <v>有期雇用（雇用期間の定めあり）</v>
          </cell>
          <cell r="AH1429" t="str">
            <v>1年更新あり</v>
          </cell>
          <cell r="AI1429" t="str">
            <v>確認中</v>
          </cell>
          <cell r="AJ1429" t="str">
            <v>可</v>
          </cell>
          <cell r="AK1429" t="str">
            <v>有</v>
          </cell>
          <cell r="AL1429" t="str">
            <v>1か月</v>
          </cell>
          <cell r="AM1429" t="str">
            <v>有</v>
          </cell>
          <cell r="AN1429" t="str">
            <v>ほぼなし</v>
          </cell>
          <cell r="AO1429" t="str">
            <v>変形労働時間制（シフト勤務・１か月単位の変形労働時間制（登録ヘルパー等）））</v>
          </cell>
          <cell r="AP1429" t="str">
            <v>勤務時間：日勤　8：30～17：00 遅番　10：30～19：00 夜勤　16：30～翌9：00</v>
          </cell>
          <cell r="AQ1429" t="str">
            <v>3日/週～</v>
          </cell>
          <cell r="AR1429" t="str">
            <v>看護師</v>
          </cell>
          <cell r="AS1429" t="str">
            <v>労働保険・雇用保険・社会保険・その他</v>
          </cell>
          <cell r="AT1429" t="str">
            <v>２人</v>
          </cell>
          <cell r="AU1429" t="str">
            <v>その他</v>
          </cell>
          <cell r="AV1429" t="str">
            <v>利用する</v>
          </cell>
          <cell r="AW1429" t="str">
            <v>勤務日数応相談可</v>
          </cell>
          <cell r="AX1429" t="str">
            <v>利用しない</v>
          </cell>
          <cell r="AZ1429" t="str">
            <v>60分</v>
          </cell>
          <cell r="BA1429" t="str">
            <v>シフト以外</v>
          </cell>
          <cell r="BB1429" t="str">
            <v>有（屋内「原則禁煙」）</v>
          </cell>
          <cell r="BC1429" t="str">
            <v>無</v>
          </cell>
        </row>
        <row r="1430">
          <cell r="C1430" t="str">
            <v>70-0606</v>
          </cell>
          <cell r="D1430">
            <v>45323</v>
          </cell>
          <cell r="E1430" t="str">
            <v>医療法人社団幸隆会　多摩丘陵リハビリテーション病院</v>
          </cell>
          <cell r="F1430" t="str">
            <v>イリョウホウジンシャダンコウリュウカイタマキュウリョウリハビリテーションビョウイン</v>
          </cell>
          <cell r="G1430" t="str">
            <v>看護部</v>
          </cell>
          <cell r="H1430" t="str">
            <v>西村靖子</v>
          </cell>
          <cell r="I1430" t="str">
            <v>ニシムラ　ヤスコ</v>
          </cell>
          <cell r="J1430" t="str">
            <v>042-797-1864</v>
          </cell>
          <cell r="K1430" t="str">
            <v>042-797-1629</v>
          </cell>
          <cell r="M1430" t="str">
            <v>rkango@tamakyuryo.or.jp</v>
          </cell>
          <cell r="N1430" t="str">
            <v>https://www.tamakyuryo.or.jp/rehabilitation/</v>
          </cell>
          <cell r="O1430" t="str">
            <v>多摩丘陵リハビリテーション病院は医療法人社団幸隆会グループにおける回復期治療を担う病院として、多摩丘陵病院と連携しながら医学的管理を実施しています。 当院は、脳卒中・頭部外傷・廃用症候群・下肢手術後・脊椎脊髄手術等の患者様を急性期病院から早期に受け入れ、入院による集中的なリハビリテーションを行っています。 また、退院した後も住み慣れた地域で社会生活を送ることができるよう、外来リハビリテーション、訪問リハビリテーション、通所リハビリテーションを実施しています。患者様が自分らしい生活を送っていただくために、全職員が一丸となってサービスを提供してまいります。</v>
          </cell>
          <cell r="P1430" t="str">
            <v>看護補助者</v>
          </cell>
          <cell r="Q1430" t="str">
            <v>変更範囲：変更なし</v>
          </cell>
          <cell r="R1430" t="str">
            <v>お仕事内容：回復期リハ病棟に入院中の患者の日常生活上のお世話です。看護師の指示・指導のもと、食事介助、入浴介助、排泄介助、更衣介助などお願いします。患者様が社会復帰できるよう、また、安心して社会生活を送っていただけるようにチーム一丸となって支援させていただいております。業務に不安を抱いている方、マンツーマンでご指導させていただきますので、お気軽にご連絡してください。</v>
          </cell>
          <cell r="S1430" t="str">
            <v>多摩丘陵リハビリテーション病院</v>
          </cell>
          <cell r="T1430" t="str">
            <v>変更無し</v>
          </cell>
          <cell r="U1430" t="str">
            <v>非常勤パート</v>
          </cell>
          <cell r="V1430" t="str">
            <v>東京都町田市下小山田町1491</v>
          </cell>
          <cell r="W1430" t="str">
            <v>京王線、小田急線、多摩モノレール線　多摩センター駅より無料送迎バスあり（乗車時間10分） 自家用車可（職員の駐車料金不要） 神奈中バス　町田駅から「多摩丘陵病院行」30分</v>
          </cell>
          <cell r="X1430" t="str">
            <v>時給　1113円</v>
          </cell>
          <cell r="Y1430" t="str">
            <v>なし</v>
          </cell>
          <cell r="Z1430" t="str">
            <v>なし</v>
          </cell>
          <cell r="AA1430" t="str">
            <v>職員通勤車両管理規定に基づく</v>
          </cell>
          <cell r="AB1430" t="str">
            <v>無</v>
          </cell>
          <cell r="AC1430" t="str">
            <v>なし</v>
          </cell>
          <cell r="AD1430" t="str">
            <v>無</v>
          </cell>
          <cell r="AE1430" t="str">
            <v>なし</v>
          </cell>
          <cell r="AF1430" t="str">
            <v>時給</v>
          </cell>
          <cell r="AG1430" t="str">
            <v>有期雇用（雇用期間の定めあり）</v>
          </cell>
          <cell r="AH1430" t="str">
            <v>1年更新あり</v>
          </cell>
          <cell r="AI1430" t="str">
            <v>更新回数、5回を上限とする</v>
          </cell>
          <cell r="AJ1430" t="str">
            <v>可</v>
          </cell>
          <cell r="AK1430" t="str">
            <v>有</v>
          </cell>
          <cell r="AL1430" t="str">
            <v>1か月</v>
          </cell>
          <cell r="AM1430" t="str">
            <v>有</v>
          </cell>
          <cell r="AN1430" t="str">
            <v>ほぼなし</v>
          </cell>
          <cell r="AO1430" t="str">
            <v>変形労働時間制（シフト勤務・１か月単位の変形労働時間制（登録ヘルパー等）））</v>
          </cell>
          <cell r="AP1430" t="str">
            <v>勤務時間：日勤　8：30～17：00 遅番　10：30～19：00 夜勤　16：30～翌9：00</v>
          </cell>
          <cell r="AQ1430" t="str">
            <v>3日/週～</v>
          </cell>
          <cell r="AR1430" t="str">
            <v>未経験者歓迎</v>
          </cell>
          <cell r="AS1430" t="str">
            <v>労働保険・雇用保険・社会保険・その他</v>
          </cell>
          <cell r="AT1430" t="str">
            <v>２人</v>
          </cell>
          <cell r="AU1430" t="str">
            <v>その他</v>
          </cell>
          <cell r="AV1430" t="str">
            <v>利用する</v>
          </cell>
          <cell r="AW1430" t="str">
            <v>勤務日数応相談可</v>
          </cell>
          <cell r="AX1430" t="str">
            <v>利用しない</v>
          </cell>
          <cell r="AZ1430" t="str">
            <v>60分</v>
          </cell>
          <cell r="BA1430" t="str">
            <v>シフト以外</v>
          </cell>
          <cell r="BB1430" t="str">
            <v>有（屋内「原則禁煙」）</v>
          </cell>
          <cell r="BC1430" t="str">
            <v>無</v>
          </cell>
        </row>
        <row r="1431">
          <cell r="C1431" t="str">
            <v>13190-00983041</v>
          </cell>
          <cell r="D1431">
            <v>45323</v>
          </cell>
          <cell r="E1431" t="str">
            <v>社会福祉法人 南町田ちいろば会</v>
          </cell>
          <cell r="F1431" t="str">
            <v>シャカイフクシホウジンミナミマチダチイロバカイ</v>
          </cell>
          <cell r="G1431" t="str">
            <v>総務課 採用担当</v>
          </cell>
          <cell r="H1431" t="str">
            <v>中村</v>
          </cell>
          <cell r="I1431" t="e">
            <v>#N/A</v>
          </cell>
          <cell r="J1431" t="str">
            <v>042-796-1521</v>
          </cell>
          <cell r="K1431" t="str">
            <v>042-796-1522</v>
          </cell>
          <cell r="L1431" t="e">
            <v>#N/A</v>
          </cell>
          <cell r="M1431" t="e">
            <v>#N/A</v>
          </cell>
          <cell r="N1431" t="str">
            <v xml:space="preserve">http://www.migiwa-home.or.jp </v>
          </cell>
          <cell r="O1431" t="str">
            <v>介護保険制度による老人福祉施設   １特別養護老人ホーム ２短期入所事業所 ３通所介護事業所 ４訪問介護事業所 ５居宅介護支援センター寄り添う思いを大切にした福祉サービスを提供していく経営理念をもとに日々励んでいます。</v>
          </cell>
          <cell r="P1431" t="str">
            <v>特別養護老人ホーム介護職員</v>
          </cell>
          <cell r="Q1431" t="str">
            <v>確認中</v>
          </cell>
          <cell r="R1431" t="str">
            <v>＊特養 定員８８名、ユニット型＊ ショートスティ 定員１１名／日、併設型、多床室・ユニット入居者１１名の料理の盛り付けや洗い物。・お部屋の掃除やリネン交換など・簡単な介助あり</v>
          </cell>
          <cell r="S1431" t="str">
            <v>社会福祉法人 南町田ちいろば会</v>
          </cell>
          <cell r="T1431" t="str">
            <v>確認中</v>
          </cell>
          <cell r="U1431" t="str">
            <v>非常勤パート</v>
          </cell>
          <cell r="V1431" t="str">
            <v>東京都町田市南町田４丁目１０－３８</v>
          </cell>
          <cell r="W1431" t="str">
            <v>東急田園都市線 南町田グランベリーパーク駅,最寄り駅から就業場所までの交通手段,徒歩,所要時間,12分</v>
          </cell>
          <cell r="X1431" t="str">
            <v>1,151円〜1,226円</v>
          </cell>
          <cell r="Y1431" t="str">
            <v>処遇改善手当 38円〜38円</v>
          </cell>
          <cell r="Z1431" t="str">
            <v>なし</v>
          </cell>
          <cell r="AA1431" t="str">
            <v>実費支給（上限あり）</v>
          </cell>
          <cell r="AB1431" t="str">
            <v>あり</v>
          </cell>
          <cell r="AC1431" t="str">
            <v>1時間あたり0円〜50円（前年度実績）</v>
          </cell>
          <cell r="AD1431" t="str">
            <v>なし</v>
          </cell>
          <cell r="AE1431" t="str">
            <v>なし</v>
          </cell>
          <cell r="AF1431" t="str">
            <v>時給</v>
          </cell>
          <cell r="AG1431" t="str">
            <v>期間の定めあり</v>
          </cell>
          <cell r="AH1431" t="str">
            <v>雇用期間の定めあり（4ヶ月以上）,〜2025年3月31日,契約更新の可能性,あり（原則更新）</v>
          </cell>
          <cell r="AI1431" t="str">
            <v>確認中</v>
          </cell>
          <cell r="AJ1431" t="str">
            <v>可</v>
          </cell>
          <cell r="AK1431" t="str">
            <v>あり</v>
          </cell>
          <cell r="AL1431" t="str">
            <v>３ヶ月</v>
          </cell>
          <cell r="AM1431" t="str">
            <v>なし</v>
          </cell>
          <cell r="AN1431" t="str">
            <v>なし</v>
          </cell>
          <cell r="AO1431" t="str">
            <v>日勤</v>
          </cell>
          <cell r="AP1431" t="str">
            <v>7時30分〜19時30分の時間の間の5時間程度,就業時間に関する特記事項,＊勤務時間に関しては相談可,＊土日勤務可能な方優遇</v>
          </cell>
          <cell r="AQ1431" t="str">
            <v>週4日程度</v>
          </cell>
          <cell r="AR1431" t="str">
            <v>免許・資格不問</v>
          </cell>
          <cell r="AS1431" t="str">
            <v>雇用保険，労災保険</v>
          </cell>
          <cell r="AT1431" t="str">
            <v>1人</v>
          </cell>
          <cell r="AU1431" t="str">
            <v>特別養護老人ホーム（特養）</v>
          </cell>
          <cell r="AV1431" t="str">
            <v>利用しない</v>
          </cell>
          <cell r="AX1431" t="str">
            <v>利用しない</v>
          </cell>
          <cell r="AZ1431" t="str">
            <v>0分</v>
          </cell>
          <cell r="BA1431" t="str">
            <v>週休二日制</v>
          </cell>
          <cell r="BB1431" t="str">
            <v>あり（屋内禁煙）</v>
          </cell>
          <cell r="BC1431" t="str">
            <v>屋内禁煙（屋外に喫煙所設置）</v>
          </cell>
        </row>
        <row r="1432">
          <cell r="C1432" t="str">
            <v>70-0607</v>
          </cell>
          <cell r="D1432">
            <v>45450</v>
          </cell>
          <cell r="E1432" t="str">
            <v>社会福祉法人賛育会</v>
          </cell>
          <cell r="F1432" t="str">
            <v>しゃかいふくしほうじんさんいくかいへるぱーすてーしょんせいふうえん</v>
          </cell>
          <cell r="G1432" t="str">
            <v>管理課</v>
          </cell>
          <cell r="H1432" t="str">
            <v>佐々木</v>
          </cell>
          <cell r="I1432" t="str">
            <v>ささき</v>
          </cell>
          <cell r="J1432" t="str">
            <v>042-735-3000</v>
          </cell>
          <cell r="K1432" t="str">
            <v>042-734-8933</v>
          </cell>
          <cell r="L1432">
            <v>114</v>
          </cell>
          <cell r="M1432" t="str">
            <v>sasaki.m@san-ikukai.or.jp</v>
          </cell>
          <cell r="N1432" t="str">
            <v>https://san-ikukai.or.jp/seifu-en/</v>
          </cell>
          <cell r="O1432" t="str">
            <v>清風園の開設は1964年7月20日です。丁度、東京オリンピック開催がある年に開園致しました。_x000D_
清風園には代々受け継がれている伝統と人材育成があります。その一つが、「私たちがお会いするすべての人に対して、おもてなしの心」を持つことです。_x000D_
また、常に「寄り添う心」を大切にして看取りケアを実践して参りました。_x000D_
利用者本位のサービス提供を目標としています。</v>
          </cell>
          <cell r="P1432" t="str">
            <v>登録ヘルパー</v>
          </cell>
          <cell r="Q1432" t="str">
            <v>確認中</v>
          </cell>
          <cell r="R1432" t="str">
            <v>近隣の高齢者宅へ訪問して、身体介助（排せつ・清拭・入浴等）（１件４５分～６０分）を行う。</v>
          </cell>
          <cell r="S1432" t="str">
            <v>ヘルパーステーション清風園</v>
          </cell>
          <cell r="T1432" t="str">
            <v>確認中</v>
          </cell>
          <cell r="U1432" t="str">
            <v>登録</v>
          </cell>
          <cell r="V1432" t="str">
            <v>東京都町田市金井7-17-20</v>
          </cell>
          <cell r="W1432" t="str">
            <v>小田急線鶴川駅より、町田バスセンター行きバス１０分（金井経由、八幡神社前下車）_x000D_
小田急線町田駅より、鶴川駅行きバス２０分（金井経由、八幡神社前下車）_x000D_
小田急線玉川学園前駅より徒歩２０分</v>
          </cell>
          <cell r="X1432" t="str">
            <v>時給1,230円</v>
          </cell>
          <cell r="Y1432" t="str">
            <v>介護福祉士手当時給100円</v>
          </cell>
          <cell r="Z1432" t="str">
            <v>処遇改善手当時給60円・外勤手当時給70円・日曜祝日出勤時給200円</v>
          </cell>
          <cell r="AA1432" t="str">
            <v>上限なし</v>
          </cell>
          <cell r="AB1432" t="str">
            <v>無</v>
          </cell>
          <cell r="AC1432" t="str">
            <v>なし</v>
          </cell>
          <cell r="AD1432" t="str">
            <v>無</v>
          </cell>
          <cell r="AE1432" t="str">
            <v>なし</v>
          </cell>
          <cell r="AF1432" t="str">
            <v>時給</v>
          </cell>
          <cell r="AG1432" t="str">
            <v>有期雇用（雇用期間の定めあり）</v>
          </cell>
          <cell r="AH1432" t="str">
            <v>試用期間後～2025年3月31日、更新あり（勤務実績により判断）、通算契約期間４年</v>
          </cell>
          <cell r="AI1432" t="str">
            <v>確認中</v>
          </cell>
          <cell r="AJ1432" t="str">
            <v>有</v>
          </cell>
          <cell r="AK1432" t="str">
            <v>有</v>
          </cell>
          <cell r="AL1432" t="str">
            <v>入社３カ月</v>
          </cell>
          <cell r="AM1432" t="str">
            <v>無</v>
          </cell>
          <cell r="AN1432" t="str">
            <v>なし</v>
          </cell>
          <cell r="AO1432" t="str">
            <v>変形労働時間制（シフト勤務・１か月単位の変形労働時間制（登録ヘルパー等）））</v>
          </cell>
          <cell r="AP1432" t="str">
            <v>①７：３０～１２：３０（休憩なし）５時間_x000D_
②１５：３０～２０：３０（休憩なし）５時間</v>
          </cell>
          <cell r="AQ1432" t="str">
            <v>週１～２日</v>
          </cell>
          <cell r="AR1432" t="str">
            <v>初任者研修</v>
          </cell>
          <cell r="AS1432" t="str">
            <v>その他：労災保険</v>
          </cell>
          <cell r="AT1432">
            <v>1</v>
          </cell>
          <cell r="AU1432" t="str">
            <v>訪問介護（ホームヘルプサービス）</v>
          </cell>
          <cell r="AV1432" t="str">
            <v>利用しない</v>
          </cell>
          <cell r="AX1432" t="str">
            <v>利用しない</v>
          </cell>
          <cell r="AZ1432" t="str">
            <v>なし</v>
          </cell>
          <cell r="BA1432" t="str">
            <v>シフト以外</v>
          </cell>
          <cell r="BB1432" t="str">
            <v>有（屋内「原則禁煙」）</v>
          </cell>
          <cell r="BC1432" t="str">
            <v>屋内禁煙（屋外に喫煙所設置）</v>
          </cell>
        </row>
        <row r="1433">
          <cell r="C1433" t="str">
            <v>13190-01760541</v>
          </cell>
          <cell r="D1433">
            <v>45342</v>
          </cell>
          <cell r="E1433" t="str">
            <v>医療法人社団芙蓉会 ふよう病院</v>
          </cell>
          <cell r="F1433" t="str">
            <v>イリョウホウジンシャダンフヨウカイ フヨウビョウイン</v>
          </cell>
          <cell r="G1433" t="str">
            <v>人事課</v>
          </cell>
          <cell r="H1433" t="str">
            <v>盆子原一成</v>
          </cell>
          <cell r="I1433" t="str">
            <v>お問い合わせください</v>
          </cell>
          <cell r="J1433" t="str">
            <v>042-799-0665</v>
          </cell>
          <cell r="K1433" t="str">
            <v>お問い合わせください</v>
          </cell>
          <cell r="L1433" t="str">
            <v>お問い合わせください</v>
          </cell>
          <cell r="M1433" t="str">
            <v>お問い合わせください</v>
          </cell>
          <cell r="N1433" t="str">
            <v xml:space="preserve">https://www.fuyou.or.jp/ </v>
          </cell>
          <cell r="O1433" t="str">
            <v>介護医療院・医療療養型医療施設「老人は国の宝」を標語に掲げ、高齢者医療、介護保険事業を運営する医療法人です。ご利用者に「ここに居て良かった」と思って頂けるサービスを目指しています。</v>
          </cell>
          <cell r="P1433" t="str">
            <v>介護職（ケアワーカー）</v>
          </cell>
          <cell r="Q1433" t="str">
            <v>確認中</v>
          </cell>
          <cell r="R1433" t="str">
            <v>＊デイサービスにおける介護業務（送迎業務を含む）を担当して頂 きます。・生活リハビリを中心に日常生活に必要なことを 自分でできるようにサポート。・一般型（定員２０名）と認知症対応型（定員１２名）</v>
          </cell>
          <cell r="S1433" t="str">
            <v>ディサービスふれあいルーム</v>
          </cell>
          <cell r="T1433" t="str">
            <v>確認中</v>
          </cell>
          <cell r="U1433" t="str">
            <v>正社員</v>
          </cell>
          <cell r="V1433" t="str">
            <v>東京都町田市南町田３丁目４３－１</v>
          </cell>
          <cell r="W1433" t="str">
            <v>東急田園都市線 南町田グランベリーパーク駅,最寄り駅から就業場所までの交通手段,徒歩,所要時間,8分</v>
          </cell>
          <cell r="X1433" t="str">
            <v>189,000円〜216,000円</v>
          </cell>
          <cell r="Y1433" t="str">
            <v>処遇改善手当 19,000円〜41,000円</v>
          </cell>
          <cell r="Z1433" t="str">
            <v>＊資格手当, ３０００円～５０００円</v>
          </cell>
          <cell r="AA1433" t="str">
            <v>実費支給（上限あり）</v>
          </cell>
          <cell r="AB1433" t="str">
            <v>あり</v>
          </cell>
          <cell r="AC1433" t="str">
            <v>1月あたり〜2,000円（前年度実績）</v>
          </cell>
          <cell r="AD1433" t="str">
            <v>あり</v>
          </cell>
          <cell r="AE1433" t="str">
            <v>計 3.00ヶ月分（前年度実績）</v>
          </cell>
          <cell r="AF1433" t="str">
            <v>月給（手当等確認ください）</v>
          </cell>
          <cell r="AG1433" t="str">
            <v>期間の定めなし</v>
          </cell>
          <cell r="AH1433" t="str">
            <v>雇用期間の定めなし</v>
          </cell>
          <cell r="AI1433" t="str">
            <v>確認中</v>
          </cell>
          <cell r="AJ1433" t="str">
            <v>可</v>
          </cell>
          <cell r="AK1433" t="str">
            <v>あり</v>
          </cell>
          <cell r="AL1433" t="str">
            <v>３ヶ月</v>
          </cell>
          <cell r="AM1433" t="str">
            <v>あり</v>
          </cell>
          <cell r="AN1433" t="str">
            <v>6時間</v>
          </cell>
          <cell r="AO1433" t="str">
            <v>変形労働時間制</v>
          </cell>
          <cell r="AP1433" t="str">
            <v>変形労働時間制の単位,１ヶ月単位,就業時間１,8時30分〜17時00分,就業時間２,9時00分〜17時30分</v>
          </cell>
          <cell r="AQ1433" t="str">
            <v>週休二日制</v>
          </cell>
          <cell r="AR1433" t="str">
            <v>ホームヘルパー２級,必須,介護職員初任者研修修了者,必須,介護福祉士,あれば尚可,いずれかの資格を所持で可,普通自動車運転免許,必須（ＡＴ限定可）</v>
          </cell>
          <cell r="AS1433" t="str">
            <v>雇用保険，労災保険，健康保険，厚生年金，財形</v>
          </cell>
          <cell r="AT1433" t="str">
            <v>2人</v>
          </cell>
          <cell r="AU1433" t="str">
            <v>通所介護（デイサービス）</v>
          </cell>
          <cell r="AV1433" t="str">
            <v>利用しない</v>
          </cell>
          <cell r="AX1433" t="str">
            <v>利用しない</v>
          </cell>
          <cell r="AZ1433" t="str">
            <v>80分</v>
          </cell>
          <cell r="BA1433" t="str">
            <v>週休二日制</v>
          </cell>
          <cell r="BB1433" t="str">
            <v>あり（屋内禁煙）</v>
          </cell>
          <cell r="BC1433" t="str">
            <v>屋内禁煙（屋外に喫煙所設置）</v>
          </cell>
        </row>
        <row r="1434">
          <cell r="C1434" t="str">
            <v>13190-01761441</v>
          </cell>
          <cell r="D1434">
            <v>45342</v>
          </cell>
          <cell r="E1434" t="str">
            <v>医療法人社団芙蓉会 ふよう病院</v>
          </cell>
          <cell r="F1434" t="str">
            <v>イリョウホウジンシャダンフヨウカイ フヨウビョウイン</v>
          </cell>
          <cell r="G1434" t="str">
            <v>人事課</v>
          </cell>
          <cell r="H1434" t="str">
            <v>盆子原一成</v>
          </cell>
          <cell r="I1434" t="str">
            <v>お問い合わせください</v>
          </cell>
          <cell r="J1434" t="str">
            <v>042-799-0665</v>
          </cell>
          <cell r="K1434" t="str">
            <v>お問い合わせください</v>
          </cell>
          <cell r="L1434" t="str">
            <v>お問い合わせください</v>
          </cell>
          <cell r="M1434" t="str">
            <v>お問い合わせください</v>
          </cell>
          <cell r="N1434" t="str">
            <v xml:space="preserve">https://www.fuyou.or.jp/ </v>
          </cell>
          <cell r="O1434" t="str">
            <v>介護医療院・医療療養型医療施設「老人は国の宝」を標語に掲げ、高齢者医療、介護保険事業を運営する医療法人です。ご利用者に「ここに居て良かった」と思って頂けるサービスを目指しています。</v>
          </cell>
          <cell r="P1434" t="str">
            <v>介護職／ミオ・ファミリア町田</v>
          </cell>
          <cell r="Q1434" t="str">
            <v>確認中</v>
          </cell>
          <cell r="R1434" t="str">
            <v>＊有料老人ホームでの介護業務を担当して頂きます。（３２人定員）・病院に併設しているので安心して働いて頂けます。 ご利用者様が、その方らしくのびのびと過ごせるよう 介助しながら、食べる楽しみや人と会話する楽しみが 得られるようにサポートして頂きます。</v>
          </cell>
          <cell r="S1434" t="str">
            <v>ミオ・ファミリア町田</v>
          </cell>
          <cell r="T1434" t="str">
            <v>確認中</v>
          </cell>
          <cell r="U1434" t="str">
            <v>正社員</v>
          </cell>
          <cell r="V1434" t="str">
            <v>東京都町田市南町田３－４３－１</v>
          </cell>
          <cell r="W1434" t="str">
            <v>東急田園都市線・南町田グランベリーパーク駅,最寄り駅から就業場所までの交通手段,徒歩,所要時間,8分</v>
          </cell>
          <cell r="X1434" t="str">
            <v>199,800円〜226,800円</v>
          </cell>
          <cell r="Y1434" t="str">
            <v>出勤手当 10,800円〜10,800円,処遇改善手当 19,000円〜41,000円</v>
          </cell>
          <cell r="Z1434" t="str">
            <v>＊夜勤手当 １回 ６０００円 ,＊資格手当 ３０００円～５０００円</v>
          </cell>
          <cell r="AA1434" t="str">
            <v>実費支給（上限あり）</v>
          </cell>
          <cell r="AB1434" t="str">
            <v>あり</v>
          </cell>
          <cell r="AC1434" t="str">
            <v>1月あたり〜2,000円（前年度実績）</v>
          </cell>
          <cell r="AD1434" t="str">
            <v>あり</v>
          </cell>
          <cell r="AE1434" t="str">
            <v>計 3.20ヶ月分（前年度実績）</v>
          </cell>
          <cell r="AF1434" t="str">
            <v>月給（手当等確認ください）</v>
          </cell>
          <cell r="AG1434" t="str">
            <v>期間の定めなし</v>
          </cell>
          <cell r="AH1434" t="str">
            <v>雇用期間の定めなし</v>
          </cell>
          <cell r="AI1434" t="str">
            <v>確認中</v>
          </cell>
          <cell r="AJ1434" t="str">
            <v>可</v>
          </cell>
          <cell r="AK1434" t="str">
            <v>あり</v>
          </cell>
          <cell r="AL1434" t="str">
            <v>３ヶ月 夜勤なし</v>
          </cell>
          <cell r="AM1434" t="str">
            <v>あり</v>
          </cell>
          <cell r="AN1434" t="str">
            <v>6時間</v>
          </cell>
          <cell r="AO1434" t="str">
            <v>変形労働時間制</v>
          </cell>
          <cell r="AP1434" t="str">
            <v>変形労働時間制の単位,１ヶ月単位,就業時間１,7時00分〜15時00分,就業時間２,7時30分〜15時30分,就業時間３,9時00分〜17時00分,就業時間に関する特記事項,（４）１２：３０～２０：３０（５）１７：００～０９：００</v>
          </cell>
          <cell r="AQ1434" t="str">
            <v>週休二日制</v>
          </cell>
          <cell r="AR1434" t="str">
            <v>ホームヘルパー２級,必須,介護職員初任者研修修了者,必須,介護福祉士,あれば尚可</v>
          </cell>
          <cell r="AS1434" t="str">
            <v>雇用保険，労災保険，健康保険，厚生年金，財形</v>
          </cell>
          <cell r="AT1434" t="str">
            <v>3人</v>
          </cell>
          <cell r="AU1434" t="str">
            <v>特定施設入居者生活介護（有料老人ホーム）</v>
          </cell>
          <cell r="AV1434" t="str">
            <v>利用しない</v>
          </cell>
          <cell r="AX1434" t="str">
            <v>利用しない</v>
          </cell>
          <cell r="AZ1434" t="str">
            <v>60分</v>
          </cell>
          <cell r="BA1434" t="str">
            <v>週休二日制</v>
          </cell>
          <cell r="BB1434" t="str">
            <v>あり（屋内禁煙）</v>
          </cell>
          <cell r="BC1434" t="str">
            <v>屋内禁煙（屋外に喫煙所設置）</v>
          </cell>
        </row>
        <row r="1435">
          <cell r="C1435" t="str">
            <v>13190-01793841</v>
          </cell>
          <cell r="D1435">
            <v>45343</v>
          </cell>
          <cell r="E1435" t="str">
            <v>医療法人社団芙蓉会 ふよう病院</v>
          </cell>
          <cell r="F1435" t="str">
            <v>イリョウホウジンシャダンフヨウカイ フヨウビョウイン</v>
          </cell>
          <cell r="G1435" t="str">
            <v>人事課</v>
          </cell>
          <cell r="H1435" t="str">
            <v>盆子原一成</v>
          </cell>
          <cell r="I1435" t="str">
            <v>お問い合わせください</v>
          </cell>
          <cell r="J1435" t="str">
            <v>042-799-0665</v>
          </cell>
          <cell r="K1435" t="str">
            <v>お問い合わせください</v>
          </cell>
          <cell r="L1435" t="str">
            <v>お問い合わせください</v>
          </cell>
          <cell r="M1435" t="str">
            <v>お問い合わせください</v>
          </cell>
          <cell r="N1435" t="str">
            <v xml:space="preserve">https://www.fuyou.or.jp/ </v>
          </cell>
          <cell r="O1435" t="str">
            <v>介護医療院・医療療養型医療施設「老人は国の宝」を標語に掲げ、高齢者医療、介護保険事業を運営する医療法人です。ご利用者に「ここに居て良かった」と思って頂けるサービスを目指しています。</v>
          </cell>
          <cell r="P1435" t="str">
            <v>ケアワーカー／女性限定求人</v>
          </cell>
          <cell r="Q1435" t="str">
            <v>確認中</v>
          </cell>
          <cell r="R1435" t="str">
            <v>＊認知症の高齢者グループホームにおける介護業務。【男女雇用機会均等法適用除外：女性限定求人】 女性の入浴介助・食事介助・排泄介助含む 女性の入居者が９割以上です。＊日勤時は、食事（昼食・夕食）作りの専門スタッフが おりますから安心です。 ＜定員１８名＞  入居者９名（ワンユニット×２）</v>
          </cell>
          <cell r="S1435" t="str">
            <v>グループホームあおぞら</v>
          </cell>
          <cell r="T1435" t="str">
            <v>確認中</v>
          </cell>
          <cell r="U1435" t="str">
            <v>正社員</v>
          </cell>
          <cell r="V1435" t="str">
            <v>東京都町田市南町田３－４３－１</v>
          </cell>
          <cell r="W1435" t="str">
            <v>東急田園都市線 南町田グランベリーパーク駅,最寄り駅から就業場所までの交通手段,徒歩,所要時間,8分</v>
          </cell>
          <cell r="X1435" t="str">
            <v>189,000円〜216,000円</v>
          </cell>
          <cell r="Y1435" t="str">
            <v>処遇改善手当 19,000円〜41,000円</v>
          </cell>
          <cell r="Z1435" t="str">
            <v>ヘルパー  １７００００円,介護福祉士 １７５０００円,夜勤１回 ６０００円,資格手当（介護福祉士）５０００円</v>
          </cell>
          <cell r="AA1435" t="str">
            <v>実費支給（上限あり）</v>
          </cell>
          <cell r="AB1435" t="str">
            <v>あり</v>
          </cell>
          <cell r="AC1435" t="str">
            <v>1月あたり0円〜2,000円（前年度実績）</v>
          </cell>
          <cell r="AD1435" t="str">
            <v>あり</v>
          </cell>
          <cell r="AE1435" t="str">
            <v>計 3.00ヶ月分（前年度実績）</v>
          </cell>
          <cell r="AF1435" t="str">
            <v>月給（手当等確認ください）</v>
          </cell>
          <cell r="AG1435" t="str">
            <v>期間の定めなし</v>
          </cell>
          <cell r="AH1435" t="str">
            <v>雇用期間の定めなし</v>
          </cell>
          <cell r="AI1435" t="str">
            <v>確認中</v>
          </cell>
          <cell r="AJ1435" t="str">
            <v>可</v>
          </cell>
          <cell r="AK1435" t="str">
            <v>あり</v>
          </cell>
          <cell r="AL1435" t="str">
            <v>３ヶ月 夜勤なし</v>
          </cell>
          <cell r="AM1435" t="str">
            <v>あり</v>
          </cell>
          <cell r="AN1435" t="str">
            <v>6時間</v>
          </cell>
          <cell r="AO1435" t="str">
            <v>変形労働時間制</v>
          </cell>
          <cell r="AP1435" t="str">
            <v>変形労働時間制の単位,１ヶ月単位,就業時間１,9時00分〜17時00分,就業時間２,12時30分〜20時30分,就業時間３,17時00分〜9時30分,就業時間に関する特記事項,＊（１）の就業日のみ残業あり（３０分程度）,＊（３）は休憩１２０分 ,＊夜勤月に５回あり</v>
          </cell>
          <cell r="AQ1435" t="str">
            <v>週休二日制</v>
          </cell>
          <cell r="AR1435" t="str">
            <v>介護職員初任者研修修了者,必須,ホームヘルパー２級,必須,いずれかの資格を所持で可</v>
          </cell>
          <cell r="AS1435" t="str">
            <v>雇用保険，労災保険，健康保険，厚生年金，財形</v>
          </cell>
          <cell r="AT1435" t="str">
            <v>2人</v>
          </cell>
          <cell r="AU1435" t="str">
            <v>認知症対応型共同生活介護（グループホーム）</v>
          </cell>
          <cell r="AV1435" t="str">
            <v>利用しない</v>
          </cell>
          <cell r="AX1435" t="str">
            <v>利用しない</v>
          </cell>
          <cell r="AZ1435" t="str">
            <v>60分</v>
          </cell>
          <cell r="BA1435" t="str">
            <v>週休二日制</v>
          </cell>
          <cell r="BB1435" t="str">
            <v>あり（屋内禁煙）</v>
          </cell>
          <cell r="BC1435" t="str">
            <v>屋内禁煙（屋外に喫煙所設置）</v>
          </cell>
        </row>
        <row r="1436">
          <cell r="C1436" t="str">
            <v>13190-01795541</v>
          </cell>
          <cell r="D1436">
            <v>45343</v>
          </cell>
          <cell r="E1436" t="str">
            <v>医療法人社団芙蓉会 ふよう病院</v>
          </cell>
          <cell r="F1436" t="str">
            <v>イリョウホウジンシャダンフヨウカイ フヨウビョウイン</v>
          </cell>
          <cell r="G1436" t="str">
            <v>人事課</v>
          </cell>
          <cell r="H1436" t="str">
            <v>盆子原一成</v>
          </cell>
          <cell r="I1436" t="str">
            <v>お問い合わせください</v>
          </cell>
          <cell r="J1436" t="str">
            <v>042-799-0665</v>
          </cell>
          <cell r="K1436" t="str">
            <v>お問い合わせください</v>
          </cell>
          <cell r="L1436" t="str">
            <v>お問い合わせください</v>
          </cell>
          <cell r="M1436" t="str">
            <v>お問い合わせください</v>
          </cell>
          <cell r="N1436" t="str">
            <v xml:space="preserve">https://www.fuyou.or.jp/ </v>
          </cell>
          <cell r="O1436" t="str">
            <v>介護医療院・医療療養型医療施設「老人は国の宝」を標語に掲げ、高齢者医療、介護保険事業を運営する医療法人です。ご利用者に「ここに居て良かった」と思って頂けるサービスを目指しています。</v>
          </cell>
          <cell r="P1436" t="str">
            <v>介護職／芙蓉ミオ・ファミリア町田</v>
          </cell>
          <cell r="Q1436" t="str">
            <v>確認中</v>
          </cell>
          <cell r="R1436" t="str">
            <v>＊有料老人ホームでの介護業務を担当して頂きます。（３２人定員）・病院に併設しているので安心して働いて頂けます。 ご利用者様が、その方らしくのびのびと過ごせるよう  介助しながら、食べる楽しみや人と会話する楽しみが 得られるようにサポートして頂きます。</v>
          </cell>
          <cell r="S1436" t="str">
            <v>芙蓉ミオ・ファミリア町田</v>
          </cell>
          <cell r="T1436" t="str">
            <v>確認中</v>
          </cell>
          <cell r="U1436" t="str">
            <v>非常勤パート</v>
          </cell>
          <cell r="V1436" t="str">
            <v>東京都町田市南町田３－４３－１</v>
          </cell>
          <cell r="W1436" t="str">
            <v>東急田園都市線 南町田グランベリーパーク駅,最寄り駅から就業場所までの交通手段,徒歩,所要時間,8分</v>
          </cell>
          <cell r="X1436" t="str">
            <v>1,150円〜1,200円</v>
          </cell>
          <cell r="Y1436" t="str">
            <v>-</v>
          </cell>
          <cell r="Z1436" t="str">
            <v>＊初任者研修（ヘルパー２級）１１５０円＊実務者研修時給１１５０円＊介護福祉士 時給１２００円★処遇改善加算分配金または相当額（勤務日数に応じて）８，４００円～１６，８００円</v>
          </cell>
          <cell r="AA1436" t="str">
            <v>実費支給（上限あり）</v>
          </cell>
          <cell r="AB1436" t="str">
            <v>あり</v>
          </cell>
          <cell r="AC1436" t="str">
            <v>1時間あたり〜50円（前年度実績）</v>
          </cell>
          <cell r="AD1436" t="str">
            <v>なし</v>
          </cell>
          <cell r="AE1436" t="str">
            <v>なし</v>
          </cell>
          <cell r="AF1436" t="str">
            <v>時給</v>
          </cell>
          <cell r="AG1436" t="str">
            <v>期間の定めあり</v>
          </cell>
          <cell r="AH1436" t="str">
            <v>雇用期間の定めあり（4ヶ月未満）〜2024年3月31日契約更新の可能性あり（原則更新）</v>
          </cell>
          <cell r="AI1436" t="str">
            <v>確認中</v>
          </cell>
          <cell r="AJ1436" t="str">
            <v>可</v>
          </cell>
          <cell r="AK1436" t="str">
            <v>あり</v>
          </cell>
          <cell r="AL1436" t="str">
            <v>３ヶ月</v>
          </cell>
          <cell r="AM1436" t="str">
            <v>なし</v>
          </cell>
          <cell r="AN1436" t="str">
            <v>なし</v>
          </cell>
          <cell r="AO1436" t="str">
            <v>就業時間１</v>
          </cell>
          <cell r="AP1436" t="str">
            <v>就業時間１,7時00分〜15時10分,就業時間２,7時30分〜15時40分,就業時間３,8時50分〜17時00分,又は,7時00分〜20時30分の時間の間の7時間程度,就業時間に関する特記事項,（４）１２：３０～２０：４０,（５）１７：００～０９：００ （休憩１２０分）１８歳以上</v>
          </cell>
          <cell r="AQ1436" t="str">
            <v>週4日程度</v>
          </cell>
          <cell r="AR1436" t="str">
            <v>ホームヘルパー２級,必須,介護職員初任者研修修了者,必須,介護福祉士,あれば尚可,介護職員実務者研修,いずれかの資格を所持で可</v>
          </cell>
          <cell r="AS1436" t="str">
            <v>雇用保険，労災保険，健康保険，厚生年金</v>
          </cell>
          <cell r="AT1436" t="str">
            <v>3人</v>
          </cell>
          <cell r="AU1436" t="str">
            <v>特定施設入居者生活介護（有料老人ホーム）</v>
          </cell>
          <cell r="AV1436" t="str">
            <v>利用しない</v>
          </cell>
          <cell r="AX1436" t="str">
            <v>利用しない</v>
          </cell>
          <cell r="AZ1436" t="str">
            <v>70分</v>
          </cell>
          <cell r="BA1436" t="str">
            <v>週休二日制</v>
          </cell>
          <cell r="BB1436" t="str">
            <v>あり（屋内禁煙）</v>
          </cell>
          <cell r="BC1436" t="str">
            <v>屋内禁煙（屋外に喫煙所設置）</v>
          </cell>
        </row>
        <row r="1437">
          <cell r="C1437" t="str">
            <v>13190-01796441</v>
          </cell>
          <cell r="D1437">
            <v>45343</v>
          </cell>
          <cell r="E1437" t="str">
            <v>医療法人社団芙蓉会 ふよう病院</v>
          </cell>
          <cell r="F1437" t="str">
            <v>イリョウホウジンシャダンフヨウカイ フヨウビョウイン</v>
          </cell>
          <cell r="G1437" t="str">
            <v>人事課</v>
          </cell>
          <cell r="H1437" t="str">
            <v>盆子原一成</v>
          </cell>
          <cell r="I1437" t="str">
            <v>お問い合わせください</v>
          </cell>
          <cell r="J1437" t="str">
            <v>042-799-0665</v>
          </cell>
          <cell r="K1437" t="str">
            <v>お問い合わせください</v>
          </cell>
          <cell r="L1437" t="str">
            <v>お問い合わせください</v>
          </cell>
          <cell r="M1437" t="str">
            <v>お問い合わせください</v>
          </cell>
          <cell r="N1437" t="str">
            <v xml:space="preserve">https://www.fuyou.or.jp/ </v>
          </cell>
          <cell r="O1437" t="str">
            <v>介護医療院・医療療養型医療施設「老人は国の宝」を標語に掲げ、高齢者医療、介護保険事業を運営する医療法人です。ご利用者に「ここに居て良かった」と思って頂けるサービスを目指しています。</v>
          </cell>
          <cell r="P1437" t="str">
            <v>ケアワーカー／女性限定求人</v>
          </cell>
          <cell r="Q1437" t="str">
            <v>確認中</v>
          </cell>
          <cell r="R1437" t="str">
            <v>＊認知症の高齢者グループホームにおける介護業務。【男女雇用機会均等法適用除外・女性限定求人】 女性の入浴介助・食事介助・排泄介助含む 女性の入居者が９割以上です。＊日勤時は、食事（昼食・夕食）作りの専門スタッフが おりますから安心です。＜定員１８名＞ 入居者９名（ワンユニット×２）</v>
          </cell>
          <cell r="S1437" t="str">
            <v>グループホームあおぞら</v>
          </cell>
          <cell r="T1437" t="str">
            <v>確認中</v>
          </cell>
          <cell r="U1437" t="str">
            <v>非常勤パート</v>
          </cell>
          <cell r="V1437" t="str">
            <v>東京都町田市南町田３－４３－１</v>
          </cell>
          <cell r="W1437" t="str">
            <v>東急田園都市線 南町田グランベリーパーク駅,最寄り駅から就業場所までの交通手段,徒歩,所要時間,8分</v>
          </cell>
          <cell r="X1437" t="str">
            <v>1,150円〜1,200円</v>
          </cell>
          <cell r="Y1437" t="str">
            <v>-</v>
          </cell>
          <cell r="Z1437" t="str">
            <v>＊初任者研修（ヘルパー２級）時給１１５０円＊実務者研修（ヘルパー１級）時給１１５０円＊介護福祉士 時給１２００円★処遇改善加算分配金または相当額（勤務日数に応じて）８，４００円～１６，８００円</v>
          </cell>
          <cell r="AA1437" t="str">
            <v>実費支給（上限あり）</v>
          </cell>
          <cell r="AB1437" t="str">
            <v>あり</v>
          </cell>
          <cell r="AC1437" t="str">
            <v>1時間あたり〜50円（前年度実績）</v>
          </cell>
          <cell r="AD1437" t="str">
            <v>なし</v>
          </cell>
          <cell r="AE1437" t="str">
            <v>なし</v>
          </cell>
          <cell r="AF1437" t="str">
            <v>時給</v>
          </cell>
          <cell r="AG1437" t="str">
            <v>期間の定めあり</v>
          </cell>
          <cell r="AH1437" t="str">
            <v>雇用期間の定めあり（4ヶ月未満）〜2024年3月31日契約更新の可能性あり（原則更新）</v>
          </cell>
          <cell r="AI1437" t="str">
            <v>確認中</v>
          </cell>
          <cell r="AJ1437" t="str">
            <v>可</v>
          </cell>
          <cell r="AK1437" t="str">
            <v>あり</v>
          </cell>
          <cell r="AL1437" t="str">
            <v>３ヶ月</v>
          </cell>
          <cell r="AM1437" t="str">
            <v>なし</v>
          </cell>
          <cell r="AN1437" t="str">
            <v>なし</v>
          </cell>
          <cell r="AO1437" t="str">
            <v>就業時間１</v>
          </cell>
          <cell r="AP1437" t="str">
            <v>就業時間１9時00分〜17時00分就業時間２12時30分〜20時30分就業時間３17時00分〜9時30分就業時間に関する特記事項＊（３）は休憩１２０分 １８歳以上</v>
          </cell>
          <cell r="AQ1437" t="str">
            <v>週4日程度</v>
          </cell>
          <cell r="AR1437" t="str">
            <v>ホームヘルパー２級,必須,介護職員初任者研修修了者,必須,介護福祉士,あれば尚可,介護職員実務者研修,いずれかの資格を所持で可</v>
          </cell>
          <cell r="AS1437" t="str">
            <v>雇用保険，労災保険，健康保険，厚生年金</v>
          </cell>
          <cell r="AT1437" t="str">
            <v>3人</v>
          </cell>
          <cell r="AU1437" t="str">
            <v>認知症対応型共同生活介護（グループホーム）</v>
          </cell>
          <cell r="AV1437" t="str">
            <v>利用しない</v>
          </cell>
          <cell r="AX1437" t="str">
            <v>利用しない</v>
          </cell>
          <cell r="AZ1437" t="str">
            <v>60分</v>
          </cell>
          <cell r="BA1437" t="str">
            <v>週休二日制</v>
          </cell>
          <cell r="BB1437" t="str">
            <v>あり（屋内禁煙）</v>
          </cell>
          <cell r="BC1437" t="str">
            <v>屋内禁煙（屋外に喫煙所設置）</v>
          </cell>
        </row>
        <row r="1438">
          <cell r="C1438" t="str">
            <v>13190-01797741</v>
          </cell>
          <cell r="D1438">
            <v>45343</v>
          </cell>
          <cell r="E1438" t="str">
            <v>医療法人久盛会 高齢者複合施設 秋田高城</v>
          </cell>
          <cell r="F1438" t="str">
            <v>イリョウホウジン キュウセイカイ コウレイシャフクゴウシセツ アキタタカシロ</v>
          </cell>
          <cell r="G1438" t="str">
            <v>事務</v>
          </cell>
          <cell r="H1438" t="str">
            <v>保谷　由紀子</v>
          </cell>
          <cell r="I1438" t="str">
            <v>お問い合わせください</v>
          </cell>
          <cell r="J1438" t="str">
            <v>042-791-1232</v>
          </cell>
          <cell r="K1438" t="str">
            <v>お問い合わせください</v>
          </cell>
          <cell r="L1438" t="str">
            <v>お問い合わせください</v>
          </cell>
          <cell r="M1438" t="str">
            <v>お問い合わせください</v>
          </cell>
          <cell r="N1438" t="str">
            <v xml:space="preserve">http://www.kyusei.or.jp/ </v>
          </cell>
          <cell r="O1438" t="str">
            <v>・グループホーム秋田高城（認知症対応型・２ユニット１８床）・小規模多機能ホーム秋田高城（登録定員２５名）秋田市に於いて法人設立。Ｈ１６年より町田市で事業展開。   Ｈ２７年より認知症医療疾患センター運営。          グループ法人にてＨ２８．４より大田区にて特養運営。</v>
          </cell>
          <cell r="P1438" t="str">
            <v>介護職員</v>
          </cell>
          <cell r="Q1438" t="str">
            <v>確認中</v>
          </cell>
          <cell r="R1438" t="str">
            <v>認知症高齢者様が家庭的な雰囲気で生活し、活動する事で認知症の症状を緩和し、自立した日常生活ができるよう、食事、入浴、排泄等の介護や生活リハビリ等、必要な援助を行ないます。入居者１８名（９名×２ユニット）</v>
          </cell>
          <cell r="S1438" t="str">
            <v>認知症グループホーム秋田高城</v>
          </cell>
          <cell r="T1438" t="str">
            <v>確認中</v>
          </cell>
          <cell r="U1438" t="str">
            <v>正社員</v>
          </cell>
          <cell r="V1438" t="str">
            <v>東京都町田市根岸二丁目３２番地１６</v>
          </cell>
          <cell r="W1438" t="str">
            <v>町田駅よりバス「上宿」徒歩３分 上の原又は忠生から徒歩１分</v>
          </cell>
          <cell r="X1438" t="str">
            <v>205,000円〜224,000円</v>
          </cell>
          <cell r="Y1438" t="str">
            <v>調整手当 1,000円〜20,000円資格手当 7,000円〜7,000円処遇改善手当 22,000円〜22,000円</v>
          </cell>
          <cell r="Z1438" t="str">
            <v>早遅手当 １回１０００円×回数,夜勤手当 １回５０００円×回数</v>
          </cell>
          <cell r="AA1438" t="str">
            <v>実費支給（上限あり）</v>
          </cell>
          <cell r="AB1438" t="str">
            <v>あり</v>
          </cell>
          <cell r="AC1438" t="str">
            <v>1月あたり1,000円〜1,500円（前年度実績）</v>
          </cell>
          <cell r="AD1438" t="str">
            <v>あり</v>
          </cell>
          <cell r="AE1438" t="str">
            <v>計 2.70ヶ月分（前年度実績）</v>
          </cell>
          <cell r="AF1438" t="str">
            <v>月給（手当等確認ください）</v>
          </cell>
          <cell r="AG1438" t="str">
            <v>期間の定めなし</v>
          </cell>
          <cell r="AH1438" t="str">
            <v>雇用期間の定めなし</v>
          </cell>
          <cell r="AI1438" t="str">
            <v>確認中</v>
          </cell>
          <cell r="AJ1438" t="str">
            <v>可</v>
          </cell>
          <cell r="AK1438" t="str">
            <v>あり</v>
          </cell>
          <cell r="AL1438" t="str">
            <v>３ヶ月</v>
          </cell>
          <cell r="AM1438" t="str">
            <v>なし</v>
          </cell>
          <cell r="AN1438" t="str">
            <v>なし</v>
          </cell>
          <cell r="AO1438" t="str">
            <v>変形労働時間制</v>
          </cell>
          <cell r="AP1438" t="str">
            <v>変形労働時間制の単位,１ヶ月単位,就業時間１,9時00分〜18時00分,就業時間２,7時00分〜16時00分,就業時間３,11時00分〜20時00分,就業時間に関する特記事項,（４）１７：３０～９：３０,（休憩１２０分）, 月に４～５回</v>
          </cell>
          <cell r="AQ1438" t="str">
            <v>週休二日制</v>
          </cell>
          <cell r="AR1438" t="str">
            <v>介護福祉士,必須,普通自動車免許（ＡＴ可）あれば尚可</v>
          </cell>
          <cell r="AS1438" t="str">
            <v>雇用保険，労災保険，健康保険，厚生年金</v>
          </cell>
          <cell r="AT1438" t="str">
            <v>1人</v>
          </cell>
          <cell r="AU1438" t="str">
            <v>認知症対応型共同生活介護（グループホーム）</v>
          </cell>
          <cell r="AZ1438" t="str">
            <v>60分</v>
          </cell>
          <cell r="BA1438" t="str">
            <v>週休二日制</v>
          </cell>
          <cell r="BB1438" t="str">
            <v>あり（喫煙室設置）</v>
          </cell>
          <cell r="BC1438" t="str">
            <v>屋内禁煙（屋外に喫煙所設置）</v>
          </cell>
        </row>
        <row r="1439">
          <cell r="C1439" t="str">
            <v>13190-01798641</v>
          </cell>
          <cell r="D1439">
            <v>45343</v>
          </cell>
          <cell r="E1439" t="str">
            <v>医療法人久盛会 高齢者複合施設 秋田高城</v>
          </cell>
          <cell r="F1439" t="str">
            <v>イリョウホウジン キュウセイカイ コウレイシャフクゴウシセツ アキタタカシロ</v>
          </cell>
          <cell r="G1439" t="str">
            <v>事務</v>
          </cell>
          <cell r="H1439" t="str">
            <v>保谷　由紀子</v>
          </cell>
          <cell r="I1439" t="str">
            <v>お問い合わせください</v>
          </cell>
          <cell r="J1439" t="str">
            <v>042-791-1232</v>
          </cell>
          <cell r="K1439" t="str">
            <v>お問い合わせください</v>
          </cell>
          <cell r="L1439" t="str">
            <v>お問い合わせください</v>
          </cell>
          <cell r="M1439" t="str">
            <v>お問い合わせください</v>
          </cell>
          <cell r="N1439" t="str">
            <v xml:space="preserve">http://www.kyusei.or.jp/ </v>
          </cell>
          <cell r="O1439" t="str">
            <v>・グループホーム秋田高城（認知症対応型・２ユニット１８床）・小規模多機能ホーム秋田高城（登録定員２５名）秋田市に於いて法人設立。Ｈ１６年より町田市で事業展開。   Ｈ２７年より認知症医療疾患センター運営。          グループ法人にてＨ２８．４より大田区にて特養運営。</v>
          </cell>
          <cell r="P1439" t="str">
            <v>介護職員</v>
          </cell>
          <cell r="Q1439" t="str">
            <v>確認中</v>
          </cell>
          <cell r="R1439" t="str">
            <v>認知症高齢者様が家庭的な雰囲気で生活し、活動する事で認知症の症状を緩和し、自立した日常生活ができるよう食事、入浴、排泄等の介護や生活リハビリ等、必要な援助を行ないます。入居者１８名（９名×２ユニット）</v>
          </cell>
          <cell r="S1439" t="str">
            <v>認知症グループホーム秋田高城</v>
          </cell>
          <cell r="T1439" t="str">
            <v>確認中</v>
          </cell>
          <cell r="U1439" t="str">
            <v>非常勤パート</v>
          </cell>
          <cell r="V1439" t="str">
            <v>東京都町田市根岸二丁目３２番地１６</v>
          </cell>
          <cell r="W1439" t="str">
            <v>町田駅からバス「上宿」徒歩３分 上の原又は忠生から徒歩１分</v>
          </cell>
          <cell r="X1439" t="str">
            <v>1,120円〜1,250円</v>
          </cell>
          <cell r="Y1439" t="str">
            <v>処遇改善手当 50円〜50円</v>
          </cell>
          <cell r="Z1439" t="str">
            <v>なし</v>
          </cell>
          <cell r="AA1439" t="str">
            <v>実費支給（上限あり）</v>
          </cell>
          <cell r="AB1439" t="str">
            <v>なし</v>
          </cell>
          <cell r="AC1439" t="str">
            <v>なし</v>
          </cell>
          <cell r="AD1439" t="str">
            <v>なし</v>
          </cell>
          <cell r="AE1439" t="str">
            <v>なし</v>
          </cell>
          <cell r="AF1439" t="str">
            <v>時給</v>
          </cell>
          <cell r="AG1439" t="str">
            <v>期間の定めあり</v>
          </cell>
          <cell r="AH1439" t="str">
            <v>雇用期間の定めあり（4ヶ月未満）〜2024年6月30日契約更新の可能性あり（原則更新）</v>
          </cell>
          <cell r="AI1439" t="str">
            <v>確認中</v>
          </cell>
          <cell r="AJ1439" t="str">
            <v>可</v>
          </cell>
          <cell r="AK1439" t="str">
            <v>あり</v>
          </cell>
          <cell r="AL1439" t="str">
            <v>３か月</v>
          </cell>
          <cell r="AM1439" t="str">
            <v>なし</v>
          </cell>
          <cell r="AN1439" t="str">
            <v>なし</v>
          </cell>
          <cell r="AO1439" t="str">
            <v>変形労働時間制</v>
          </cell>
          <cell r="AP1439" t="str">
            <v>変形労働時間制の単位,１年単位,就業時間１,9時00分〜18時00分,就業時間２,7時00分〜16時00分,就業時間３,11時00分〜20時00分,就業時間に関する特記事項,（４）１７：３０～９：３０,（休憩１２０分）, 月に４～５回</v>
          </cell>
          <cell r="AQ1439" t="str">
            <v>週3日程度</v>
          </cell>
          <cell r="AR1439" t="str">
            <v>普通自動車免許（ＡＴ可）あれば尚可</v>
          </cell>
          <cell r="AS1439" t="str">
            <v>雇用保険，労災保険，健康保険，厚生年金</v>
          </cell>
          <cell r="AT1439" t="str">
            <v>1人</v>
          </cell>
          <cell r="AU1439" t="str">
            <v>認知症対応型共同生活介護（グループホーム）</v>
          </cell>
          <cell r="AZ1439" t="str">
            <v>60分</v>
          </cell>
          <cell r="BA1439" t="str">
            <v>週休二日制</v>
          </cell>
          <cell r="BB1439" t="str">
            <v>あり（屋内禁煙）</v>
          </cell>
          <cell r="BC1439" t="str">
            <v>屋内禁煙（屋外に喫煙所設置）</v>
          </cell>
        </row>
        <row r="1440">
          <cell r="C1440" t="str">
            <v>13190-01801741</v>
          </cell>
          <cell r="D1440">
            <v>45343</v>
          </cell>
          <cell r="E1440" t="str">
            <v>株式会社 ＳＯＹＯＫＡＺＥ そよ風定期巡回 まちだ</v>
          </cell>
          <cell r="F1440" t="str">
            <v>カブシキガイシャソヨカゼ ソヨカゼテイキジュンカイマチダ</v>
          </cell>
          <cell r="G1440" t="str">
            <v>定期巡回首都圏エリア採用担当</v>
          </cell>
          <cell r="H1440" t="str">
            <v>松本　沙弓</v>
          </cell>
          <cell r="I1440" t="str">
            <v>お問い合わせください</v>
          </cell>
          <cell r="J1440" t="str">
            <v>070-1549-0842</v>
          </cell>
          <cell r="K1440" t="str">
            <v>お問い合わせください</v>
          </cell>
          <cell r="L1440" t="str">
            <v>お問い合わせください</v>
          </cell>
          <cell r="M1440" t="str">
            <v>お問い合わせください</v>
          </cell>
          <cell r="N1440" t="str">
            <v xml:space="preserve">https://corp.sykz.co.jp/ </v>
          </cell>
          <cell r="O1440" t="str">
            <v>デイサービス、ショートステイ、グループホーム、有料老人ホームまで、複合型介護施設でお客様に合わせた幅広い介護サービスを「そよ風」ブランドで全国に３６７拠点展開しています。お客様第一は空気を吸うように当たり前の私たちだから「世界で一番、仲間を大切にするチームであり続ける」を理念に掲げ、仲間を大切にすることを心のど真ん中に置き、日々行動をしています。</v>
          </cell>
          <cell r="P1440" t="str">
            <v>訪問介護職員／東京都町田市</v>
          </cell>
          <cell r="Q1440" t="str">
            <v>確認中</v>
          </cell>
          <cell r="R1440" t="str">
            <v>要介護者の在宅生活を２４時間サポートする「定期巡回・随時対応型訪問介護看護」です。”高齢者が自宅に住み続けられる基盤を整え最期まで生活を支えること”を理念に掲げ利用者様が過み慣れた自宅で安心して生活が送れるようサポートする仕事になります。※訪問介護のお仕事です。・身体介護（食事・入浴排泄・移乗など）・生活介護（掃除・洗濯・買い物代行など）・介護記録の記入 など</v>
          </cell>
          <cell r="S1440" t="str">
            <v>そよ風定期巡回 まちだ</v>
          </cell>
          <cell r="T1440" t="str">
            <v>確認中</v>
          </cell>
          <cell r="U1440" t="str">
            <v>常勤パート（フルタイム）</v>
          </cell>
          <cell r="V1440" t="str">
            <v>東京都町田市成瀬が丘２－３－３ ＳＫ ｌａｎｉ１０２</v>
          </cell>
          <cell r="W1440" t="str">
            <v>ＪＲ横浜線 成瀬駅,最寄り駅から就業場所までの交通手段,徒歩,所要時間,3分</v>
          </cell>
          <cell r="X1440" t="str">
            <v>265,000円〜270,000円</v>
          </cell>
          <cell r="Y1440" t="str">
            <v>なし</v>
          </cell>
          <cell r="Z1440" t="str">
            <v>＋夜勤手当て１回５，０００円,年俸÷１２＝月額表示,夜勤なしも相談可</v>
          </cell>
          <cell r="AA1440" t="str">
            <v>実費支給（上限なし）</v>
          </cell>
          <cell r="AB1440" t="str">
            <v>あり</v>
          </cell>
          <cell r="AC1440" t="str">
            <v>1月あたり0円〜（前年度実績）</v>
          </cell>
          <cell r="AD1440" t="str">
            <v>なし</v>
          </cell>
          <cell r="AE1440" t="str">
            <v>なし</v>
          </cell>
          <cell r="AF1440" t="str">
            <v>年棒制</v>
          </cell>
          <cell r="AG1440" t="str">
            <v>期間の定めなし</v>
          </cell>
          <cell r="AH1440" t="str">
            <v>雇用期間の定めなし</v>
          </cell>
          <cell r="AI1440" t="str">
            <v>確認中</v>
          </cell>
          <cell r="AJ1440" t="str">
            <v>可</v>
          </cell>
          <cell r="AK1440" t="str">
            <v>あり</v>
          </cell>
          <cell r="AL1440" t="str">
            <v>３か月</v>
          </cell>
          <cell r="AM1440" t="str">
            <v>なし</v>
          </cell>
          <cell r="AN1440" t="str">
            <v>なし</v>
          </cell>
          <cell r="AO1440" t="str">
            <v>変形労働時間制</v>
          </cell>
          <cell r="AP1440" t="str">
            <v>変形労働時間制の単位,１ヶ月単位,又は,7時00分〜20時00分の時間の間の8時間程度,就業時間に関する特記事項,夜勤１６：００～９：００、１７：００～１０：００はシフト制応,相談（１８才以上）</v>
          </cell>
          <cell r="AQ1440" t="str">
            <v>週休二日制</v>
          </cell>
          <cell r="AR1440" t="str">
            <v>介護職員初任者研修修了者,必須,ホームヘルパー２級,必須,介護福祉士,あれば尚可,いずれかの資格を所持で可</v>
          </cell>
          <cell r="AS1440" t="str">
            <v>雇用保険，労災保険，健康保険，厚生年金</v>
          </cell>
          <cell r="AT1440" t="str">
            <v>1人</v>
          </cell>
          <cell r="AU1440" t="str">
            <v>その他</v>
          </cell>
          <cell r="AZ1440" t="str">
            <v>60分</v>
          </cell>
          <cell r="BA1440" t="str">
            <v>週休二日制</v>
          </cell>
          <cell r="BB1440" t="str">
            <v>あり（屋内禁煙）</v>
          </cell>
          <cell r="BC1440" t="str">
            <v>屋内禁煙（屋外に喫煙所設置）</v>
          </cell>
        </row>
        <row r="1441">
          <cell r="C1441" t="str">
            <v>13190-01799941</v>
          </cell>
          <cell r="D1441">
            <v>45343</v>
          </cell>
          <cell r="E1441" t="str">
            <v>株式会社 ＳＯＹＯＫＡＺＥ そよ風定期巡回 まちだ</v>
          </cell>
          <cell r="F1441" t="str">
            <v>カブシキガイシャソヨカゼ ソヨカゼテイキジュンカイマチダ</v>
          </cell>
          <cell r="G1441" t="str">
            <v>定期巡回首都圏エリア採用担当</v>
          </cell>
          <cell r="H1441" t="str">
            <v>松本　沙弓</v>
          </cell>
          <cell r="I1441" t="str">
            <v>お問い合わせください</v>
          </cell>
          <cell r="J1441" t="str">
            <v>070-1549-0842</v>
          </cell>
          <cell r="K1441" t="str">
            <v>お問い合わせください</v>
          </cell>
          <cell r="L1441" t="str">
            <v>お問い合わせください</v>
          </cell>
          <cell r="M1441" t="str">
            <v>お問い合わせください</v>
          </cell>
          <cell r="N1441" t="str">
            <v xml:space="preserve">https://corp.sykz.co.jp/ </v>
          </cell>
          <cell r="O1441" t="str">
            <v>デイサービス、ショートステイ、グループホーム、有料老人ホームまで、複合型介護施設でお客様に合わせた幅広い介護サービスを「そよ風」ブランドで全国に３６７拠点展開しています。お客様第一は空気を吸うように当たり前の私たちだから「世界で一番、仲間を大切にするチームであり続ける」を理念に掲げ、仲間を大切にすることを心のど真ん中に置き、日々行動をしています。</v>
          </cell>
          <cell r="P1441" t="str">
            <v>訪問介護職員／東京都町田市</v>
          </cell>
          <cell r="Q1441" t="str">
            <v>確認中</v>
          </cell>
          <cell r="R1441" t="str">
            <v>要介護者の在宅生活を２４時間サポートする「定期巡回・随時対応型訪問介護看護」です。”高齢者が自宅に住み続けられる基盤を整え最期まで生活を支えること”を理念に掲げ利用者様が過み慣れた自宅で安心して生活が送れるようサポートする仕事になります。※訪問介護のお仕事です。・身体介護（食事・入浴排泄・移乗など）・生活介護（掃除・洗濯・買い物代行など）・介護記録の記入 など</v>
          </cell>
          <cell r="S1441" t="str">
            <v>そよ風定期巡回 まちだ</v>
          </cell>
          <cell r="T1441" t="str">
            <v>確認中</v>
          </cell>
          <cell r="U1441" t="str">
            <v>非常勤パート</v>
          </cell>
          <cell r="V1441" t="str">
            <v>東京都町田市成瀬が丘２－３－３</v>
          </cell>
          <cell r="W1441" t="str">
            <v>ＪＲ横浜線 成瀬駅,最寄り駅から就業場所までの交通手段,徒歩,所要時間,3分</v>
          </cell>
          <cell r="X1441" t="str">
            <v>1,165円〜1,265円</v>
          </cell>
          <cell r="Y1441" t="str">
            <v>なし</v>
          </cell>
          <cell r="Z1441" t="str">
            <v>初任者研修１１６５～,介護福祉士１２６５～</v>
          </cell>
          <cell r="AA1441" t="str">
            <v>実費支給（上限なし）</v>
          </cell>
          <cell r="AB1441" t="str">
            <v>あり</v>
          </cell>
          <cell r="AC1441" t="str">
            <v>1時間あたり0円〜（前年度実績）</v>
          </cell>
          <cell r="AD1441" t="str">
            <v>なし</v>
          </cell>
          <cell r="AE1441" t="str">
            <v>なし</v>
          </cell>
          <cell r="AF1441" t="str">
            <v>時給</v>
          </cell>
          <cell r="AG1441" t="str">
            <v>期間の定めあり</v>
          </cell>
          <cell r="AH1441" t="str">
            <v>雇用期間の定めあり（4ヶ月以上）,1年,契約更新の可能性,あり（条件付きで更新あり）,契約更新の条件</v>
          </cell>
          <cell r="AI1441" t="str">
            <v>確認中</v>
          </cell>
          <cell r="AJ1441" t="str">
            <v>可</v>
          </cell>
          <cell r="AK1441" t="str">
            <v>あり</v>
          </cell>
          <cell r="AL1441" t="str">
            <v>３か月</v>
          </cell>
          <cell r="AM1441" t="str">
            <v>なし</v>
          </cell>
          <cell r="AN1441" t="str">
            <v>なし</v>
          </cell>
          <cell r="AO1441" t="str">
            <v>交替制（シフト制）</v>
          </cell>
          <cell r="AP1441" t="str">
            <v>7時00分〜20時00分の時間の間の8時間程度,就業時間に関する特記事項,夜勤１６：００～９：００、１７：００～１０：００はシフト制応,相談（１８才以上）</v>
          </cell>
          <cell r="AQ1441" t="str">
            <v>週3日〜週5日</v>
          </cell>
          <cell r="AR1441" t="str">
            <v>介護職員初任者研修修了者,必須,ホームヘルパー２級,必須,介護福祉士,あれば尚可,いずれかの資格を所持で可</v>
          </cell>
          <cell r="AS1441" t="str">
            <v>雇用保険，労災保険，健康保険，厚生年金</v>
          </cell>
          <cell r="AT1441" t="str">
            <v>1人</v>
          </cell>
          <cell r="AU1441" t="str">
            <v>その他</v>
          </cell>
          <cell r="AZ1441" t="str">
            <v>60分</v>
          </cell>
          <cell r="BA1441" t="str">
            <v>週休二日制</v>
          </cell>
          <cell r="BB1441" t="str">
            <v>あり（屋内禁煙）</v>
          </cell>
          <cell r="BC1441" t="str">
            <v>屋内禁煙（屋外に喫煙所設置）</v>
          </cell>
        </row>
        <row r="1442">
          <cell r="C1442" t="str">
            <v>13190-01802641</v>
          </cell>
          <cell r="D1442">
            <v>45343</v>
          </cell>
          <cell r="E1442" t="str">
            <v>社会福祉法人友愛十字会</v>
          </cell>
          <cell r="F1442" t="str">
            <v>シャカイフクシホウジン ユウアイジュウジカイ ユウアイソウ</v>
          </cell>
          <cell r="G1442" t="str">
            <v>法人本部事務局</v>
          </cell>
          <cell r="H1442" t="str">
            <v>山口　　秦</v>
          </cell>
          <cell r="I1442" t="str">
            <v>お問い合わせください</v>
          </cell>
          <cell r="J1442" t="str">
            <v>070-7601-6639</v>
          </cell>
          <cell r="K1442" t="str">
            <v>お問い合わせください</v>
          </cell>
          <cell r="L1442" t="str">
            <v>お問い合わせください</v>
          </cell>
          <cell r="M1442" t="str">
            <v>お問い合わせください</v>
          </cell>
          <cell r="N1442" t="str">
            <v xml:space="preserve">http://www.yuai.or.jp </v>
          </cell>
          <cell r="O1442" t="str">
            <v>創立７０年と福祉業界では歴史のある法人です。現在は、世田谷区、港区、千代田区、板橋区、町田市で１９の施設を運営しています。障害福祉、児童福祉、高齢福祉のサービスを提供しています。共に生きるを理念とし、ご利用者、ご家族、地域の皆様にとって信頼される施設であり続けられるよう職員一同仕事に励んでいます。</v>
          </cell>
          <cell r="P1442" t="str">
            <v>盛り付け調理スタッフ／週１日～</v>
          </cell>
          <cell r="Q1442" t="str">
            <v>確認中</v>
          </cell>
          <cell r="R1442" t="str">
            <v>◎令和３年６月に移転オープンした福祉施設で、調理補助をして,頂きます。,◎パックの料理を温めたり、食事の配膳・下膳と食器の,洗浄作業をお願いします。,◎経験・スキルは問いません！未経験者大歓迎。,◎町田駅周辺で一番新しいピカピカの施設です,◎短時間勤務,◎子育て中の方や学生、高齢者大歓迎,ご応募おまちしております！</v>
          </cell>
          <cell r="S1442" t="str">
            <v>「特別養護老人ホーム友愛荘」</v>
          </cell>
          <cell r="T1442" t="str">
            <v>確認中</v>
          </cell>
          <cell r="U1442" t="str">
            <v>非常勤パート</v>
          </cell>
          <cell r="V1442" t="str">
            <v>東京都町田市南大谷１６５１－１</v>
          </cell>
          <cell r="W1442" t="str">
            <v>小田急線 町田駅,最寄り駅から就業場所までの交通手段,徒歩,所要時間,17分</v>
          </cell>
          <cell r="X1442" t="str">
            <v>1,113円〜1,113円</v>
          </cell>
          <cell r="Y1442" t="str">
            <v>なし</v>
          </cell>
          <cell r="Z1442" t="str">
            <v>なし</v>
          </cell>
          <cell r="AA1442" t="str">
            <v>なし</v>
          </cell>
          <cell r="AB1442" t="str">
            <v>なし</v>
          </cell>
          <cell r="AC1442" t="str">
            <v>なし</v>
          </cell>
          <cell r="AD1442" t="str">
            <v>なし</v>
          </cell>
          <cell r="AE1442" t="str">
            <v>なし</v>
          </cell>
          <cell r="AF1442" t="str">
            <v>時給</v>
          </cell>
          <cell r="AG1442" t="str">
            <v>期間の定めあり</v>
          </cell>
          <cell r="AH1442" t="str">
            <v>雇用期間の定めあり（4ヶ月未満）,〜2024年3月31日,契約更新の可能性,あり（原則更新）</v>
          </cell>
          <cell r="AI1442" t="str">
            <v>確認中</v>
          </cell>
          <cell r="AJ1442" t="str">
            <v>可</v>
          </cell>
          <cell r="AK1442" t="str">
            <v>なし</v>
          </cell>
          <cell r="AL1442" t="str">
            <v>なし</v>
          </cell>
          <cell r="AM1442" t="str">
            <v>なし</v>
          </cell>
          <cell r="AN1442" t="str">
            <v>なし</v>
          </cell>
          <cell r="AO1442" t="str">
            <v>就業時間１</v>
          </cell>
          <cell r="AP1442" t="str">
            <v>就業時間１,7時00分〜9時00分,就業時間２,17時00分〜19時00分,就業時間に関する特記事項,週１日～,曜日・日数は応相談</v>
          </cell>
          <cell r="AQ1442" t="str">
            <v>週1日〜週3日</v>
          </cell>
          <cell r="AR1442" t="str">
            <v>免許・資格不問</v>
          </cell>
          <cell r="AS1442" t="str">
            <v>労災保険</v>
          </cell>
          <cell r="AT1442" t="str">
            <v>1人</v>
          </cell>
          <cell r="AU1442" t="str">
            <v>特別養護老人ホーム（特養）</v>
          </cell>
          <cell r="AV1442" t="str">
            <v>利用しない</v>
          </cell>
          <cell r="AX1442" t="str">
            <v>利用しない</v>
          </cell>
          <cell r="AZ1442" t="str">
            <v>0分</v>
          </cell>
          <cell r="BA1442" t="str">
            <v>週休二日制</v>
          </cell>
          <cell r="BB1442" t="str">
            <v>あり（屋内禁煙）</v>
          </cell>
          <cell r="BC1442" t="str">
            <v>屋内禁煙（屋外に喫煙所設置）</v>
          </cell>
        </row>
        <row r="1443">
          <cell r="C1443" t="str">
            <v>13190-01803941</v>
          </cell>
          <cell r="D1443">
            <v>45343</v>
          </cell>
          <cell r="E1443" t="str">
            <v>社会福祉法人友愛十字会</v>
          </cell>
          <cell r="F1443" t="str">
            <v>シャカイフクシホウジン ユウアイジュウジカイ ユウアイソウ</v>
          </cell>
          <cell r="G1443" t="str">
            <v>法人本部事務局</v>
          </cell>
          <cell r="H1443" t="str">
            <v>山口　　秦</v>
          </cell>
          <cell r="I1443" t="str">
            <v>お問い合わせください</v>
          </cell>
          <cell r="J1443" t="str">
            <v>070-7601-6639</v>
          </cell>
          <cell r="K1443" t="str">
            <v>お問い合わせください</v>
          </cell>
          <cell r="L1443" t="str">
            <v>お問い合わせください</v>
          </cell>
          <cell r="M1443" t="str">
            <v>お問い合わせください</v>
          </cell>
          <cell r="N1443" t="str">
            <v xml:space="preserve">http://www.yuai.or.jp </v>
          </cell>
          <cell r="O1443" t="str">
            <v>創立７０年と福祉業界では歴史のある法人です。現在は、世田谷区、港区、千代田区、板橋区、町田市で１９の施設を運営しています。障害福祉、児童福祉、高齢福祉のサービスを提供しています。共に生きるを理念とし、ご利用者、ご家族、地域の皆様にとって信頼される施設であり続けられるよう職員一同仕事に励んでいます。</v>
          </cell>
          <cell r="P1443" t="str">
            <v>介護職員／スマホ・タブレット活用施設</v>
          </cell>
          <cell r="Q1443" t="str">
            <v>確認中</v>
          </cell>
          <cell r="R1443" t="str">
            <v>◎賞与４．４ヵ月◎年間休日１２１以上◎令和３年６月に移転オープン（小田急線町田駅徒歩１７分）ユニット型個室従来型の合計１１０床の併設型施設です。【仕事内容】◎介護が必要な方の日常生活のサポートのお仕事です。◎ご利用者の健康管理や身体機能の維持により、その人らしい生き方が実現できるよう、食事、排泄、入浴などの支援をします。★入職後は先輩職員が丁寧に、業務内容をお伝えします子育てや介護をする方、ライフステージが変化しても活躍できるよう、法人全体がサポートします。ご応募お待ちしてます★ＷＥＢ施設説明会随時実施中！！</v>
          </cell>
          <cell r="S1443" t="str">
            <v>「特別養護老人ホーム友愛荘」</v>
          </cell>
          <cell r="T1443" t="str">
            <v>確認中</v>
          </cell>
          <cell r="U1443" t="str">
            <v>正社員</v>
          </cell>
          <cell r="V1443" t="str">
            <v>東京都町田市南大谷１６５１－１</v>
          </cell>
          <cell r="W1443" t="str">
            <v>小田急小田原線 町田駅,最寄り駅から就業場所までの交通手段,徒歩,所要時間,17分</v>
          </cell>
          <cell r="X1443" t="str">
            <v>220,300円〜276,300円</v>
          </cell>
          <cell r="Y1443" t="str">
            <v>役割手当 20,000円〜20,000円処遇改善手当 12,000円〜12,000円特定処遇改善手当 9,000円〜9,000円ベースアップ手当 7,000円〜7,000円</v>
          </cell>
          <cell r="Z1443" t="str">
            <v>住宅手当：０円～２５，０００円,扶養手当：配偶者１６，０００円,     子６，０００円,夜勤手当：８，０００円／１回,※処遇、特定、ベースアップは法人の規程により変動有</v>
          </cell>
          <cell r="AA1443" t="str">
            <v>実費支給（上限なし）</v>
          </cell>
          <cell r="AB1443" t="str">
            <v>あり</v>
          </cell>
          <cell r="AC1443" t="str">
            <v>1月あたり0円〜5,000円（前年度実績）</v>
          </cell>
          <cell r="AD1443" t="str">
            <v>あり</v>
          </cell>
          <cell r="AE1443" t="str">
            <v>計 4.40ヶ月分（前年度実績）</v>
          </cell>
          <cell r="AF1443" t="str">
            <v>月給（手当等確認ください）</v>
          </cell>
          <cell r="AG1443" t="str">
            <v>期間の定めなし</v>
          </cell>
          <cell r="AH1443" t="str">
            <v>雇用期間の定めなし</v>
          </cell>
          <cell r="AI1443" t="str">
            <v>確認中</v>
          </cell>
          <cell r="AJ1443" t="str">
            <v>可</v>
          </cell>
          <cell r="AK1443" t="str">
            <v>あり</v>
          </cell>
          <cell r="AL1443" t="str">
            <v>６０日間</v>
          </cell>
          <cell r="AM1443" t="str">
            <v>あり</v>
          </cell>
          <cell r="AN1443" t="str">
            <v>8時間</v>
          </cell>
          <cell r="AO1443" t="str">
            <v>変形労働時間制</v>
          </cell>
          <cell r="AP1443" t="str">
            <v>変形労働時間制の単位,１ヶ月単位,就業時間１,7時00分〜16時00分,就業時間２,8時30分〜17時30分,就業時間３,10時00分〜19時00分,就業時間に関する特記事項,（４）遅番１１：００～２０：００,（５）夜勤１７：００～翌１０：００,上記は従来型の勤務時間です。ユニット型は特記事項記載。,※時間外月平均８時間※夜勤４～６回／月</v>
          </cell>
          <cell r="AQ1443" t="str">
            <v>週休二日制</v>
          </cell>
          <cell r="AR1443" t="str">
            <v>介護職員初任者研修修了者,必須,介護福祉士,必須,いずれかの資格を所持で可</v>
          </cell>
          <cell r="AS1443" t="str">
            <v>雇用保険，労災保険，健康保険，厚生年金</v>
          </cell>
          <cell r="AT1443" t="str">
            <v>1人</v>
          </cell>
          <cell r="AU1443" t="str">
            <v>特別養護老人ホーム（特養）</v>
          </cell>
          <cell r="AV1443" t="str">
            <v>利用しない</v>
          </cell>
          <cell r="AX1443" t="str">
            <v>利用しない</v>
          </cell>
          <cell r="AZ1443" t="str">
            <v>60分</v>
          </cell>
          <cell r="BA1443" t="str">
            <v>週休二日制</v>
          </cell>
          <cell r="BB1443" t="str">
            <v>あり（屋内禁煙）</v>
          </cell>
          <cell r="BC1443" t="str">
            <v>屋内禁煙（屋外に喫煙所設置）</v>
          </cell>
        </row>
        <row r="1444">
          <cell r="C1444" t="str">
            <v>13190-01805041</v>
          </cell>
          <cell r="D1444">
            <v>45343</v>
          </cell>
          <cell r="E1444" t="str">
            <v>社会福祉法人友愛十字会</v>
          </cell>
          <cell r="F1444" t="str">
            <v>シャカイフクシホウジン ユウアイジュウジカイ ユウアイソウ</v>
          </cell>
          <cell r="G1444" t="str">
            <v>法人本部事務局</v>
          </cell>
          <cell r="H1444" t="str">
            <v>山口　　秦</v>
          </cell>
          <cell r="I1444" t="str">
            <v>お問い合わせください</v>
          </cell>
          <cell r="J1444" t="str">
            <v>070-7601-6639</v>
          </cell>
          <cell r="K1444" t="str">
            <v>お問い合わせください</v>
          </cell>
          <cell r="L1444" t="str">
            <v>お問い合わせください</v>
          </cell>
          <cell r="M1444" t="str">
            <v>お問い合わせください</v>
          </cell>
          <cell r="N1444" t="str">
            <v xml:space="preserve">http://www.yuai.or.jp </v>
          </cell>
          <cell r="O1444" t="str">
            <v>創立７０年と福祉業界では歴史のある法人です。現在は、世田谷区、港区、千代田区、板橋区、町田市で１９の施設を運営しています。障害福祉、児童福祉、高齢福祉のサービスを提供しています。共に生きるを理念とし、ご利用者、ご家族、地域の皆様にとって信頼される施設であり続けられるよう職員一同仕事に励んでいます。</v>
          </cell>
          <cell r="P1444" t="str">
            <v>介護職員／日勤勤務／子育て世代活躍中</v>
          </cell>
          <cell r="Q1444" t="str">
            <v>確認中</v>
          </cell>
          <cell r="R1444" t="str">
            <v>★週２日～勤務からＯＫ★ライフスタイルに合わせて働けます◎令和３年６月に移転オープン（小田急線町田駅徒歩１７分）◎従来型、ユニット型の併設施設です。日勤のお仕事！夜勤無し◎介護が必要な方の日常生活のサポートのお仕事です。◎ご利用者の健康管理や身体機能の維持により、その人らしい生き方が実現できるよう、食事、排泄、入浴などの支援をします。★入職後は先輩職員が丁寧に、業務内容をお伝えします。長く安定したお仕事をお探しの方にピッタリです。子育て世代活躍中</v>
          </cell>
          <cell r="S1444" t="str">
            <v>「特別養護老人ホーム友愛荘」</v>
          </cell>
          <cell r="T1444" t="str">
            <v>確認中</v>
          </cell>
          <cell r="U1444" t="str">
            <v>非常勤パート</v>
          </cell>
          <cell r="V1444" t="str">
            <v>東京都町田市南大谷１６５１－１</v>
          </cell>
          <cell r="W1444" t="str">
            <v>小田急小田原線 町田駅,最寄り駅から就業場所までの交通手段,徒歩,所要時間,17分</v>
          </cell>
          <cell r="X1444" t="str">
            <v>1,285円〜1,313円</v>
          </cell>
          <cell r="Y1444" t="str">
            <v>処遇改善手当 74円〜74円特定処遇改善手当 55円〜55円ベースアップ手当 43円〜43円</v>
          </cell>
          <cell r="Z1444" t="str">
            <v>なし</v>
          </cell>
          <cell r="AA1444" t="str">
            <v>実費支給（上限なし）</v>
          </cell>
          <cell r="AB1444" t="str">
            <v>あり</v>
          </cell>
          <cell r="AC1444" t="str">
            <v>1時間あたり0円〜100円（前年度実績）</v>
          </cell>
          <cell r="AD1444" t="str">
            <v>なし</v>
          </cell>
          <cell r="AE1444" t="str">
            <v>なし</v>
          </cell>
          <cell r="AF1444" t="str">
            <v>時給</v>
          </cell>
          <cell r="AG1444" t="str">
            <v>期間の定めあり</v>
          </cell>
          <cell r="AH1444" t="str">
            <v>雇用期間の定めあり（4ヶ月未満）,〜2024年3月31日,契約更新の可能性,あり（原則更新）</v>
          </cell>
          <cell r="AI1444" t="str">
            <v>確認中</v>
          </cell>
          <cell r="AJ1444" t="str">
            <v>可</v>
          </cell>
          <cell r="AK1444" t="str">
            <v>なし</v>
          </cell>
          <cell r="AL1444" t="str">
            <v>なし</v>
          </cell>
          <cell r="AM1444" t="str">
            <v>なし</v>
          </cell>
          <cell r="AN1444" t="str">
            <v>なし</v>
          </cell>
          <cell r="AO1444" t="str">
            <v>就業時間１</v>
          </cell>
          <cell r="AP1444" t="str">
            <v>就業時間１,7時00分〜16時00分,就業時間２,8時30分〜17時30分,就業時間３,10時00分〜19時00分,又は,11時00分〜20時00分の時間の間の4時間以上,就業時間に関する特記事項,上記勤務時間は従来型の勤務時間です。,ユニット型の勤務時間は特記事項記載。,勤務日、時間応相談</v>
          </cell>
          <cell r="AQ1444" t="str">
            <v>週2日〜週5日</v>
          </cell>
          <cell r="AR1444" t="str">
            <v>介護福祉士,あれば尚可,介護職員初任者研修修了者,あれば尚可,介護職員実務者研修修了者,あれば尚可,いずれかの資格を所持で可</v>
          </cell>
          <cell r="AS1444" t="str">
            <v>労災保険</v>
          </cell>
          <cell r="AT1444" t="str">
            <v>3人</v>
          </cell>
          <cell r="AU1444" t="str">
            <v>特別養護老人ホーム（特養）</v>
          </cell>
          <cell r="AV1444" t="str">
            <v>利用しない</v>
          </cell>
          <cell r="AX1444" t="str">
            <v>利用しない</v>
          </cell>
          <cell r="AZ1444" t="str">
            <v>60分</v>
          </cell>
          <cell r="BA1444" t="str">
            <v>週休二日制</v>
          </cell>
          <cell r="BB1444" t="str">
            <v>あり（屋内禁煙）</v>
          </cell>
          <cell r="BC1444" t="str">
            <v>屋内禁煙（屋外に喫煙所設置）</v>
          </cell>
        </row>
        <row r="1445">
          <cell r="C1445" t="str">
            <v>13190-01806341</v>
          </cell>
          <cell r="D1445">
            <v>45343</v>
          </cell>
          <cell r="E1445" t="str">
            <v>社会福祉法人友愛十字会</v>
          </cell>
          <cell r="F1445" t="str">
            <v>シャカイフクシホウジン ユウアイジュウジカイ ユウアイソウ</v>
          </cell>
          <cell r="G1445" t="str">
            <v>法人本部事務局</v>
          </cell>
          <cell r="H1445" t="str">
            <v>山口　　秦</v>
          </cell>
          <cell r="I1445" t="str">
            <v>お問い合わせください</v>
          </cell>
          <cell r="J1445" t="str">
            <v>070-7601-6639</v>
          </cell>
          <cell r="K1445" t="str">
            <v>お問い合わせください</v>
          </cell>
          <cell r="L1445" t="str">
            <v>お問い合わせください</v>
          </cell>
          <cell r="M1445" t="str">
            <v>お問い合わせください</v>
          </cell>
          <cell r="N1445" t="str">
            <v xml:space="preserve">http://www.yuai.or.jp </v>
          </cell>
          <cell r="O1445" t="str">
            <v>創立７０年と福祉業界では歴史のある法人です。現在は、世田谷区、港区、千代田区、板橋区、町田市で１９の施設を運営しています。障害福祉、児童福祉、高齢福祉のサービスを提供しています。共に生きるを理念とし、ご利用者、ご家族、地域の皆様にとって信頼される施設であり続けられるよう職員一同仕事に励んでいます。</v>
          </cell>
          <cell r="P1445" t="str">
            <v>【急募】生活相談員／未経験者歓迎</v>
          </cell>
          <cell r="Q1445" t="str">
            <v>確認中</v>
          </cell>
          <cell r="R1445" t="str">
            <v>〇完全週休２日制〇賞与昇給あり〇令和３年にオープンしたピカピカの施設です。【仕事内容】◎特養での生活相談のお仕事です。◎入所希望者の相談受付施設の入所・退所手続き◎地域との連携・調整◎地域のボランティア活動参加 など★入職後は先輩職員が丁寧に業務内容をお伝えします子育てや介護をする方、ライフステージが変化しても活躍できるよう、法人全体がサポートします。＊休日交替勤務 約１～２回／月（土又は日、又は祝）</v>
          </cell>
          <cell r="S1445" t="str">
            <v>「特別養護老人ホーム友愛荘」</v>
          </cell>
          <cell r="T1445" t="str">
            <v>確認中</v>
          </cell>
          <cell r="U1445" t="str">
            <v>正社員</v>
          </cell>
          <cell r="V1445" t="str">
            <v>東京都町田市南大谷１６５１－１</v>
          </cell>
          <cell r="W1445" t="str">
            <v>小田急線町田駅北口より徒歩１７分,※バイク・車通勤可能（職員用無料駐車場有）</v>
          </cell>
          <cell r="X1445" t="str">
            <v>196,600円〜281,300円</v>
          </cell>
          <cell r="Y1445" t="str">
            <v>役割手当 13,000円〜13,000円,ベースアップ手当 3,300円〜3,300円</v>
          </cell>
          <cell r="Z1445" t="str">
            <v>扶養手当 配偶者１６，０００円,      子供 ６，０００円,     （但し、１６歳～２２歳 １１，０００円）,住宅手当 ０円～２５，０００円,＊賃金は経験年数・資格等を考慮する</v>
          </cell>
          <cell r="AA1445" t="str">
            <v>実費支給（上限なし）</v>
          </cell>
          <cell r="AB1445" t="str">
            <v>あり</v>
          </cell>
          <cell r="AC1445" t="str">
            <v>1月あたり900円〜5,000円（前年度実績）</v>
          </cell>
          <cell r="AD1445" t="str">
            <v>あり</v>
          </cell>
          <cell r="AE1445" t="str">
            <v>計 4.40ヶ月分（前年度実績）</v>
          </cell>
          <cell r="AF1445" t="str">
            <v>月給（手当等確認ください）</v>
          </cell>
          <cell r="AG1445" t="str">
            <v>期間の定めなし</v>
          </cell>
          <cell r="AH1445" t="str">
            <v>雇用期間の定めなし</v>
          </cell>
          <cell r="AI1445" t="str">
            <v>確認中</v>
          </cell>
          <cell r="AJ1445" t="str">
            <v>可</v>
          </cell>
          <cell r="AK1445" t="str">
            <v>あり</v>
          </cell>
          <cell r="AL1445" t="str">
            <v>６０日以内</v>
          </cell>
          <cell r="AM1445" t="str">
            <v>あり</v>
          </cell>
          <cell r="AN1445" t="str">
            <v>10時間</v>
          </cell>
          <cell r="AO1445" t="str">
            <v>就業時間１</v>
          </cell>
          <cell r="AP1445" t="str">
            <v>就業時間１,8時30分〜17時30分,就業時間に関する特記事項,＊休日交代制勤務 約１～２回／月（土又は日、又は祝）</v>
          </cell>
          <cell r="AQ1445" t="str">
            <v>週休二日制</v>
          </cell>
          <cell r="AR1445" t="str">
            <v>介護支援専門員（ケアマネージャー）,あれば尚可,社会福祉士,必須,求人条件特記事項欄参照,普通自動車運転免許,必須（ＡＴ限定可）</v>
          </cell>
          <cell r="AS1445" t="str">
            <v>雇用保険，労災保険，健康保険，厚生年金</v>
          </cell>
          <cell r="AT1445" t="str">
            <v>1人</v>
          </cell>
          <cell r="AU1445" t="str">
            <v>特別養護老人ホーム（特養）</v>
          </cell>
          <cell r="AV1445" t="str">
            <v>利用しない</v>
          </cell>
          <cell r="AX1445" t="str">
            <v>利用しない</v>
          </cell>
          <cell r="AZ1445" t="str">
            <v>60分</v>
          </cell>
          <cell r="BA1445" t="str">
            <v>週休二日制</v>
          </cell>
          <cell r="BB1445" t="str">
            <v>あり（屋内禁煙）</v>
          </cell>
          <cell r="BC1445" t="str">
            <v>屋内禁煙（屋外に喫煙所設置）</v>
          </cell>
        </row>
        <row r="1446">
          <cell r="C1446" t="str">
            <v>13190-01807841</v>
          </cell>
          <cell r="D1446">
            <v>45344</v>
          </cell>
          <cell r="E1446" t="str">
            <v>社会福祉法人芙蓉会 総合福祉ホーム芙蓉園</v>
          </cell>
          <cell r="F1446" t="str">
            <v>シャカイフクシホウジン フヨウカイ ソウゴウフクシホームフヨウエン</v>
          </cell>
          <cell r="G1446" t="str">
            <v>副主任</v>
          </cell>
          <cell r="H1446" t="str">
            <v>照井　陽介</v>
          </cell>
          <cell r="I1446" t="str">
            <v>お問い合わせください</v>
          </cell>
          <cell r="J1446" t="str">
            <v>042-796-2736</v>
          </cell>
          <cell r="K1446" t="str">
            <v>お問い合わせください</v>
          </cell>
          <cell r="L1446" t="str">
            <v>お問い合わせください</v>
          </cell>
          <cell r="M1446" t="str">
            <v>お問い合わせください</v>
          </cell>
          <cell r="N1446" t="str">
            <v xml:space="preserve">https://fuyouen.jp/ </v>
          </cell>
          <cell r="O1446" t="str">
            <v>社会福祉事業（特別養護老人ホーム・短期入所・デイサービスセンター・認知症対応型通所介護（ほのか）・ヘルパーステーション・居宅介護支援事業所・南第一高齢者支援センター） 芙蓉園は、「老人は国の宝」を目標に利用者に「人生の安心」を提供しております。「ありがとう」の言葉と職員の「和」を大切にし、地域住民とともに老人福祉の向上に努めています。</v>
          </cell>
          <cell r="P1446" t="str">
            <v>介護員／特養老人ホーム</v>
          </cell>
          <cell r="Q1446" t="str">
            <v>確認中</v>
          </cell>
          <cell r="R1446" t="str">
            <v>・施設に入所されている利用者様に係る生活援助全般に わたる介護業務。（生活援助・食事介助・排泄介助、入浴介助等）・認知症の方の介護もあります。・＊経験のない方やブランクのある方も歓迎いたします。</v>
          </cell>
          <cell r="S1446" t="str">
            <v>総合福祉ホーム芙蓉園</v>
          </cell>
          <cell r="T1446" t="str">
            <v>確認中</v>
          </cell>
          <cell r="U1446" t="str">
            <v>非常勤パート</v>
          </cell>
          <cell r="V1446" t="str">
            <v>東京都町田市南町田 ５－１６－１</v>
          </cell>
          <cell r="W1446" t="str">
            <v>田園都市線 南町田グランベリーパーク駅,最寄り駅から就業場所までの交通手段,徒歩,所要時間,7分</v>
          </cell>
          <cell r="X1446" t="str">
            <v>1,163円〜1,213円</v>
          </cell>
          <cell r="Y1446" t="str">
            <v>なし</v>
          </cell>
          <cell r="Z1446" t="str">
            <v>なし</v>
          </cell>
          <cell r="AA1446" t="str">
            <v>実費支給（上限あり）</v>
          </cell>
          <cell r="AB1446" t="str">
            <v>あり</v>
          </cell>
          <cell r="AC1446" t="str">
            <v>1時間あたり10円〜20円（前年度実績）</v>
          </cell>
          <cell r="AD1446" t="str">
            <v>あり</v>
          </cell>
          <cell r="AE1446" t="str">
            <v>0円〜133,000円（前年度実績）</v>
          </cell>
          <cell r="AF1446" t="str">
            <v>時給</v>
          </cell>
          <cell r="AG1446" t="str">
            <v>期間の定めあり</v>
          </cell>
          <cell r="AH1446" t="str">
            <v>雇用期間の定めあり（4ヶ月未満）,〜2024年3月31日,契約更新の可能性,あり（原則更新）</v>
          </cell>
          <cell r="AI1446" t="str">
            <v>確認中</v>
          </cell>
          <cell r="AJ1446" t="str">
            <v>不可</v>
          </cell>
          <cell r="AK1446" t="str">
            <v>あり</v>
          </cell>
          <cell r="AL1446" t="str">
            <v>１４日間</v>
          </cell>
          <cell r="AM1446" t="str">
            <v>なし</v>
          </cell>
          <cell r="AN1446" t="str">
            <v>なし</v>
          </cell>
          <cell r="AO1446" t="str">
            <v>日勤</v>
          </cell>
          <cell r="AP1446" t="str">
            <v>7時00分〜20時00分の時間の間の3時間以上,就業時間に関する特記事項,就業時間については応相談</v>
          </cell>
          <cell r="AQ1446" t="str">
            <v>週2日〜週5日</v>
          </cell>
          <cell r="AR1446" t="str">
            <v>免許・資格不問</v>
          </cell>
          <cell r="AS1446" t="str">
            <v>労災保険</v>
          </cell>
          <cell r="AT1446" t="str">
            <v>2人</v>
          </cell>
          <cell r="AU1446" t="str">
            <v>特別養護老人ホーム（特養）</v>
          </cell>
          <cell r="AZ1446" t="str">
            <v>0分</v>
          </cell>
          <cell r="BA1446" t="str">
            <v>週休二日制</v>
          </cell>
          <cell r="BB1446" t="str">
            <v>あり（屋内禁煙）</v>
          </cell>
          <cell r="BC1446" t="str">
            <v>屋内禁煙（屋外に喫煙所設置）</v>
          </cell>
        </row>
        <row r="1447">
          <cell r="C1447" t="str">
            <v>13190-01808241</v>
          </cell>
          <cell r="D1447">
            <v>45344</v>
          </cell>
          <cell r="E1447" t="str">
            <v>社会福祉法人芙蓉会 総合福祉ホーム芙蓉園</v>
          </cell>
          <cell r="F1447" t="str">
            <v>シャカイフクシホウジン フヨウカイ ソウゴウフクシホームフヨウエン</v>
          </cell>
          <cell r="G1447" t="str">
            <v>副主任</v>
          </cell>
          <cell r="H1447" t="str">
            <v>照井　陽介</v>
          </cell>
          <cell r="I1447" t="str">
            <v>お問い合わせください</v>
          </cell>
          <cell r="J1447" t="str">
            <v>042-796-2736</v>
          </cell>
          <cell r="K1447" t="str">
            <v>お問い合わせください</v>
          </cell>
          <cell r="L1447" t="str">
            <v>お問い合わせください</v>
          </cell>
          <cell r="M1447" t="str">
            <v>お問い合わせください</v>
          </cell>
          <cell r="N1447" t="str">
            <v xml:space="preserve">https://fuyouen.jp/ </v>
          </cell>
          <cell r="O1447" t="str">
            <v>社会福祉事業（特別養護老人ホーム・短期入所・デイサービスセンター・認知症対応型通所介護（ほのか）・ヘルパーステーション・居宅介護支援事業所・南第一高齢者支援センター） 芙蓉園は、「老人は国の宝」を目標に利用者に「人生の安心」を提供しております。「ありがとう」の言葉と職員の「和」を大切にし、地域住民とともに老人福祉の向上に努めています。</v>
          </cell>
          <cell r="P1447" t="str">
            <v>介護員／特養老人ホーム</v>
          </cell>
          <cell r="Q1447" t="str">
            <v>確認中</v>
          </cell>
          <cell r="R1447" t="str">
            <v>特別養護老人ホームご利用者に係る生活援助全般・食事介助、入浴介助、排泄介助など介護業務・ＰＣやタブレットによる介護記録・レクリエーションやアクティビティ （カラオケ、おやつ作り、工作等）入社後の研修や教育制度が充実しています。未経験者やブランクのある方も歓迎します。資格取得支援制度もあり、働きながら着実にステップアップできます。</v>
          </cell>
          <cell r="S1447" t="str">
            <v>総合福祉ホーム芙蓉園</v>
          </cell>
          <cell r="T1447" t="str">
            <v>確認中</v>
          </cell>
          <cell r="U1447" t="str">
            <v>正社員</v>
          </cell>
          <cell r="V1447" t="str">
            <v>東京都町田市南町田 ５－１６－１</v>
          </cell>
          <cell r="W1447" t="str">
            <v>田園都市線 南町田グランベリーパーク駅,最寄り駅から就業場所までの交通手段,徒歩,所要時間,7分</v>
          </cell>
          <cell r="X1447" t="str">
            <v>199,120円〜264,060円</v>
          </cell>
          <cell r="Y1447" t="str">
            <v>地域手当 19,570円〜26,530円特定処遇改善手当 11,500円〜11,500円処遇改善支援手当 5,000円〜5,000円</v>
          </cell>
          <cell r="Z1447" t="str">
            <v>＊夜勤（平均月５～６回）あり（夜勤手当１回１２０００円）＊住宅手当＊扶養手当＊経験加算給あり（基本給にプラス）</v>
          </cell>
          <cell r="AA1447" t="str">
            <v>実費支給（上限あり）</v>
          </cell>
          <cell r="AB1447" t="str">
            <v>あり</v>
          </cell>
          <cell r="AC1447" t="str">
            <v>1月あたり1,500円〜2,000円（前年度実績）</v>
          </cell>
          <cell r="AD1447" t="str">
            <v>あり</v>
          </cell>
          <cell r="AE1447" t="str">
            <v>計 3.80ヶ月分（前年度実績）</v>
          </cell>
          <cell r="AF1447" t="str">
            <v>月給（手当等確認ください）</v>
          </cell>
          <cell r="AG1447" t="str">
            <v>期間の定めなし</v>
          </cell>
          <cell r="AH1447" t="str">
            <v>雇用期間の定めなし</v>
          </cell>
          <cell r="AI1447" t="str">
            <v>確認中</v>
          </cell>
          <cell r="AJ1447" t="str">
            <v>可</v>
          </cell>
          <cell r="AK1447" t="str">
            <v>あり</v>
          </cell>
          <cell r="AL1447" t="str">
            <v>３ケ月</v>
          </cell>
          <cell r="AM1447" t="str">
            <v>あり</v>
          </cell>
          <cell r="AN1447" t="str">
            <v>5時間</v>
          </cell>
          <cell r="AO1447" t="str">
            <v>変形労働時間制</v>
          </cell>
          <cell r="AP1447" t="str">
            <v>変形労働時間制の単位,１ヶ月単位,就業時間１,7時00分〜16時00分,就業時間２,8時30分〜17時30分,就業時間３,16時30分〜10時30分,就業時間に関する特記事項,＊その他の就業時間帯あり,＊（１）は通勤の事情により可能な場合のみ,＊（３）の休憩は１２０分</v>
          </cell>
          <cell r="AQ1447" t="str">
            <v>週休二日制</v>
          </cell>
          <cell r="AR1447" t="str">
            <v>介護福祉士,あれば尚可,介護職員実務者研修修了者,あれば尚可,介護職員初任者研修修了者,あれば尚可</v>
          </cell>
          <cell r="AS1447" t="str">
            <v>雇用保険，労災保険，健康保険，厚生年金，財形</v>
          </cell>
          <cell r="AT1447" t="str">
            <v>2人</v>
          </cell>
          <cell r="AU1447" t="str">
            <v>特別養護老人ホーム（特養）</v>
          </cell>
          <cell r="AZ1447" t="str">
            <v>60分</v>
          </cell>
          <cell r="BA1447" t="str">
            <v>週休二日制</v>
          </cell>
          <cell r="BB1447" t="str">
            <v>あり（屋内禁煙）</v>
          </cell>
          <cell r="BC1447" t="str">
            <v>屋内禁煙（屋外に喫煙所設置）</v>
          </cell>
        </row>
        <row r="1448">
          <cell r="C1448" t="str">
            <v>13190-01809541</v>
          </cell>
          <cell r="D1448">
            <v>45344</v>
          </cell>
          <cell r="E1448" t="str">
            <v>社会福祉法人芙蓉会 総合福祉ホーム芙蓉園</v>
          </cell>
          <cell r="F1448" t="str">
            <v>シャカイフクシホウジン フヨウカイ ソウゴウフクシホームフヨウエン</v>
          </cell>
          <cell r="G1448" t="str">
            <v>副主任</v>
          </cell>
          <cell r="H1448" t="str">
            <v>照井　陽介</v>
          </cell>
          <cell r="I1448" t="str">
            <v>お問い合わせください</v>
          </cell>
          <cell r="J1448" t="str">
            <v>042-796-2736</v>
          </cell>
          <cell r="K1448" t="str">
            <v>お問い合わせください</v>
          </cell>
          <cell r="L1448" t="str">
            <v>お問い合わせください</v>
          </cell>
          <cell r="M1448" t="str">
            <v>お問い合わせください</v>
          </cell>
          <cell r="N1448" t="str">
            <v xml:space="preserve">https://fuyouen.jp/ </v>
          </cell>
          <cell r="O1448" t="str">
            <v>社会福祉事業（特別養護老人ホーム・短期入所・デイサービスセンター・認知症対応型通所介護（ほのか）・ヘルパーステーション・居宅介護支援事業所・南第一高齢者支援センター） 芙蓉園は、「老人は国の宝」を目標に利用者に「人生の安心」を提供しております。「ありがとう」の言葉と職員の「和」を大切にし、地域住民とともに老人福祉の向上に努めています。</v>
          </cell>
          <cell r="P1448" t="str">
            <v>調理補助スタッフ</v>
          </cell>
          <cell r="Q1448" t="str">
            <v>確認中</v>
          </cell>
          <cell r="R1448" t="str">
            <v>＊特別養護老人ホーム、ショートステイ、ディサービス利用者への 食事提供に関する補助業務・盛り付け、配膳、食事のぺースト状等への加工・食洗器での洗浄、厨房の片付け・清掃※包丁を使う業務はありません。未経験の方でも丁寧に指導いたし ます。</v>
          </cell>
          <cell r="S1448" t="str">
            <v>総合福祉ホーム芙蓉園</v>
          </cell>
          <cell r="T1448" t="str">
            <v>確認中</v>
          </cell>
          <cell r="U1448" t="str">
            <v>非常勤パート</v>
          </cell>
          <cell r="V1448" t="str">
            <v>東京都町田市南町田 ５－１６－１</v>
          </cell>
          <cell r="W1448" t="str">
            <v>田園都市線 南町田グランベリーパーク駅,最寄り駅から就業場所までの交通手段,徒歩,所要時間,7分</v>
          </cell>
          <cell r="X1448" t="str">
            <v>1,133円〜1,133円</v>
          </cell>
          <cell r="Y1448" t="str">
            <v>なし</v>
          </cell>
          <cell r="Z1448" t="str">
            <v>なし</v>
          </cell>
          <cell r="AA1448" t="str">
            <v>実費支給（上限あり）</v>
          </cell>
          <cell r="AB1448" t="str">
            <v>あり</v>
          </cell>
          <cell r="AC1448" t="str">
            <v>1時間あたり10円〜20円（前年度実績）</v>
          </cell>
          <cell r="AD1448" t="str">
            <v>あり</v>
          </cell>
          <cell r="AE1448" t="str">
            <v>〜133,000円（前年度実績）</v>
          </cell>
          <cell r="AF1448" t="str">
            <v>時給</v>
          </cell>
          <cell r="AG1448" t="str">
            <v>期間の定めあり</v>
          </cell>
          <cell r="AH1448" t="str">
            <v>雇用期間の定めあり（4ヶ月未満）,〜2024年3月31日,契約更新の可能性,あり（原則更新）</v>
          </cell>
          <cell r="AI1448" t="str">
            <v>確認中</v>
          </cell>
          <cell r="AJ1448" t="str">
            <v>不可</v>
          </cell>
          <cell r="AK1448" t="str">
            <v>あり</v>
          </cell>
          <cell r="AL1448" t="str">
            <v>１４日間</v>
          </cell>
          <cell r="AM1448" t="str">
            <v>なし</v>
          </cell>
          <cell r="AN1448" t="str">
            <v>なし</v>
          </cell>
          <cell r="AO1448" t="str">
            <v>日勤</v>
          </cell>
          <cell r="AP1448" t="str">
            <v>就業時間１,7時00分〜10時00分,就業時間２,16時15分〜19時45分,就業時間に関する特記事項,＊（１）か（２）を選択</v>
          </cell>
          <cell r="AQ1448" t="str">
            <v>週3日〜週5日</v>
          </cell>
          <cell r="AR1448" t="str">
            <v>免許・資格不問</v>
          </cell>
          <cell r="AS1448" t="str">
            <v>労災保険</v>
          </cell>
          <cell r="AT1448" t="str">
            <v>2人</v>
          </cell>
          <cell r="AU1448" t="str">
            <v>特別養護老人ホーム（特養）</v>
          </cell>
          <cell r="AZ1448" t="str">
            <v>0分</v>
          </cell>
          <cell r="BA1448" t="str">
            <v>週休二日制</v>
          </cell>
          <cell r="BB1448" t="str">
            <v>あり（屋内禁煙）</v>
          </cell>
          <cell r="BC1448" t="str">
            <v>屋内禁煙（屋外に喫煙所設置）</v>
          </cell>
        </row>
        <row r="1449">
          <cell r="C1449" t="str">
            <v>13190-01810941</v>
          </cell>
          <cell r="D1449">
            <v>45344</v>
          </cell>
          <cell r="E1449" t="str">
            <v>社会福祉法人芙蓉会 総合福祉ホーム芙蓉園</v>
          </cell>
          <cell r="F1449" t="str">
            <v>シャカイフクシホウジン フヨウカイ ソウゴウフクシホームフヨウエン</v>
          </cell>
          <cell r="G1449" t="str">
            <v>副主任</v>
          </cell>
          <cell r="H1449" t="str">
            <v>照井　陽介</v>
          </cell>
          <cell r="I1449" t="str">
            <v>お問い合わせください</v>
          </cell>
          <cell r="J1449" t="str">
            <v>042-796-2736</v>
          </cell>
          <cell r="K1449" t="str">
            <v>お問い合わせください</v>
          </cell>
          <cell r="L1449" t="str">
            <v>お問い合わせください</v>
          </cell>
          <cell r="M1449" t="str">
            <v>お問い合わせください</v>
          </cell>
          <cell r="N1449" t="str">
            <v xml:space="preserve">https://fuyouen.jp/ </v>
          </cell>
          <cell r="O1449" t="str">
            <v>社会福祉事業（特別養護老人ホーム・短期入所・デイサービスセンター・認知症対応型通所介護（ほのか）・ヘルパーステーション・居宅介護支援事業所・南第一高齢者支援センター） 芙蓉園は、「老人は国の宝」を目標に利用者に「人生の安心」を提供しております。「ありがとう」の言葉と職員の「和」を大切にし、地域住民とともに老人福祉の向上に努めています。</v>
          </cell>
          <cell r="P1449" t="str">
            <v>清掃リネンスタッフ</v>
          </cell>
          <cell r="Q1449" t="str">
            <v>確認中</v>
          </cell>
          <cell r="R1449" t="str">
            <v>・居室等施設内の清掃・リネン交換・おやつの配膳・ご利用者の衣類の洗濯等※見学のみでもお気軽にご応募ください※未経験者歓迎。未経験から始めたスタッフばかりです。※介護業務はありません※全て屋内の作業です</v>
          </cell>
          <cell r="S1449" t="str">
            <v>総合福祉ホーム芙蓉園</v>
          </cell>
          <cell r="T1449" t="str">
            <v>確認中</v>
          </cell>
          <cell r="U1449" t="str">
            <v>非常勤パート</v>
          </cell>
          <cell r="V1449" t="str">
            <v>東京都町田市南町田 ５－１６－１</v>
          </cell>
          <cell r="W1449" t="str">
            <v>田園都市線 南町田グランベリーパーク駅,最寄り駅から就業場所までの交通手段,徒歩,所要時間,7分</v>
          </cell>
          <cell r="X1449" t="str">
            <v>1,133円〜1,133円</v>
          </cell>
          <cell r="Y1449" t="str">
            <v>なし</v>
          </cell>
          <cell r="Z1449" t="str">
            <v>なし</v>
          </cell>
          <cell r="AA1449" t="str">
            <v>実費支給（上限あり）</v>
          </cell>
          <cell r="AB1449" t="str">
            <v>あり</v>
          </cell>
          <cell r="AC1449" t="str">
            <v>1時間あたり10円〜20円（前年度実績）</v>
          </cell>
          <cell r="AD1449" t="str">
            <v>あり</v>
          </cell>
          <cell r="AE1449" t="str">
            <v>0円〜133,000円（前年度実績）</v>
          </cell>
          <cell r="AF1449" t="str">
            <v>時給</v>
          </cell>
          <cell r="AG1449" t="str">
            <v>期間の定めあり</v>
          </cell>
          <cell r="AH1449" t="str">
            <v>雇用期間の定めあり（4ヶ月未満）,〜2024年3月31日,契約更新の可能性,あり（原則更新）</v>
          </cell>
          <cell r="AI1449" t="str">
            <v>確認中</v>
          </cell>
          <cell r="AJ1449" t="str">
            <v>不可</v>
          </cell>
          <cell r="AK1449" t="str">
            <v>あり</v>
          </cell>
          <cell r="AL1449" t="str">
            <v>１４日間</v>
          </cell>
          <cell r="AM1449" t="str">
            <v>なし</v>
          </cell>
          <cell r="AN1449" t="str">
            <v>なし</v>
          </cell>
          <cell r="AO1449" t="str">
            <v>日勤</v>
          </cell>
          <cell r="AP1449" t="str">
            <v>就業時間１,8時30分〜14時30分,就業時間２,8時30分〜17時00分,又は,8時30分〜17時00分の時間の間の3時間以上,就業時間に関する特記事項,＊就業時間帯の３．５時間以上,＊曜日・勤務時間応相談,（例）８：３０～１７：００、,８：３０～１４：３０、１３：３０～１７：００</v>
          </cell>
          <cell r="AQ1449" t="str">
            <v>週1日以上</v>
          </cell>
          <cell r="AR1449" t="str">
            <v>免許・資格不問</v>
          </cell>
          <cell r="AS1449" t="str">
            <v>労災保険</v>
          </cell>
          <cell r="AT1449" t="str">
            <v>1人</v>
          </cell>
          <cell r="AU1449" t="str">
            <v>特別養護老人ホーム（特養）</v>
          </cell>
          <cell r="AZ1449" t="str">
            <v>60分</v>
          </cell>
          <cell r="BA1449" t="str">
            <v>週休二日制</v>
          </cell>
          <cell r="BB1449" t="str">
            <v>あり（屋内禁煙）</v>
          </cell>
          <cell r="BC1449" t="str">
            <v>屋内禁煙（屋外に喫煙所設置）</v>
          </cell>
        </row>
        <row r="1450">
          <cell r="C1450" t="str">
            <v>13190-01811141</v>
          </cell>
          <cell r="D1450">
            <v>45344</v>
          </cell>
          <cell r="E1450" t="str">
            <v>株式会社 日本アメニティライフ協会 花物語まちだ</v>
          </cell>
          <cell r="F1450" t="str">
            <v>カブシキガイシヤ ニホンアメニティライフキョウカイ ハナモノガタリマチダ</v>
          </cell>
          <cell r="G1450" t="str">
            <v>雇用対策課</v>
          </cell>
          <cell r="H1450" t="str">
            <v>西垣　照子</v>
          </cell>
          <cell r="I1450" t="str">
            <v>お問い合わせください</v>
          </cell>
          <cell r="J1450" t="str">
            <v>045-530-5211</v>
          </cell>
          <cell r="K1450" t="str">
            <v>お問い合わせください</v>
          </cell>
          <cell r="L1450" t="str">
            <v>お問い合わせください</v>
          </cell>
          <cell r="M1450" t="str">
            <v>お問い合わせください</v>
          </cell>
          <cell r="N1450" t="str">
            <v xml:space="preserve">http://www.hana-kaigo.com </v>
          </cell>
          <cell r="O1450" t="str">
            <v>認知症対応型共同生活介護グループホームの運営に係る業務。福祉に関する人材育成。日本アメニティライフ協会は首都圏を中心に約３００カ所の「介護事業所」を運営しております。アメニティライフとは快適な生活という意味です。地域社会に暮らす人、そこで働く人、そこで学ぶ人、みんなそれぞれのアメニティライフ「暮らしのかたち」を追求するために生まれた会社です。</v>
          </cell>
          <cell r="P1450" t="str">
            <v>グループホーム介護スタッフ</v>
          </cell>
          <cell r="Q1450" t="str">
            <v>確認中</v>
          </cell>
          <cell r="R1450" t="str">
            <v>・ご入居者様の日々の生活に寄り添う、生活サポートです。・食事の準備・誘導、掃除や排せつ、入浴、移動時など、 身体介助や見守り、声かけなどの仕事です。・家庭的な雰囲気の中、四季折々を一緒に感じながらお散歩や レクをしたり、情報を共有しチームケアでサポートします。・認知症対応型共同生活介護のグループホームです。・１ユニット９名（定員１８名）の明るく家庭的な施設です・おひとりお一人に寄り添ったケアで、 ご入居者様と共に笑顔で過ごしませんか。＜感染症対策を徹底しています＞</v>
          </cell>
          <cell r="S1450" t="str">
            <v>花物語まちだ</v>
          </cell>
          <cell r="T1450" t="str">
            <v>確認中</v>
          </cell>
          <cell r="U1450" t="str">
            <v>非常勤パート</v>
          </cell>
          <cell r="V1450" t="str">
            <v>東京都町田市山崎町１２３０－２</v>
          </cell>
          <cell r="W1450" t="str">
            <v>ＪＲ横浜線・小田急線「町田」駅就業場所に関する特記事項町田駅 町田ターミナルより神奈中バス（町１５）（町２４）「山崎団地」行「北一号」バス停下車徒歩１分</v>
          </cell>
          <cell r="X1450" t="str">
            <v>1,113円〜1,213円</v>
          </cell>
          <cell r="Y1450" t="str">
            <v>なし</v>
          </cell>
          <cell r="Z1450" t="str">
            <v>【土日祝手当】＋３０円／時,【夜勤手当】＋６０００円／回, ※別途、年末年始手当有り, ※資格者時給一覧：初任者研修１１２３円,          実務者研修１１５３円,          介護福祉士１２１３円</v>
          </cell>
          <cell r="AA1450" t="str">
            <v>実費支給（上限あり）</v>
          </cell>
          <cell r="AB1450" t="str">
            <v>なし</v>
          </cell>
          <cell r="AC1450" t="str">
            <v>なし</v>
          </cell>
          <cell r="AD1450" t="str">
            <v>なし</v>
          </cell>
          <cell r="AE1450" t="str">
            <v>なし</v>
          </cell>
          <cell r="AF1450" t="str">
            <v>時給</v>
          </cell>
          <cell r="AG1450" t="str">
            <v>期間の定めなし</v>
          </cell>
          <cell r="AH1450" t="str">
            <v>雇用期間の定めなし</v>
          </cell>
          <cell r="AI1450" t="str">
            <v>確認中</v>
          </cell>
          <cell r="AJ1450" t="str">
            <v>可</v>
          </cell>
          <cell r="AK1450" t="str">
            <v>あり</v>
          </cell>
          <cell r="AL1450" t="str">
            <v>３ヶ月</v>
          </cell>
          <cell r="AM1450" t="str">
            <v>あり</v>
          </cell>
          <cell r="AN1450" t="str">
            <v>1時間</v>
          </cell>
          <cell r="AO1450" t="str">
            <v>変形労働時間制</v>
          </cell>
          <cell r="AP1450" t="str">
            <v>変形労働時間制の単位,１ヶ月単位,就業時間１,8時00分〜17時00分,就業時間２,9時30分〜18時30分,就業時間３,17時00分〜10時00分,又は,17時00分〜10時00分の時間の間の8時間以上,就業時間に関する特記事項,・１ヶ月のシフト制,・（３）夜勤は休憩１２０分,・日勤のみ、夜勤のみなどシフト相談可</v>
          </cell>
          <cell r="AQ1450" t="str">
            <v>週2日以上</v>
          </cell>
          <cell r="AR1450" t="str">
            <v>免許・資格不問</v>
          </cell>
          <cell r="AS1450" t="str">
            <v>労災保険</v>
          </cell>
          <cell r="AT1450" t="str">
            <v>2人</v>
          </cell>
          <cell r="AU1450" t="str">
            <v>認知症対応型共同生活介護（グループホーム）</v>
          </cell>
          <cell r="AV1450" t="str">
            <v>利用しない</v>
          </cell>
          <cell r="AX1450" t="str">
            <v>利用しない</v>
          </cell>
          <cell r="AZ1450" t="str">
            <v>60分</v>
          </cell>
          <cell r="BA1450" t="str">
            <v>週休二日制</v>
          </cell>
          <cell r="BB1450" t="str">
            <v>あり（屋内禁煙）</v>
          </cell>
          <cell r="BC1450" t="str">
            <v>屋内禁煙（屋外に喫煙所設置）</v>
          </cell>
        </row>
        <row r="1451">
          <cell r="C1451" t="str">
            <v>13190-01812041</v>
          </cell>
          <cell r="D1451">
            <v>45344</v>
          </cell>
          <cell r="E1451" t="str">
            <v>株式会社日本アメニティライフ協会 緑山グランドハイツ</v>
          </cell>
          <cell r="F1451" t="str">
            <v>カブシキガイシャニホンアメニティライフキョウカイ ミドリヤマグランドハイツ</v>
          </cell>
          <cell r="G1451" t="str">
            <v>雇用対策課</v>
          </cell>
          <cell r="H1451" t="str">
            <v>西垣　照子</v>
          </cell>
          <cell r="I1451" t="str">
            <v>お問い合わせください</v>
          </cell>
          <cell r="J1451" t="str">
            <v>045-530-5211</v>
          </cell>
          <cell r="K1451" t="str">
            <v>お問い合わせください</v>
          </cell>
          <cell r="L1451" t="str">
            <v>お問い合わせください</v>
          </cell>
          <cell r="M1451" t="str">
            <v>お問い合わせください</v>
          </cell>
          <cell r="N1451" t="str">
            <v xml:space="preserve">https://jala.co.jp </v>
          </cell>
          <cell r="O1451" t="str">
            <v>介護付有料老人ホームの運営に係る業務全般。福祉に関する人材育成。日本アメニティライフ協会は首都圏を中心に約２７０の様々な形態の「介護事業所」を運営しております。「アメニティライフ」とは快適な生活という意味です。地域社会に暮らす人、そこで働く人、そこで学ぶ人、みんなそれぞれのアメニティライフ「暮らしのかたち」を追求するために生まれた会社です</v>
          </cell>
          <cell r="P1451" t="str">
            <v>介護スタッフ</v>
          </cell>
          <cell r="Q1451" t="str">
            <v>確認中</v>
          </cell>
          <cell r="R1451" t="str">
            <v>定員６０名のペット共存型介護付有料老人ホーム＜緑山グランドハイツ＞にて介護スタッフを募集いたします。ご入居者様の生活に寄り添い支える仕事です。・身体介助：お食事や排泄、入浴介助または見守り等・生活援助：共に清掃、洗濯、買い物等の支援・レクリエーション：体操、機能訓練、脳トレ等・記録、他業種との情報共有</v>
          </cell>
          <cell r="S1451" t="str">
            <v>「緑山グランドハイツ」</v>
          </cell>
          <cell r="T1451" t="str">
            <v>確認中</v>
          </cell>
          <cell r="U1451" t="str">
            <v>非常勤パート</v>
          </cell>
          <cell r="V1451" t="str">
            <v>東京都町田市三輪緑山２－２１３９－２</v>
          </cell>
          <cell r="W1451" t="str">
            <v>鶴川駅より「三輪緑山二丁目下車」バス停下車すぐ</v>
          </cell>
          <cell r="X1451" t="str">
            <v>1,113円〜1,213円</v>
          </cell>
          <cell r="Y1451" t="str">
            <v>なし</v>
          </cell>
          <cell r="Z1451" t="str">
            <v>【土日祝手当】＋３０円／時【夜勤手当】＋６０００円／回 ※別途、年末年始手当有り ※時給は資格の有無、種類に応じ異なります</v>
          </cell>
          <cell r="AA1451" t="str">
            <v>実費支給（上限あり）</v>
          </cell>
          <cell r="AB1451" t="str">
            <v>なし</v>
          </cell>
          <cell r="AC1451" t="str">
            <v>なし</v>
          </cell>
          <cell r="AD1451" t="str">
            <v>なし</v>
          </cell>
          <cell r="AE1451" t="str">
            <v>なし</v>
          </cell>
          <cell r="AF1451" t="str">
            <v>時給</v>
          </cell>
          <cell r="AG1451" t="str">
            <v>期間の定めなし</v>
          </cell>
          <cell r="AH1451" t="str">
            <v>雇用期間の定めなし</v>
          </cell>
          <cell r="AI1451" t="str">
            <v>確認中</v>
          </cell>
          <cell r="AJ1451" t="str">
            <v>可</v>
          </cell>
          <cell r="AK1451" t="str">
            <v>あり</v>
          </cell>
          <cell r="AL1451" t="str">
            <v>３ヶ月</v>
          </cell>
          <cell r="AM1451" t="str">
            <v>あり</v>
          </cell>
          <cell r="AN1451" t="str">
            <v>1時間</v>
          </cell>
          <cell r="AO1451" t="str">
            <v>変形労働時間制</v>
          </cell>
          <cell r="AP1451" t="str">
            <v>変形労働時間制の単位,１ヶ月単位,就業時間１,9時00分〜18時00分,就業時間２,7時00分〜16時00分,就業時間３,10時00分〜19時00分,又は,7時00分〜19時00分の時間の間の6時間以上,就業時間に関する特記事項,・夜勤１７：１５～０９：４５、休憩１２０分,（深夜労働のため１８歳以上制限有）,・時短、出勤時間帯応相談,・日勤、夜勤両方できる方歓迎</v>
          </cell>
          <cell r="AQ1451" t="str">
            <v>週2日〜週5日</v>
          </cell>
          <cell r="AR1451" t="str">
            <v>免許・資格不問</v>
          </cell>
          <cell r="AS1451" t="str">
            <v>労災保険</v>
          </cell>
          <cell r="AT1451" t="str">
            <v>2人</v>
          </cell>
          <cell r="AU1451" t="str">
            <v>特定施設入居者生活介護（有料老人ホーム）</v>
          </cell>
          <cell r="AV1451" t="str">
            <v>利用しない</v>
          </cell>
          <cell r="AX1451" t="str">
            <v>利用しない</v>
          </cell>
          <cell r="AZ1451" t="str">
            <v>60分</v>
          </cell>
          <cell r="BA1451" t="str">
            <v>週休二日制</v>
          </cell>
          <cell r="BB1451" t="str">
            <v>あり（屋内禁煙）</v>
          </cell>
          <cell r="BC1451" t="str">
            <v>屋内禁煙（屋外に喫煙所設置）</v>
          </cell>
        </row>
        <row r="1452">
          <cell r="C1452" t="str">
            <v>13190-01813341</v>
          </cell>
          <cell r="D1452">
            <v>45344</v>
          </cell>
          <cell r="E1452" t="str">
            <v>株式会社 日本アメニティライフ協会</v>
          </cell>
          <cell r="F1452" t="str">
            <v>カブシキガイシャ ニホンアメニティライフキョウカイ ハナモノガタリマチダナーシング</v>
          </cell>
          <cell r="G1452" t="str">
            <v>雇用対策課</v>
          </cell>
          <cell r="H1452" t="str">
            <v>西垣　照子</v>
          </cell>
          <cell r="I1452" t="str">
            <v>お問い合わせください</v>
          </cell>
          <cell r="J1452" t="str">
            <v>045-530-5211</v>
          </cell>
          <cell r="K1452" t="str">
            <v>お問い合わせください</v>
          </cell>
          <cell r="L1452" t="str">
            <v>お問い合わせください</v>
          </cell>
          <cell r="M1452" t="str">
            <v>お問い合わせください</v>
          </cell>
          <cell r="N1452" t="str">
            <v xml:space="preserve">http://www.hana-kaigo.com </v>
          </cell>
          <cell r="O1452" t="str">
            <v>認知症対応型共同生活介護グループホーム、小規模多機能の運営に係る業務。福祉に関する人材育成。日本アメニティライフ協会は首都圏を中心に約２５０ヶ所の「介護事業所」を運営しております「アメニティライフ」とは快適な生活という意味です。地域社会に暮らす人、そこで働く人、そこで学ぶ人、みんなそれぞれのアメニティライフ「暮らしのかたち」を追求するために生まれた会社です</v>
          </cell>
          <cell r="P1452" t="str">
            <v>介護スタッフ〈花織まちだ〉</v>
          </cell>
          <cell r="Q1452" t="str">
            <v>確認中</v>
          </cell>
          <cell r="R1452" t="str">
            <v>最大定員２５名の小規模多機能型居宅介護＜花織まちだ＞にて介護スタッフの募集です。通い（デイサービス）・泊まり・訪問介護のサービスを提供する施設です。・身体介助：お食事や排泄、入浴介助または見守り等・生活援助：食事提供、買い物等の支援・レクリエーション：体操、機能訓練、脳トレ等・記録、他業種との情報共有・登録定員２５名 通い定員１５名 宿泊定員９名</v>
          </cell>
          <cell r="S1452" t="str">
            <v>花物語まちだナーシング</v>
          </cell>
          <cell r="T1452" t="str">
            <v>確認中</v>
          </cell>
          <cell r="U1452" t="str">
            <v>非常勤パート</v>
          </cell>
          <cell r="V1452" t="str">
            <v>東京都町田市野津田町６９７－２</v>
          </cell>
          <cell r="W1452" t="str">
            <v>小田急線 鶴川駅,就業場所に関する特記事項,小田急線「鶴川駅」より神奈中バス「野津田車庫」行,「田中入口」バス下車 徒歩２分</v>
          </cell>
          <cell r="X1452" t="str">
            <v>1,113円〜1,213円</v>
          </cell>
          <cell r="Y1452" t="str">
            <v>なし</v>
          </cell>
          <cell r="Z1452" t="str">
            <v>・土日祝手当３０円／時,・ショート夜勤手当５２５０円／回,・資格別時給一覧：初任者研修１１２３円,         実務者研修１１５３円,         介護福祉士１２１３円</v>
          </cell>
          <cell r="AA1452" t="str">
            <v>実費支給（上限あり）</v>
          </cell>
          <cell r="AB1452" t="str">
            <v>なし</v>
          </cell>
          <cell r="AC1452" t="str">
            <v>なし</v>
          </cell>
          <cell r="AD1452" t="str">
            <v>なし</v>
          </cell>
          <cell r="AE1452" t="str">
            <v>なし</v>
          </cell>
          <cell r="AF1452" t="str">
            <v>時給</v>
          </cell>
          <cell r="AG1452" t="str">
            <v>期間の定めなし</v>
          </cell>
          <cell r="AH1452" t="str">
            <v>雇用期間の定めなし</v>
          </cell>
          <cell r="AI1452" t="str">
            <v>確認中</v>
          </cell>
          <cell r="AJ1452" t="str">
            <v>可</v>
          </cell>
          <cell r="AK1452" t="str">
            <v>あり</v>
          </cell>
          <cell r="AL1452" t="str">
            <v>３ヶ月</v>
          </cell>
          <cell r="AM1452" t="str">
            <v>あり</v>
          </cell>
          <cell r="AN1452" t="str">
            <v>1時間</v>
          </cell>
          <cell r="AO1452" t="str">
            <v>変形労働時間制</v>
          </cell>
          <cell r="AP1452" t="str">
            <v>変形労働時間制の単位,１ヶ月単位,就業時間１,8時00分〜17時00分,就業時間２,12時45分〜21時45分,就業時間３,21時30分〜7時30分,又は,7時00分〜21時45分の時間の間の5時間以上,就業時間に関する特記事項,・ショート夜勤２１：３０～０７：３０、休憩１２０分,（深夜労働のため１８歳以上制限有）,・時短・出勤時間帯応相談,・日勤、夜勤両方できる方歓迎</v>
          </cell>
          <cell r="AQ1452" t="str">
            <v>週2日以上</v>
          </cell>
          <cell r="AR1452" t="str">
            <v>介護職員初任者研修修了者,あれば尚可,ホームヘルパー２級,あれば尚可,訪問介護サービスのため、運転免許を持ちの方が大歓迎,普通自動車運転免許,あれば尚可（ＡＴ限定可）</v>
          </cell>
          <cell r="AS1452" t="str">
            <v>労災保険</v>
          </cell>
          <cell r="AT1452" t="str">
            <v>2人</v>
          </cell>
          <cell r="AU1452" t="str">
            <v>認知症対応型共同生活介護（グループホーム）</v>
          </cell>
          <cell r="AV1452" t="str">
            <v>利用しない</v>
          </cell>
          <cell r="AX1452" t="str">
            <v>利用しない</v>
          </cell>
          <cell r="AZ1452" t="str">
            <v>60分</v>
          </cell>
          <cell r="BA1452" t="str">
            <v>週休二日制</v>
          </cell>
          <cell r="BB1452" t="str">
            <v>その他</v>
          </cell>
          <cell r="BC1452" t="str">
            <v>屋内禁煙（屋外に喫煙所設置）</v>
          </cell>
        </row>
        <row r="1453">
          <cell r="C1453" t="str">
            <v>13190-01814841</v>
          </cell>
          <cell r="D1453">
            <v>45344</v>
          </cell>
          <cell r="E1453" t="str">
            <v>株式会社 日本アメニティライフ協会</v>
          </cell>
          <cell r="F1453" t="str">
            <v>カブシキガイシャ ニホンアメニティライフキョウカイ ハナモノガタリマチダナーシング</v>
          </cell>
          <cell r="G1453" t="str">
            <v>雇用対策課</v>
          </cell>
          <cell r="H1453" t="str">
            <v>西垣　照子</v>
          </cell>
          <cell r="I1453" t="str">
            <v>お問い合わせください</v>
          </cell>
          <cell r="J1453" t="str">
            <v>045-530-5211</v>
          </cell>
          <cell r="K1453" t="str">
            <v>お問い合わせください</v>
          </cell>
          <cell r="L1453" t="str">
            <v>お問い合わせください</v>
          </cell>
          <cell r="M1453" t="str">
            <v>お問い合わせください</v>
          </cell>
          <cell r="N1453" t="str">
            <v xml:space="preserve">http://www.hana-kaigo.com </v>
          </cell>
          <cell r="O1453" t="str">
            <v>認知症対応型共同生活介護グループホーム、小規模多機能の運営に係る業務。福祉に関する人材育成。日本アメニティライフ協会は首都圏を中心に約２５０ヶ所の「介護事業所」を運営しております「アメニティライフ」とは快適な生活という意味です。地域社会に暮らす人、そこで働く人、そこで学ぶ人、みんなそれぞれのアメニティライフ「暮らしのかたち」を追求するために生まれた会社です</v>
          </cell>
          <cell r="P1453" t="str">
            <v>介護スタッフ</v>
          </cell>
          <cell r="Q1453" t="str">
            <v>確認中</v>
          </cell>
          <cell r="R1453" t="str">
            <v>定員１８名のグループホーム＜花物語まちだナーシング＞にて介護スタッフを募集いたします。ご入居者様の生活に寄り添い支える仕事です。・身体介助：お食事や排泄、入浴介助または見守り等・生活援助：共に清掃、洗濯、買い物等の支援・レクリエーション：体操、機能訓練、脳トレ等・記録、他業種との情報共有</v>
          </cell>
          <cell r="S1453" t="str">
            <v>花物語まちだナーシング</v>
          </cell>
          <cell r="T1453" t="str">
            <v>確認中</v>
          </cell>
          <cell r="U1453" t="str">
            <v>非常勤パート</v>
          </cell>
          <cell r="V1453" t="str">
            <v>東京都町田市野津田町６９７－２</v>
          </cell>
          <cell r="W1453" t="str">
            <v>小田急線 鶴川駅,就業場所に関する特記事項,小田急線「鶴川駅」より神奈中バス「野津田車庫」行,「田中入口」バス下車 徒歩２分</v>
          </cell>
          <cell r="X1453" t="str">
            <v>1,113円〜1,213円</v>
          </cell>
          <cell r="Y1453" t="str">
            <v>なし</v>
          </cell>
          <cell r="Z1453" t="str">
            <v>・土日祝手当：３０円／時,・夜勤手当：６０００円／回,・別途年末年始手当有,・資格別時給一覧：初任者研修１１２３円,         実務者研修１１５３円,         介護福祉士１２１３円</v>
          </cell>
          <cell r="AA1453" t="str">
            <v>実費支給（上限あり）</v>
          </cell>
          <cell r="AB1453" t="str">
            <v>なし</v>
          </cell>
          <cell r="AC1453" t="str">
            <v>なし</v>
          </cell>
          <cell r="AD1453" t="str">
            <v>なし</v>
          </cell>
          <cell r="AE1453" t="str">
            <v>なし</v>
          </cell>
          <cell r="AF1453" t="str">
            <v>時給</v>
          </cell>
          <cell r="AG1453" t="str">
            <v>期間の定めなし</v>
          </cell>
          <cell r="AH1453" t="str">
            <v>雇用期間の定めなし</v>
          </cell>
          <cell r="AI1453" t="str">
            <v>確認中</v>
          </cell>
          <cell r="AJ1453" t="str">
            <v>可</v>
          </cell>
          <cell r="AK1453" t="str">
            <v>あり</v>
          </cell>
          <cell r="AL1453" t="str">
            <v>３ヶ月</v>
          </cell>
          <cell r="AM1453" t="str">
            <v>あり</v>
          </cell>
          <cell r="AN1453" t="str">
            <v>1時間</v>
          </cell>
          <cell r="AO1453" t="str">
            <v>変形労働時間制</v>
          </cell>
          <cell r="AP1453" t="str">
            <v>変形労働時間制の単位,１ヶ月単位,就業時間１,8時00分〜17時00分,就業時間２,9時30分〜18時30分,就業時間３,17時00分〜10時00分,就業時間に関する特記事項,・夜勤１７：００～１０：００、休憩１２０分,（深夜労働のため１８歳以上制限有）,・時短・出勤時間帯応相談,・日勤、夜勤両方できる方歓迎</v>
          </cell>
          <cell r="AQ1453" t="str">
            <v>週2日以上</v>
          </cell>
          <cell r="AR1453" t="str">
            <v>免許・資格不問</v>
          </cell>
          <cell r="AS1453" t="str">
            <v>労災保険</v>
          </cell>
          <cell r="AT1453" t="str">
            <v>2人</v>
          </cell>
          <cell r="AU1453" t="str">
            <v>認知症対応型共同生活介護（グループホーム）</v>
          </cell>
          <cell r="AV1453" t="str">
            <v>利用しない</v>
          </cell>
          <cell r="AX1453" t="str">
            <v>利用しない</v>
          </cell>
          <cell r="AZ1453" t="str">
            <v>60分</v>
          </cell>
          <cell r="BA1453" t="str">
            <v>週休二日制</v>
          </cell>
          <cell r="BB1453" t="str">
            <v>その他</v>
          </cell>
          <cell r="BC1453" t="str">
            <v>屋内禁煙（屋外に喫煙所設置）</v>
          </cell>
        </row>
        <row r="1454">
          <cell r="C1454" t="str">
            <v>13190-01815241</v>
          </cell>
          <cell r="D1454">
            <v>45344</v>
          </cell>
          <cell r="E1454" t="str">
            <v>株式会社 日本アメニティライフ協会 花物語まちだ南</v>
          </cell>
          <cell r="F1454" t="str">
            <v>カブシキガイシヤ ニホンアメニティライフキョウカイ ハナモノガタリマチダミナミ</v>
          </cell>
          <cell r="G1454" t="str">
            <v>雇用対策課</v>
          </cell>
          <cell r="H1454" t="str">
            <v>西垣　照子</v>
          </cell>
          <cell r="I1454" t="str">
            <v>お問い合わせください</v>
          </cell>
          <cell r="J1454" t="str">
            <v>045-530-5211</v>
          </cell>
          <cell r="K1454" t="str">
            <v>お問い合わせください</v>
          </cell>
          <cell r="L1454" t="str">
            <v>お問い合わせください</v>
          </cell>
          <cell r="M1454" t="str">
            <v>お問い合わせください</v>
          </cell>
          <cell r="N1454" t="str">
            <v xml:space="preserve">http://www.hana-kaigo.com </v>
          </cell>
          <cell r="O1454" t="str">
            <v>認知症対応型共同生活介護グループホームの運営に係る業務。福祉に関する人材育成。日本アメニティライフ協会は首都圏を中心に約１２０カ所の「介護事業所」を運営しております。アメニティライフとは快適な生活という意味です。地域社会に暮らす人、そこで働く人、そこで学ぶ人、みんなそれぞれのアメニティライフ「暮らしのかたち」を追求するために生まれた会社です。</v>
          </cell>
          <cell r="P1454" t="str">
            <v>介護職員</v>
          </cell>
          <cell r="Q1454" t="str">
            <v>確認中</v>
          </cell>
          <cell r="R1454" t="str">
            <v>認知症対応型共同生活介護グループホーム「花物語まちだ南」にて介護スタッフを募集いたします。＊ご入居者様の生活サポートが主なお仕事です。 一緒にお食事を作ったり、掃除や洗濯・排泄・入浴の 介助、散歩やお茶をしたり、外出レクなども行ってお ります。＊１ユニット９名（計１８名）の入居者なので、おひとり お一人に寄り添った介護ができます。</v>
          </cell>
          <cell r="S1454" t="str">
            <v>花物語まちだ南</v>
          </cell>
          <cell r="T1454" t="str">
            <v>確認中</v>
          </cell>
          <cell r="U1454" t="str">
            <v>非常勤パート</v>
          </cell>
          <cell r="V1454" t="str">
            <v>東京都町田市鶴間６－１８－４０</v>
          </cell>
          <cell r="W1454" t="str">
            <v>最寄り駅,東急田園都市線 南町田グランベリーパーク駅,最寄り駅から就業場所までの交通手段,徒歩,所要時間,15分</v>
          </cell>
          <cell r="X1454" t="str">
            <v>1,113円〜1,213円</v>
          </cell>
          <cell r="Y1454" t="str">
            <v>なし</v>
          </cell>
          <cell r="Z1454" t="str">
            <v>【土日祝手当】  ＋３０円／時【夜勤手当】 ６，０００円／回＊お持ちの資格により時給が 変わります。</v>
          </cell>
          <cell r="AA1454" t="str">
            <v>実費支給（上限あり）</v>
          </cell>
          <cell r="AB1454" t="str">
            <v>なし</v>
          </cell>
          <cell r="AC1454" t="str">
            <v>なし</v>
          </cell>
          <cell r="AD1454" t="str">
            <v>なし</v>
          </cell>
          <cell r="AE1454" t="str">
            <v>なし</v>
          </cell>
          <cell r="AF1454" t="str">
            <v>時給</v>
          </cell>
          <cell r="AG1454" t="str">
            <v>期間の定めなし</v>
          </cell>
          <cell r="AH1454" t="str">
            <v>雇用期間の定めなし</v>
          </cell>
          <cell r="AI1454" t="str">
            <v>確認中</v>
          </cell>
          <cell r="AJ1454" t="str">
            <v>不可</v>
          </cell>
          <cell r="AK1454" t="str">
            <v>あり</v>
          </cell>
          <cell r="AL1454" t="str">
            <v>３ヶ月</v>
          </cell>
          <cell r="AM1454" t="str">
            <v>なし</v>
          </cell>
          <cell r="AN1454" t="str">
            <v>なし</v>
          </cell>
          <cell r="AO1454" t="str">
            <v>変形労働時間制</v>
          </cell>
          <cell r="AP1454" t="str">
            <v>変形労働時間制の単位,１ヶ月単位,就業時間１,8時00分〜17時00分,就業時間２,9時30分〜18時30分,就業時間３,17時00分〜10時00分,就業時間に関する特記事項,シフト制,（３）夜勤は休憩１２０分,深夜帯は１８歳以上年齢制限あり</v>
          </cell>
          <cell r="AQ1454" t="str">
            <v>週1日以上</v>
          </cell>
          <cell r="AR1454" t="str">
            <v>免許・資格不問</v>
          </cell>
          <cell r="AS1454" t="str">
            <v>労災保険</v>
          </cell>
          <cell r="AT1454" t="str">
            <v>1人</v>
          </cell>
          <cell r="AU1454" t="str">
            <v>認知症対応型共同生活介護（グループホーム）</v>
          </cell>
          <cell r="AV1454" t="str">
            <v>利用しない</v>
          </cell>
          <cell r="AX1454" t="str">
            <v>利用しない</v>
          </cell>
          <cell r="AZ1454" t="str">
            <v>60分</v>
          </cell>
          <cell r="BA1454" t="str">
            <v>週休二日制</v>
          </cell>
          <cell r="BB1454" t="str">
            <v>あり（屋内禁煙）</v>
          </cell>
          <cell r="BC1454" t="str">
            <v>屋内禁煙（屋外に喫煙所設置）</v>
          </cell>
        </row>
        <row r="1455">
          <cell r="C1455" t="str">
            <v>13190-01816541</v>
          </cell>
          <cell r="D1455">
            <v>45450</v>
          </cell>
          <cell r="E1455" t="str">
            <v>株式会社 ウェルオフ西部 エクラシア町田</v>
          </cell>
          <cell r="F1455" t="str">
            <v>カブシキガイシャ ウェルオフセイブ エクラシアマチダ</v>
          </cell>
          <cell r="G1455" t="str">
            <v>施設長</v>
          </cell>
          <cell r="H1455" t="str">
            <v>大髙知也</v>
          </cell>
          <cell r="I1455" t="str">
            <v>お問い合わせください</v>
          </cell>
          <cell r="J1455" t="str">
            <v>070-2465-4438</v>
          </cell>
          <cell r="K1455" t="str">
            <v>お問い合わせください</v>
          </cell>
          <cell r="L1455" t="str">
            <v>お問い合わせください</v>
          </cell>
          <cell r="M1455" t="str">
            <v>お問い合わせください</v>
          </cell>
          <cell r="N1455" t="str">
            <v>お問い合わせください</v>
          </cell>
          <cell r="O1455" t="str">
            <v>・介護保険法に基づく居宅介護事業・障害者自立支援法に基づく福祉事業・サービス付き高齢者向け住宅事業・福祉、介護コンサルティング事業１．社会性の追求 お客様と共に可能な限り目標達成に向けて努力し、ご支援します２．人間性の追求 私達はどこよりも真心のこもったサービスを提供します３．経済性の追求</v>
          </cell>
          <cell r="P1455" t="str">
            <v>介護職員（夜間スタッフ）</v>
          </cell>
          <cell r="Q1455" t="str">
            <v>確認中</v>
          </cell>
          <cell r="R1455" t="str">
            <v>＊利用者様の介護業務全般（夜間見守り・オムツ交換・食事準備等）利用者５０名に対して３名の夜勤体制ですので安心して働いていただけます ＊未経験者、無資格者の方も歓迎しております。</v>
          </cell>
          <cell r="S1455" t="str">
            <v>エクラシア町田</v>
          </cell>
          <cell r="T1455" t="str">
            <v>確認中</v>
          </cell>
          <cell r="U1455" t="str">
            <v>正社員</v>
          </cell>
          <cell r="V1455" t="str">
            <v>東京都町田市広袴町５２１－２</v>
          </cell>
          <cell r="W1455" t="str">
            <v>小田急線 鶴川駅,最寄り駅から就業場所までの交通手段,徒歩,所要時間,15分</v>
          </cell>
          <cell r="X1455" t="str">
            <v>310,000円〜310,000円</v>
          </cell>
          <cell r="Y1455" t="str">
            <v>なし</v>
          </cell>
          <cell r="Z1455" t="str">
            <v>なし</v>
          </cell>
          <cell r="AA1455" t="str">
            <v>実費支給（上限あり）</v>
          </cell>
          <cell r="AB1455" t="str">
            <v>なし</v>
          </cell>
          <cell r="AC1455" t="str">
            <v>なし</v>
          </cell>
          <cell r="AD1455" t="str">
            <v>あり</v>
          </cell>
          <cell r="AE1455" t="str">
            <v>計 1.00ヶ月分（前年度実績）</v>
          </cell>
          <cell r="AF1455" t="str">
            <v>月給（手当等確認ください）</v>
          </cell>
          <cell r="AG1455" t="str">
            <v>期間の定めなし</v>
          </cell>
          <cell r="AH1455" t="str">
            <v>雇用期間の定めなし</v>
          </cell>
          <cell r="AI1455" t="str">
            <v>確認中</v>
          </cell>
          <cell r="AJ1455" t="str">
            <v>可</v>
          </cell>
          <cell r="AK1455" t="str">
            <v>あり</v>
          </cell>
          <cell r="AL1455" t="str">
            <v>３ヶ月</v>
          </cell>
          <cell r="AM1455" t="str">
            <v>なし</v>
          </cell>
          <cell r="AN1455" t="str">
            <v>なし</v>
          </cell>
          <cell r="AO1455" t="str">
            <v>変形労働時間制</v>
          </cell>
          <cell r="AP1455" t="str">
            <v>変形労働時間制の単位,１ヶ月単位,就業時間１,19時00分〜9時00分,又は,〜の時間の間の8時間</v>
          </cell>
          <cell r="AQ1455" t="str">
            <v>週休二日制</v>
          </cell>
          <cell r="AR1455" t="str">
            <v>免許・資格不問</v>
          </cell>
          <cell r="AS1455" t="str">
            <v>雇用保険，労災保険，健康保険，厚生年金</v>
          </cell>
          <cell r="AT1455" t="str">
            <v>2人</v>
          </cell>
          <cell r="AU1455" t="str">
            <v>サービス付き高齢者住宅（サ高住）</v>
          </cell>
          <cell r="AZ1455" t="str">
            <v>180分</v>
          </cell>
          <cell r="BA1455" t="str">
            <v>週休二日制</v>
          </cell>
          <cell r="BB1455" t="str">
            <v>あり（屋内禁煙）</v>
          </cell>
          <cell r="BC1455" t="str">
            <v>屋内禁煙（屋外に喫煙所設置）</v>
          </cell>
        </row>
        <row r="1456">
          <cell r="C1456" t="str">
            <v>13190-01820041</v>
          </cell>
          <cell r="D1456">
            <v>45450</v>
          </cell>
          <cell r="E1456" t="str">
            <v>株式会社 ウェルオフ西部 エクラシア町田</v>
          </cell>
          <cell r="F1456" t="str">
            <v>カブシキガイシャ ウェルオフセイブ エクラシアマチダ</v>
          </cell>
          <cell r="G1456" t="str">
            <v>施設長</v>
          </cell>
          <cell r="H1456" t="str">
            <v>大髙知也</v>
          </cell>
          <cell r="I1456" t="str">
            <v>お問い合わせください</v>
          </cell>
          <cell r="J1456" t="str">
            <v>070-2465-4438</v>
          </cell>
          <cell r="K1456" t="str">
            <v>お問い合わせください</v>
          </cell>
          <cell r="L1456" t="str">
            <v>お問い合わせください</v>
          </cell>
          <cell r="M1456" t="str">
            <v>お問い合わせください</v>
          </cell>
          <cell r="N1456" t="str">
            <v>お問い合わせください</v>
          </cell>
          <cell r="O1456" t="str">
            <v>・介護保険法に基づく居宅介護事業・障害者自立支援法に基づく福祉事業・サービス付き高齢者向け住宅事業・福祉、介護コンサルティング事業１．社会性の追求 お客様と共に可能な限り目標達成に向けて努力し、ご支援します２．人間性の追求 私達はどこよりも真心のこもったサービスを提供します３．経済性の追求</v>
          </cell>
          <cell r="P1456" t="str">
            <v>高齢者向介護施設一般事務兼介護スタッフ</v>
          </cell>
          <cell r="Q1456" t="str">
            <v>確認中</v>
          </cell>
          <cell r="R1456" t="str">
            <v>「エクラシア」を始めとする当社運営施設での一般事務兼介護をお願いいたします。電話対応や入力・総務・掃除・介護のお手伝い。未経験者は、先輩職員の指導により簡単な業務から学んで頂きますので経験、未経験問わず就業していただけます。土日祭日出勤していただける方歓迎いたします。</v>
          </cell>
          <cell r="S1456" t="str">
            <v>エクラシア町田</v>
          </cell>
          <cell r="T1456" t="str">
            <v>確認中</v>
          </cell>
          <cell r="U1456" t="str">
            <v>非常勤パート</v>
          </cell>
          <cell r="V1456" t="str">
            <v>東京都町田市広袴町５２１－２</v>
          </cell>
          <cell r="W1456" t="str">
            <v>小田急小田原線 鶴川駅,最寄り駅から就業場所までの交通手段,徒歩,所要時間,20分</v>
          </cell>
          <cell r="X1456" t="str">
            <v>1,113円〜1,113円</v>
          </cell>
          <cell r="Y1456" t="str">
            <v>なし</v>
          </cell>
          <cell r="Z1456" t="str">
            <v>なし</v>
          </cell>
          <cell r="AA1456" t="str">
            <v>実費支給（上限あり）</v>
          </cell>
          <cell r="AB1456" t="str">
            <v>なし</v>
          </cell>
          <cell r="AC1456" t="str">
            <v>なし</v>
          </cell>
          <cell r="AD1456" t="str">
            <v>なし</v>
          </cell>
          <cell r="AE1456" t="str">
            <v>なし</v>
          </cell>
          <cell r="AF1456" t="str">
            <v>時給</v>
          </cell>
          <cell r="AG1456" t="str">
            <v>期間の定めあり</v>
          </cell>
          <cell r="AH1456" t="str">
            <v>雇用期間の定めあり（4ヶ月以上）,1年,契約更新の可能性,あり（原則更新）</v>
          </cell>
          <cell r="AI1456" t="str">
            <v>確認中</v>
          </cell>
          <cell r="AJ1456" t="str">
            <v>可</v>
          </cell>
          <cell r="AK1456" t="str">
            <v>なし</v>
          </cell>
          <cell r="AL1456" t="str">
            <v>なし</v>
          </cell>
          <cell r="AM1456" t="str">
            <v>なし</v>
          </cell>
          <cell r="AN1456" t="str">
            <v>なし</v>
          </cell>
          <cell r="AO1456" t="str">
            <v>日勤</v>
          </cell>
          <cell r="AP1456" t="str">
            <v>9時00分〜18時00分</v>
          </cell>
          <cell r="AQ1456" t="str">
            <v>週3日以上</v>
          </cell>
          <cell r="AR1456" t="str">
            <v>免許・資格不問</v>
          </cell>
          <cell r="AS1456" t="str">
            <v>雇用保険，労災保険，健康保険，厚生年金</v>
          </cell>
          <cell r="AT1456" t="str">
            <v>1人</v>
          </cell>
          <cell r="AU1456" t="str">
            <v>サービス付き高齢者住宅（サ高住）</v>
          </cell>
          <cell r="AZ1456" t="str">
            <v>60分</v>
          </cell>
          <cell r="BA1456" t="str">
            <v>週休二日制</v>
          </cell>
          <cell r="BB1456" t="str">
            <v>あり（屋内禁煙）</v>
          </cell>
          <cell r="BC1456" t="str">
            <v>屋内禁煙（屋外に喫煙所設置）</v>
          </cell>
        </row>
        <row r="1457">
          <cell r="C1457" t="str">
            <v>13190-01821341</v>
          </cell>
          <cell r="D1457">
            <v>45450</v>
          </cell>
          <cell r="E1457" t="str">
            <v>株式会社 ウェルオフ西部 エクラシア町田</v>
          </cell>
          <cell r="F1457" t="str">
            <v>カブシキガイシャ ウェルオフセイブ エクラシアマチダ</v>
          </cell>
          <cell r="G1457" t="str">
            <v>施設長</v>
          </cell>
          <cell r="H1457" t="str">
            <v>大髙知也</v>
          </cell>
          <cell r="I1457" t="str">
            <v>お問い合わせください</v>
          </cell>
          <cell r="J1457" t="str">
            <v>070-2465-4438</v>
          </cell>
          <cell r="K1457" t="str">
            <v>お問い合わせください</v>
          </cell>
          <cell r="L1457" t="str">
            <v>お問い合わせください</v>
          </cell>
          <cell r="M1457" t="str">
            <v>お問い合わせください</v>
          </cell>
          <cell r="N1457" t="str">
            <v>お問い合わせください</v>
          </cell>
          <cell r="O1457" t="str">
            <v>・介護保険法に基づく居宅介護事業・障害者自立支援法に基づく福祉事業・サービス付き高齢者向け住宅事業・福祉、介護コンサルティング事業１．社会性の追求 お客様と共に可能な限り目標達成に向けて努力し、ご支援します２．人間性の追求 私達はどこよりも真心のこもったサービスを提供します３．経済性の追求</v>
          </cell>
          <cell r="P1457" t="str">
            <v>介護職員</v>
          </cell>
          <cell r="Q1457" t="str">
            <v>確認中</v>
          </cell>
          <cell r="R1457" t="str">
            <v>・高齢者の介護・入浴介助・レクリエーション・排泄介助など</v>
          </cell>
          <cell r="S1457" t="str">
            <v>エクラシア町田</v>
          </cell>
          <cell r="T1457" t="str">
            <v>確認中</v>
          </cell>
          <cell r="U1457" t="str">
            <v>正社員</v>
          </cell>
          <cell r="V1457" t="str">
            <v>東京都町田市広袴町５２１－２</v>
          </cell>
          <cell r="W1457" t="str">
            <v>小田急線 鶴川駅,最寄り駅から就業場所までの交通手段,徒歩,所要時間,15分</v>
          </cell>
          <cell r="X1457" t="str">
            <v>237,626円〜280,000円</v>
          </cell>
          <cell r="Y1457" t="str">
            <v>固定残業代あり,42,945円〜50,700円,固定残業代に関する特記事項,３０時間分の固定残業代 超過分は別途支給</v>
          </cell>
          <cell r="Z1457" t="str">
            <v>なし</v>
          </cell>
          <cell r="AA1457" t="str">
            <v>実費支給（上限あり）</v>
          </cell>
          <cell r="AB1457" t="str">
            <v>なし</v>
          </cell>
          <cell r="AC1457" t="str">
            <v>なし</v>
          </cell>
          <cell r="AD1457" t="str">
            <v>あり</v>
          </cell>
          <cell r="AE1457" t="str">
            <v>計 1.00ヶ月分（前年度実績）</v>
          </cell>
          <cell r="AF1457" t="str">
            <v>月給（手当等確認ください）</v>
          </cell>
          <cell r="AG1457" t="str">
            <v>期間の定めなし</v>
          </cell>
          <cell r="AH1457" t="str">
            <v>雇用期間の定めなし</v>
          </cell>
          <cell r="AI1457" t="str">
            <v>確認中</v>
          </cell>
          <cell r="AJ1457" t="str">
            <v>可</v>
          </cell>
          <cell r="AK1457" t="str">
            <v>あり</v>
          </cell>
          <cell r="AL1457" t="str">
            <v>３ヶ月</v>
          </cell>
          <cell r="AM1457" t="str">
            <v>なし</v>
          </cell>
          <cell r="AN1457" t="str">
            <v>なし</v>
          </cell>
          <cell r="AO1457" t="str">
            <v>変形労働時間制</v>
          </cell>
          <cell r="AP1457" t="str">
            <v>変形労働時間制の単位,１ヶ月単位,就業時間１,9時00分〜18時00分</v>
          </cell>
          <cell r="AQ1457" t="str">
            <v>週休二日制</v>
          </cell>
          <cell r="AR1457" t="str">
            <v>免許・資格不問</v>
          </cell>
          <cell r="AS1457" t="str">
            <v>雇用保険，労災保険，健康保険，厚生年金</v>
          </cell>
          <cell r="AT1457" t="str">
            <v>3人</v>
          </cell>
          <cell r="AU1457" t="str">
            <v>サービス付き高齢者住宅（サ高住）</v>
          </cell>
          <cell r="AZ1457" t="str">
            <v>60分</v>
          </cell>
          <cell r="BA1457" t="str">
            <v>週休二日制</v>
          </cell>
          <cell r="BB1457" t="str">
            <v>あり（屋内禁煙）</v>
          </cell>
          <cell r="BC1457" t="str">
            <v>屋内禁煙（屋外に喫煙所設置）</v>
          </cell>
        </row>
        <row r="1458">
          <cell r="C1458" t="str">
            <v>70-0608</v>
          </cell>
          <cell r="D1458">
            <v>45462</v>
          </cell>
          <cell r="E1458" t="str">
            <v>社会福祉法人　悠々会</v>
          </cell>
          <cell r="F1458" t="str">
            <v>しゃかいふくしほうじん　ゆうゆうかい</v>
          </cell>
          <cell r="G1458" t="str">
            <v>デイサービスセンター悠々園</v>
          </cell>
          <cell r="H1458" t="str">
            <v>星　悦子</v>
          </cell>
          <cell r="I1458" t="str">
            <v>ほし　えつこ</v>
          </cell>
          <cell r="J1458" t="str">
            <v>042-737-7294</v>
          </cell>
          <cell r="K1458" t="str">
            <v>042-737-7289</v>
          </cell>
          <cell r="L1458" t="str">
            <v>042-737-7294</v>
          </cell>
          <cell r="M1458" t="str">
            <v>helper@yuyuen.com</v>
          </cell>
          <cell r="N1458" t="str">
            <v>http://www.yuyuen.com/</v>
          </cell>
          <cell r="O1458" t="str">
            <v>小田急線　鶴川駅より徒歩15分の小高い丘の上に特別養護老人ホームを始めとし、施設だけでなく在宅支援もおこなう様々な事業を展開しています。_x000D_
事業所のある能ヶ谷を中心に三輪方面・真光寺方面・大蔵方面のご利用者様にご利用いただいています。_x000D_
デイサービスのある１Fフロアは開放感にあふれ、趣味活動などもゆったりとした空間でおこなえるようにしています。</v>
          </cell>
          <cell r="P1458" t="str">
            <v>介護職員</v>
          </cell>
          <cell r="Q1458" t="str">
            <v>確認中</v>
          </cell>
          <cell r="R1458" t="str">
            <v>通所介護における介護業務全般。　　　　　　　　　　　　　　　　　　　　　　　　　　　　　　　　　　　　　　　　　　　　　　　　　　　　　　　　　　　　　　　　（フロアにて介助、送迎の添乗、入浴や食事の介助業務など）</v>
          </cell>
          <cell r="S1458" t="str">
            <v>デイサービスセンター悠々園</v>
          </cell>
          <cell r="T1458" t="str">
            <v>確認中</v>
          </cell>
          <cell r="U1458" t="str">
            <v>非常勤パート</v>
          </cell>
          <cell r="V1458" t="str">
            <v>東京都町田市能ヶ谷4-30-1</v>
          </cell>
          <cell r="W1458" t="str">
            <v xml:space="preserve">小田急・小田原線　鶴川駅より徒歩15分_x000D_
</v>
          </cell>
          <cell r="X1458" t="str">
            <v>時給　1200円（試用期間中は1113円）</v>
          </cell>
          <cell r="Y1458" t="str">
            <v>資格や勤務経験により変動あり</v>
          </cell>
          <cell r="Z1458" t="str">
            <v>処遇改善手当　+50円～100円</v>
          </cell>
          <cell r="AA1458" t="str">
            <v>規程による</v>
          </cell>
          <cell r="AB1458" t="str">
            <v>場合により有</v>
          </cell>
          <cell r="AC1458" t="str">
            <v>有（前年度は無し）</v>
          </cell>
          <cell r="AD1458" t="str">
            <v>あり</v>
          </cell>
          <cell r="AE1458" t="str">
            <v>年度末に業績に応じて支給(前年度は冬季・年度末の2回あり）</v>
          </cell>
          <cell r="AF1458" t="str">
            <v>時給</v>
          </cell>
          <cell r="AG1458" t="str">
            <v>有期雇用（雇用期間の定めあり）</v>
          </cell>
          <cell r="AH1458" t="str">
            <v>採用日～2024年9月末日、以降1年間、更新あり</v>
          </cell>
          <cell r="AI1458" t="str">
            <v>確認中</v>
          </cell>
          <cell r="AJ1458" t="str">
            <v>有</v>
          </cell>
          <cell r="AK1458" t="str">
            <v>有</v>
          </cell>
          <cell r="AL1458" t="str">
            <v>3か月</v>
          </cell>
          <cell r="AM1458" t="str">
            <v>無</v>
          </cell>
          <cell r="AN1458" t="str">
            <v>無</v>
          </cell>
          <cell r="AO1458" t="str">
            <v>シフト制（固定勤務）</v>
          </cell>
          <cell r="AP1458" t="str">
            <v>8：30～17：30（休憩１時間）</v>
          </cell>
          <cell r="AQ1458" t="str">
            <v>３日/週以上のシフト勤務</v>
          </cell>
          <cell r="AR1458" t="str">
            <v>資格は問わず（介護系の資格あればなお可）</v>
          </cell>
          <cell r="AS1458" t="str">
            <v>労働条件（勤務時間数により）による</v>
          </cell>
          <cell r="AT1458" t="str">
            <v>3名</v>
          </cell>
          <cell r="AU1458" t="str">
            <v>通所介護（デイサービス）</v>
          </cell>
          <cell r="AV1458" t="str">
            <v>有</v>
          </cell>
          <cell r="AW1458" t="str">
            <v>未経験者歓迎可　有資格・経験者歓迎　資格取得支援制度有り　アクティブシニア歓迎　勤務時間応相談可　勤務日数応相談可</v>
          </cell>
          <cell r="AX1458" t="str">
            <v>利用する</v>
          </cell>
          <cell r="AY1458" t="str">
            <v>働きながら介護の資格を取得できるサポート制度あり（上位資格取得もできます）
事業実績により賞与支給しています。</v>
          </cell>
          <cell r="AZ1458" t="str">
            <v>8：30～17：30の勤務で６０分あり</v>
          </cell>
          <cell r="BA1458" t="str">
            <v>日曜休み</v>
          </cell>
          <cell r="BB1458" t="str">
            <v>有（屋内「原則禁煙」）</v>
          </cell>
          <cell r="BC1458" t="str">
            <v>その他</v>
          </cell>
        </row>
        <row r="1459">
          <cell r="C1459" t="str">
            <v>70-0609</v>
          </cell>
          <cell r="D1459">
            <v>45351</v>
          </cell>
          <cell r="E1459" t="str">
            <v>株式会社コネクトケア・アンド・パートナーズ</v>
          </cell>
          <cell r="F1459" t="str">
            <v>かぶしきがいしゃこねくとけあ・あんど・ぱーとなーず</v>
          </cell>
          <cell r="G1459" t="str">
            <v>人事担当</v>
          </cell>
          <cell r="H1459" t="str">
            <v>柴和夫</v>
          </cell>
          <cell r="I1459" t="str">
            <v>しばかずお</v>
          </cell>
          <cell r="J1459" t="str">
            <v>042-860-7997</v>
          </cell>
          <cell r="K1459" t="str">
            <v>042-860-7991</v>
          </cell>
          <cell r="L1459" t="str">
            <v>080-3482-5790</v>
          </cell>
          <cell r="M1459" t="str">
            <v>jinji@connectcare.co.jp</v>
          </cell>
          <cell r="N1459" t="str">
            <v xml:space="preserve">http://www.connectcare.co.jp/ </v>
          </cell>
          <cell r="O1459" t="str">
            <v xml:space="preserve">町田市森野と鶴川の大蔵町にそれぞれ事業所があります。_x000D_
_x000D_
介護保険事業として訪問介護（総合事業含む）、居宅介護支援を、障がい福祉事業として居宅介護、重度訪問介護、同行援護、移動支援（町田市）を展開しています。_x000D_
主に訪問系のサービスになりますが、今後事業の拡大、従業者にはキャリアパスなども考えており、実力があればリーダーや管理者なども目指せる職場となっております。今後の介護業界のことも考慮し、未来の可能性があるスタッフを探しているところです。_x000D_
</v>
          </cell>
          <cell r="P1459" t="str">
            <v>訪問介護員</v>
          </cell>
          <cell r="Q1459" t="str">
            <v>確認中</v>
          </cell>
          <cell r="R1459" t="str">
            <v>利用者のお宅に伺い、生活援助、身体介護などを行ういます。_x000D_
利用者とコミュニケーションを取りながら支援をします。_x000D_
_x000D_
生活援助とは_x000D_
掃除、洗濯、買い物、調理、布団干し等の家事全般_x000D_
身体介護とは_x000D_
移動介助、移乗介助、排泄介助、入浴介助、買い物同行、食事介助等、身体に関わる介護</v>
          </cell>
          <cell r="S1459" t="str">
            <v>居住地に応じて、森野か大蔵町か相談して決めます</v>
          </cell>
          <cell r="T1459" t="str">
            <v>確認中</v>
          </cell>
          <cell r="U1459" t="str">
            <v>非常勤パート</v>
          </cell>
          <cell r="V1459" t="str">
            <v>東京都町田市森野１－３２－１３　新光森野ビル2階A号室_x000D_
東京都大蔵町１３２－１　シャルム森１０１</v>
          </cell>
          <cell r="W1459" t="str">
            <v>コネクトケア町田　小田急線町田駅北口から徒歩7分_x000D_
コネクトケア鶴川　小田急線鶴川駅北口から徒歩15分</v>
          </cell>
          <cell r="X1459" t="str">
            <v>時給　1300円～2130円</v>
          </cell>
          <cell r="Z1459" t="str">
            <v>移動手当　３７１円（条件あり）_x000D_
土日祝手当　１００円_x000D_
その他ポイント手当あり</v>
          </cell>
          <cell r="AA1459" t="str">
            <v>通勤手当　２００円</v>
          </cell>
          <cell r="AB1459" t="str">
            <v>有</v>
          </cell>
          <cell r="AC1459" t="str">
            <v>1時間当たり12円</v>
          </cell>
          <cell r="AD1459" t="str">
            <v>有</v>
          </cell>
          <cell r="AE1459" t="str">
            <v>業績、勤務実績により変動</v>
          </cell>
          <cell r="AF1459" t="str">
            <v>時給</v>
          </cell>
          <cell r="AG1459" t="str">
            <v>有期雇用（雇用期間の定めあり）</v>
          </cell>
          <cell r="AH1459" t="str">
            <v>1年間、更新有（勤務実績等により判断）、契約の更新上限は検討中。</v>
          </cell>
          <cell r="AI1459" t="str">
            <v>確認中</v>
          </cell>
          <cell r="AJ1459" t="str">
            <v>有：自賠責保険、任意保険加入</v>
          </cell>
          <cell r="AK1459" t="str">
            <v>有</v>
          </cell>
          <cell r="AL1459" t="str">
            <v>3ヶ月</v>
          </cell>
          <cell r="AM1459" t="str">
            <v>無</v>
          </cell>
          <cell r="AO1459" t="str">
            <v>変形労働時間制（シフト勤務・１か月単位の変形労働時間制（登録ヘルパー等）））</v>
          </cell>
          <cell r="AP1459" t="str">
            <v>9:00～18:00_x000D_
※勤務時間については応相談</v>
          </cell>
          <cell r="AQ1459" t="str">
            <v>2日／週以上_x000D_
勤務日数については応相談</v>
          </cell>
          <cell r="AR1459" t="str">
            <v>介護職員初任者研修以上必須_x000D_
※資格取得支援あり</v>
          </cell>
          <cell r="AS1459" t="str">
            <v>労働保険　雇用保険　社会保険　厚生年金　その他：勤務状況に応じて加入</v>
          </cell>
          <cell r="AT1459" t="str">
            <v>5人</v>
          </cell>
          <cell r="AU1459" t="str">
            <v>訪問介護（ホームヘルプサービス）</v>
          </cell>
          <cell r="AV1459" t="str">
            <v>無</v>
          </cell>
          <cell r="AX1459" t="str">
            <v>無</v>
          </cell>
          <cell r="AZ1459" t="str">
            <v>基本60分　（シフトによる）</v>
          </cell>
          <cell r="BA1459" t="str">
            <v>シフト以外</v>
          </cell>
          <cell r="BB1459" t="str">
            <v>有（屋内「原則禁煙」）</v>
          </cell>
          <cell r="BC1459" t="str">
            <v>屋内禁煙（屋外に喫煙所設置）</v>
          </cell>
        </row>
        <row r="1460">
          <cell r="C1460" t="str">
            <v>70-0610</v>
          </cell>
          <cell r="D1460">
            <v>45357</v>
          </cell>
          <cell r="E1460" t="str">
            <v>特定非営利活動法人ひまわりの会</v>
          </cell>
          <cell r="F1460" t="str">
            <v>とくていひえいりかつどうほうじんひまわりのかい</v>
          </cell>
          <cell r="G1460" t="str">
            <v>管理係</v>
          </cell>
          <cell r="H1460" t="str">
            <v>小橋未来</v>
          </cell>
          <cell r="I1460" t="str">
            <v>こはしみき</v>
          </cell>
          <cell r="J1460" t="str">
            <v>042-726-0065</v>
          </cell>
          <cell r="K1460" t="str">
            <v>042-785-4185</v>
          </cell>
          <cell r="M1460" t="str">
            <v>npo-himawari@kve.biglobe.ne.jp</v>
          </cell>
          <cell r="N1460" t="str">
            <v>https://www.facebook.com/p/%E3%82%B5%E3%83%AD%E3%83%B3%E3%81%B2%E3%81%BE%E3%82%8F%E3%82%8A-100076522433887/?paipv=0&amp;eav=AfacLfBEQoLb4wDfitqPNA0BPGUz6KmhypIPYJarzf-Cu-o-LpjDQRcmbmedjhP5qcs&amp;_rdr</v>
          </cell>
          <cell r="O1460" t="str">
            <v>定員10名の地域密着型デイサービスです。_x000D_
木曽東の住宅街の中で地域のみなさんとともに、安心して暮らせるまちづくりをすすめています。_x000D_
介護する、される関係ではなく「おたがいさまのあなたと私」として存在し合い、何でも話し合える自由な雰囲気をつくっています。そして、みなさんが自分らしく1日が過ごせることを大切にしています。</v>
          </cell>
          <cell r="P1460" t="str">
            <v>介護職・ドライバー</v>
          </cell>
          <cell r="Q1460" t="str">
            <v>確認中</v>
          </cell>
          <cell r="R1460" t="str">
            <v>★朝・夕の送迎業務_x000D_
★健康観察_x000D_
★日中活動の企画・実施_x000D_
★食事・入浴・排泄・歩行介助等</v>
          </cell>
          <cell r="S1460" t="str">
            <v>サロンひまわり</v>
          </cell>
          <cell r="T1460" t="str">
            <v>確認中</v>
          </cell>
          <cell r="U1460" t="str">
            <v>非常勤パート</v>
          </cell>
          <cell r="V1460" t="str">
            <v>東京都町田市木曽東1-24-17</v>
          </cell>
          <cell r="W1460" t="str">
            <v xml:space="preserve">小田急・横浜「町田駅」より神奈中バス、「滝ノ沢」バス停下車後、徒歩1分_x000D_
</v>
          </cell>
          <cell r="X1460" t="str">
            <v>時給1,120円</v>
          </cell>
          <cell r="Y1460" t="str">
            <v>無</v>
          </cell>
          <cell r="Z1460" t="str">
            <v>会議・研修手当、運転業務手当、入浴手当、委員会手当</v>
          </cell>
          <cell r="AA1460" t="str">
            <v>公共交通機関の場合：実費、バイク100円/日、車は手当無し（ですが、施設駐車場を無料で使用できます）</v>
          </cell>
          <cell r="AB1460" t="str">
            <v>無</v>
          </cell>
          <cell r="AC1460" t="str">
            <v>無</v>
          </cell>
          <cell r="AD1460" t="str">
            <v>無</v>
          </cell>
          <cell r="AE1460" t="str">
            <v>無</v>
          </cell>
          <cell r="AF1460" t="str">
            <v>時給</v>
          </cell>
          <cell r="AG1460" t="str">
            <v>有期雇用（雇用期間の定めあり）</v>
          </cell>
          <cell r="AH1460" t="str">
            <v>採用日〜2025年3月31日迄・更新有（勤務実績により判断）</v>
          </cell>
          <cell r="AI1460" t="str">
            <v>確認中</v>
          </cell>
          <cell r="AJ1460" t="str">
            <v>有</v>
          </cell>
          <cell r="AK1460" t="str">
            <v>有</v>
          </cell>
          <cell r="AL1460" t="str">
            <v>入社3ヵ月</v>
          </cell>
          <cell r="AM1460" t="str">
            <v>有</v>
          </cell>
          <cell r="AN1460" t="str">
            <v>基本ありませんが、6時間勤務の場合最大2時間の残業の場合あり（月1～4回程度）</v>
          </cell>
          <cell r="AO1460" t="str">
            <v>変形労働時間制（シフト勤務・１か月単位の変形労働時間制（登録ヘルパー等）））</v>
          </cell>
          <cell r="AP1460" t="str">
            <v>①8：30～14：30_x000D_
②9：30～15：30_x000D_
③10：00～16：00_x000D_
④11：30～17：30</v>
          </cell>
          <cell r="AQ1460" t="str">
            <v>2～3日/週</v>
          </cell>
          <cell r="AR1460" t="str">
            <v>介護職員初任者研修以上必須、普通運転免許あれば尚良し</v>
          </cell>
          <cell r="AS1460" t="str">
            <v>雇用保険　社会保険　厚生年金</v>
          </cell>
          <cell r="AT1460" t="str">
            <v>1～3人</v>
          </cell>
          <cell r="AU1460" t="str">
            <v>地域密着型通所介護</v>
          </cell>
          <cell r="AV1460" t="str">
            <v>有</v>
          </cell>
          <cell r="AW1460" t="str">
            <v>パートタイム募集　有資格・経験者歓迎　勤務時間応相談可　勤務日数応相談可</v>
          </cell>
          <cell r="AX1460" t="str">
            <v>無</v>
          </cell>
          <cell r="AZ1460" t="str">
            <v>労働時間が6時間を超える場合：60分</v>
          </cell>
          <cell r="BA1460" t="str">
            <v>シフト以外</v>
          </cell>
          <cell r="BB1460" t="str">
            <v>有（屋内「原則禁煙」）</v>
          </cell>
          <cell r="BC1460" t="str">
            <v>屋内禁煙（屋外に喫煙所設置）</v>
          </cell>
        </row>
        <row r="1461">
          <cell r="C1461" t="str">
            <v>09110-3920131</v>
          </cell>
          <cell r="D1461">
            <v>45370</v>
          </cell>
          <cell r="E1461" t="str">
            <v>社会福祉法人　三光会　誠心園</v>
          </cell>
          <cell r="F1461" t="str">
            <v>しゃかいふくしほうじん　さんこうかい　せいしんえん</v>
          </cell>
          <cell r="G1461" t="str">
            <v>施設長</v>
          </cell>
          <cell r="H1461" t="str">
            <v>山本 隆史又は渋谷さん</v>
          </cell>
          <cell r="I1461" t="str">
            <v>やまもと たかしまたはしぶやさん</v>
          </cell>
          <cell r="J1461" t="str">
            <v>042-798-5855</v>
          </cell>
          <cell r="K1461" t="str">
            <v>042-798-5856</v>
          </cell>
          <cell r="M1461" t="str">
            <v>seisinen@saga.ocn.ne.jp</v>
          </cell>
          <cell r="N1461" t="str">
            <v>http://www.sankokai.com/index.html</v>
          </cell>
          <cell r="O1461" t="str">
            <v>第一種・第二種社会福祉事業（特別養護老人ホームや老人デイサー
ビスセンターなど）と公共事業（居宅介護支援事業）の運営。日光市にＨ１０年より、町田市にＨ２２年より特別養護老人ホーム
等の運営を行っており、Ｈ２６年１２月にユニット型特養を相模原
市にオープンしました。</v>
          </cell>
          <cell r="P1461" t="str">
            <v>介護職員（町田誠心園）</v>
          </cell>
          <cell r="Q1461" t="str">
            <v>確認中</v>
          </cell>
          <cell r="R1461" t="str">
            <v>特別養護老人ホームでの自立を支援する日常生活（食事・入浴・排
泄）のお手伝いや、レクリエーションなどを行っていただきます。
◎勤務状況により正社員登用あります。
※経験者優遇いたします。
※資格なしの方も相談に応じます。</v>
          </cell>
          <cell r="S1461" t="str">
            <v>特別養護老人ホーム町田誠心園</v>
          </cell>
          <cell r="T1461" t="str">
            <v>確認中</v>
          </cell>
          <cell r="U1461" t="str">
            <v>非常勤パート</v>
          </cell>
          <cell r="V1461" t="str">
            <v>東京都町田市下小山田町３３５２－８</v>
          </cell>
          <cell r="W1461" t="str">
            <v>ＪＲ横浜線　町田駅からバス　桜台入口バス停下車徒歩３分</v>
          </cell>
          <cell r="X1461" t="str">
            <v>1,113円 〜 1,150 円</v>
          </cell>
          <cell r="Y1461" t="str">
            <v>無</v>
          </cell>
          <cell r="Z1461" t="str">
            <v>≪資格手当≫◎介護職員初任者研修・介護職員実務者研
修修了・ホームヘルパー２級：３０００円
◎介護福祉士：１００００円
◎夜勤手当：６０００円、夜勤研修中：４５００円
※該当者のみ：住宅手当・扶養手当・特別扶養手当
・処遇改善手当・通勤手当</v>
          </cell>
          <cell r="AA1461" t="str">
            <v>実費支給（上限あり） 月額　45,000 円</v>
          </cell>
          <cell r="AB1461" t="str">
            <v>有り</v>
          </cell>
          <cell r="AC1461" t="str">
            <v>金額　1時間あたり 5 円 〜 30 円（前年度実績）</v>
          </cell>
          <cell r="AD1461" t="str">
            <v>有り</v>
          </cell>
          <cell r="AE1461" t="str">
            <v>年2 回（前年度実績）
賞与金額　 20,000 円 〜 150,000 円（前年度実績）</v>
          </cell>
          <cell r="AF1461" t="str">
            <v>時給</v>
          </cell>
          <cell r="AG1461" t="str">
            <v>期間の定めなし</v>
          </cell>
          <cell r="AH1461" t="str">
            <v>雇用期間の定めなし</v>
          </cell>
          <cell r="AI1461" t="str">
            <v>確認中</v>
          </cell>
          <cell r="AJ1461" t="str">
            <v>可</v>
          </cell>
          <cell r="AK1461" t="str">
            <v>有</v>
          </cell>
          <cell r="AL1461" t="str">
            <v>３ヶ月</v>
          </cell>
          <cell r="AM1461" t="str">
            <v>有</v>
          </cell>
          <cell r="AN1461" t="str">
            <v>5 時間</v>
          </cell>
          <cell r="AO1461" t="str">
            <v>変形労働時間制</v>
          </cell>
          <cell r="AP1461" t="str">
            <v>（１） 07時 30分 〜 16時 30分（２） 09時 00分 〜 18時 00分（３） 10時 00分 〜 19時 00分（４）１６：００〜１０：００　勤務時間相談可</v>
          </cell>
          <cell r="AQ1461" t="str">
            <v>週1日 以上</v>
          </cell>
          <cell r="AR1461" t="str">
            <v>必要な経験・知識・技能等不問、介護福祉士、介護職員初任者研修　あれば尚可、普通自動車運転免許　　必須</v>
          </cell>
          <cell r="AS1461" t="str">
            <v>労災保険</v>
          </cell>
          <cell r="AT1461">
            <v>2</v>
          </cell>
          <cell r="AU1461" t="str">
            <v>特別養護老人ホーム（特養）</v>
          </cell>
          <cell r="AV1461" t="str">
            <v>利用しない</v>
          </cell>
          <cell r="AX1461" t="str">
            <v>利用しない</v>
          </cell>
          <cell r="AZ1461" t="str">
            <v>60分</v>
          </cell>
          <cell r="BA1461" t="str">
            <v>週休二日制 その他（当会カレンダー又はシフト制による）</v>
          </cell>
          <cell r="BB1461" t="str">
            <v>有（屋内「原則禁煙」）</v>
          </cell>
          <cell r="BC1461" t="str">
            <v>屋内禁煙（屋外に喫煙所設置）</v>
          </cell>
        </row>
        <row r="1462">
          <cell r="C1462" t="str">
            <v>13190-02708741</v>
          </cell>
          <cell r="D1462">
            <v>45373</v>
          </cell>
          <cell r="E1462" t="str">
            <v>日本ソシアルケア株式会社</v>
          </cell>
          <cell r="F1462" t="str">
            <v>ニホンソシアルケア カブシキガイシャ</v>
          </cell>
          <cell r="G1462" t="str">
            <v>代表取締役</v>
          </cell>
          <cell r="H1462" t="str">
            <v>大村　統卓</v>
          </cell>
          <cell r="I1462" t="str">
            <v>オオムラ　ムネタカ</v>
          </cell>
          <cell r="J1462" t="str">
            <v>042-860-6480</v>
          </cell>
          <cell r="K1462" t="e">
            <v>#N/A</v>
          </cell>
          <cell r="L1462" t="e">
            <v>#N/A</v>
          </cell>
          <cell r="M1462" t="e">
            <v>#N/A</v>
          </cell>
          <cell r="N1462" t="str">
            <v xml:space="preserve">https://danranmachikiso.com </v>
          </cell>
          <cell r="O1462" t="str">
            <v>民家改装型のデイサービスを展開している「だんらんの家」町田木曽事業所の募集です。だんらんの家は全国に２００店舗を展開する１０名定員の地域密着型の小規模デイサービスです。自宅に居るような感覚で介護サービスを提供しております。利用者様と毎日楽しくお話やレク・外出等様々な取組みを行いながら高齢者社会に貢献しております。</v>
          </cell>
          <cell r="P1462" t="str">
            <v>送迎スタッフ（デイサービス）</v>
          </cell>
          <cell r="Q1462" t="str">
            <v>確認中</v>
          </cell>
          <cell r="R1462" t="str">
            <v>・デイサービス利用者様の送迎を担当していただきます。 大型車は使用しませんので安心を。 運転は町田市内のみ。 送迎記録の入力、車両点検、 車内様子、ご家族からの伝達入力、報告、洗車、 ガソリン等の管理。  週末のみなど限定曜日可能です。  空いている時間を有効活用できます。 ※認知症基礎研修の受講を行っていただきます。</v>
          </cell>
          <cell r="S1462" t="str">
            <v>だんらんの家 町田木曽</v>
          </cell>
          <cell r="T1462" t="str">
            <v>確認中</v>
          </cell>
          <cell r="U1462" t="str">
            <v>非常勤パート</v>
          </cell>
          <cell r="V1462" t="str">
            <v>東京都町田市木曽東１－３７－５</v>
          </cell>
          <cell r="W1462" t="str">
            <v>小田急線／横浜線 町田駅バス 境川団地入口から 徒歩１分</v>
          </cell>
          <cell r="X1462" t="str">
            <v>1,113円〜1,113円</v>
          </cell>
          <cell r="Y1462" t="str">
            <v>-</v>
          </cell>
          <cell r="Z1462" t="str">
            <v>他の職種と併用で時給アップ</v>
          </cell>
          <cell r="AA1462" t="str">
            <v>実費支給（上限あり）</v>
          </cell>
          <cell r="AB1462" t="str">
            <v>あり</v>
          </cell>
          <cell r="AC1462" t="str">
            <v>1時間あたり40円〜300円（前年度実績）</v>
          </cell>
          <cell r="AD1462" t="str">
            <v>あり</v>
          </cell>
          <cell r="AE1462" t="str">
            <v>8,000円〜100,000円（前年度実績）</v>
          </cell>
          <cell r="AF1462" t="str">
            <v>時給</v>
          </cell>
          <cell r="AG1462" t="str">
            <v>期間の定めあり</v>
          </cell>
          <cell r="AH1462" t="str">
            <v>雇用期間の定めあり（4ヶ月以上）,1年,契約更新の可能性,あり（条件付きで更新あり）,契約更新の条件,安全運転の講習,違反・点数証明</v>
          </cell>
          <cell r="AI1462" t="str">
            <v>確認中</v>
          </cell>
          <cell r="AJ1462" t="str">
            <v>可</v>
          </cell>
          <cell r="AK1462" t="str">
            <v>あり</v>
          </cell>
          <cell r="AL1462" t="str">
            <v>３０日（回）勤務まで</v>
          </cell>
          <cell r="AM1462" t="str">
            <v>あり</v>
          </cell>
          <cell r="AN1462" t="str">
            <v>10時間</v>
          </cell>
          <cell r="AO1462" t="str">
            <v>変形労働時間制</v>
          </cell>
          <cell r="AP1462" t="str">
            <v>変形労働時間制の単位,１ヶ月単位,就業時間１,8時00分〜12時00分,就業時間２,15時00分〜20時00分,又は,8時00分〜20時00分の時間の間の3時間以上,就業時間に関する特記事項,ご利用者様の人数により日々,調整あり</v>
          </cell>
          <cell r="AQ1462" t="str">
            <v>週1日以上</v>
          </cell>
          <cell r="AR1462" t="str">
            <v>普通自動車運転免許</v>
          </cell>
          <cell r="AS1462" t="str">
            <v>労災保険</v>
          </cell>
          <cell r="AT1462" t="str">
            <v>2人</v>
          </cell>
          <cell r="AU1462" t="str">
            <v>地域密着型通所介護</v>
          </cell>
          <cell r="AV1462" t="str">
            <v>利用しない</v>
          </cell>
          <cell r="AX1462" t="str">
            <v>利用しない</v>
          </cell>
          <cell r="AZ1462" t="str">
            <v>0分</v>
          </cell>
          <cell r="BA1462" t="str">
            <v>週休二日制</v>
          </cell>
          <cell r="BB1462" t="str">
            <v>あり（屋内禁煙）</v>
          </cell>
          <cell r="BC1462" t="str">
            <v>屋内禁煙（屋外に喫煙所設置）</v>
          </cell>
        </row>
        <row r="1463">
          <cell r="C1463" t="str">
            <v>13190-02709641</v>
          </cell>
          <cell r="D1463">
            <v>45373</v>
          </cell>
          <cell r="E1463" t="str">
            <v>日本ソシアルケア株式会社</v>
          </cell>
          <cell r="F1463" t="str">
            <v>ニホンソシアルケア カブシキガイシャ</v>
          </cell>
          <cell r="G1463" t="str">
            <v>代表取締役</v>
          </cell>
          <cell r="H1463" t="str">
            <v>大村　統卓</v>
          </cell>
          <cell r="I1463" t="str">
            <v>おおむら　むねたく</v>
          </cell>
          <cell r="J1463" t="str">
            <v>042-860-6480</v>
          </cell>
          <cell r="K1463" t="e">
            <v>#N/A</v>
          </cell>
          <cell r="L1463" t="e">
            <v>#N/A</v>
          </cell>
          <cell r="M1463" t="e">
            <v>#N/A</v>
          </cell>
          <cell r="N1463" t="str">
            <v xml:space="preserve">https://danranmachikiso.com </v>
          </cell>
          <cell r="O1463" t="str">
            <v>民家改装型のデイサービスを展開している「だんらんの家」町田木曽事業所の募集です。だんらんの家は全国に２００店舗を展開する１０名定員の地域密着型の小規模デイサービスです。自宅に居るような感覚で介護サービスを提供しております。利用者様と毎日楽しくお話やレク・外出等様々な取組みを行いながら高齢者社会に貢献しております。</v>
          </cell>
          <cell r="P1463" t="str">
            <v>デイサービス生活相談員</v>
          </cell>
          <cell r="Q1463" t="str">
            <v>確認中</v>
          </cell>
          <cell r="R1463" t="str">
            <v>ご利用者様とのアセスメント・モニタリング・相談業務・担当者会議、地域ケア会議等の業務、簡単なＰＣ入力業務、タブレット業務</v>
          </cell>
          <cell r="S1463" t="str">
            <v>だんらんの家 町田木曽</v>
          </cell>
          <cell r="T1463" t="str">
            <v>確認中</v>
          </cell>
          <cell r="U1463" t="str">
            <v>非常勤パート</v>
          </cell>
          <cell r="V1463" t="str">
            <v>東京都町田市木曽東１－３７－５</v>
          </cell>
          <cell r="W1463" t="str">
            <v>小田急線／横浜線 町田駅バス 境川団地入口から 徒歩１分</v>
          </cell>
          <cell r="X1463" t="str">
            <v>1,400円〜1,800円</v>
          </cell>
          <cell r="Y1463" t="str">
            <v>-</v>
          </cell>
          <cell r="Z1463" t="str">
            <v>-</v>
          </cell>
          <cell r="AA1463" t="str">
            <v>実費支給（上限あり）</v>
          </cell>
          <cell r="AB1463" t="str">
            <v>あり</v>
          </cell>
          <cell r="AC1463" t="str">
            <v>1時間あたり40円〜300円（前年度実績）</v>
          </cell>
          <cell r="AD1463" t="str">
            <v>あり</v>
          </cell>
          <cell r="AE1463" t="str">
            <v>8,000円〜150,000円（前年度実績）</v>
          </cell>
          <cell r="AF1463" t="str">
            <v>時給</v>
          </cell>
          <cell r="AG1463" t="str">
            <v>期間の定めあり</v>
          </cell>
          <cell r="AH1463" t="str">
            <v>雇用期間の定めあり（4ヶ月以上）,1年,契約更新の可能性,あり（原則更新）</v>
          </cell>
          <cell r="AI1463" t="str">
            <v>確認中</v>
          </cell>
          <cell r="AJ1463" t="str">
            <v>可</v>
          </cell>
          <cell r="AK1463" t="str">
            <v>あり</v>
          </cell>
          <cell r="AL1463" t="str">
            <v>３０日（回）勤務まで</v>
          </cell>
          <cell r="AM1463" t="str">
            <v>あり</v>
          </cell>
          <cell r="AN1463" t="str">
            <v>30時間</v>
          </cell>
          <cell r="AO1463" t="str">
            <v>変形労働時間制</v>
          </cell>
          <cell r="AP1463" t="str">
            <v>変形労働時間制の単位,１ヶ月単位,就業時間１,8時00分〜17時00分,就業時間２,9時00分〜18時00分,又は,8時00分〜19時30分の時間の間の4時間程度,就業時間に関する特記事項,利用者人数により変動あります。,時間応相談・短時間勤務可</v>
          </cell>
          <cell r="AQ1463" t="str">
            <v>週1日以上</v>
          </cell>
          <cell r="AR1463" t="str">
            <v>介護福祉士,必須,介護支援専門員（ケアマネージャー）,必須,社会福祉士,必須,社会福祉任用主事、居宅介護支援専門員,いずれかの資格を所持で可</v>
          </cell>
          <cell r="AS1463" t="str">
            <v>労災保険</v>
          </cell>
          <cell r="AT1463" t="str">
            <v>2人</v>
          </cell>
          <cell r="AU1463" t="str">
            <v>地域密着型通所介護</v>
          </cell>
          <cell r="AV1463" t="str">
            <v>利用しない</v>
          </cell>
          <cell r="AX1463" t="str">
            <v>利用しない</v>
          </cell>
          <cell r="AZ1463" t="str">
            <v>60分</v>
          </cell>
          <cell r="BA1463" t="str">
            <v>週休二日制</v>
          </cell>
          <cell r="BB1463" t="str">
            <v>あり（屋内禁煙）</v>
          </cell>
          <cell r="BC1463" t="str">
            <v>屋内禁煙（屋外に喫煙所設置）</v>
          </cell>
        </row>
        <row r="1464">
          <cell r="C1464" t="str">
            <v>13190-02710041</v>
          </cell>
          <cell r="D1464">
            <v>45373</v>
          </cell>
          <cell r="E1464" t="str">
            <v>日本ソシアルケア株式会社</v>
          </cell>
          <cell r="F1464" t="str">
            <v>ニホンソシアルケア カブシキガイシャ</v>
          </cell>
          <cell r="G1464" t="str">
            <v>代表取締役</v>
          </cell>
          <cell r="H1464" t="str">
            <v>大村　統卓</v>
          </cell>
          <cell r="I1464" t="str">
            <v>おおむら　むねたく</v>
          </cell>
          <cell r="J1464" t="str">
            <v>042-860-6480</v>
          </cell>
          <cell r="K1464" t="e">
            <v>#N/A</v>
          </cell>
          <cell r="L1464" t="e">
            <v>#N/A</v>
          </cell>
          <cell r="M1464" t="e">
            <v>#N/A</v>
          </cell>
          <cell r="N1464" t="str">
            <v xml:space="preserve">https://danranmachikiso.com </v>
          </cell>
          <cell r="O1464" t="str">
            <v>民家改装型のデイサービスを展開している「だんらんの家」町田木曽事業所の募集です。だんらんの家は全国に２００店舗を展開する１０名定員の地域密着型の小規模デイサービスです。自宅に居るような感覚で介護サービスを提供しております。利用者様と毎日楽しくお話やレク・外出等様々な取組みを行いながら高齢者社会に貢献しております。</v>
          </cell>
          <cell r="P1464" t="str">
            <v>機能訓練指導員（要資格）</v>
          </cell>
          <cell r="Q1464" t="str">
            <v>確認中</v>
          </cell>
          <cell r="R1464" t="str">
            <v>利用者様の個別機能訓練の対応を行っていただきます。・個別機能訓練の実施・個別計画書、個別報告書の作成・科学的介護情報システム（ＬＩＦＥ）へのデータ提出ＰＣ・タブレット操作があります。操作に不安がある方はご相談ください。</v>
          </cell>
          <cell r="S1464" t="str">
            <v>だんらんの家 町田木曽</v>
          </cell>
          <cell r="T1464" t="str">
            <v>なし</v>
          </cell>
          <cell r="U1464" t="str">
            <v>非常勤パート</v>
          </cell>
          <cell r="V1464" t="str">
            <v>東京都町田市木曽東１－３７－５</v>
          </cell>
          <cell r="W1464" t="str">
            <v>横浜線／小田急線町田駅よりバス１０分徒歩１分</v>
          </cell>
          <cell r="X1464" t="str">
            <v>1,200円〜1,200円</v>
          </cell>
          <cell r="Y1464" t="str">
            <v>-</v>
          </cell>
          <cell r="Z1464" t="str">
            <v>勤務条件に応じて処遇改善手当あり。３０項目の手当内容の詳細は面談時に説明いたします。</v>
          </cell>
          <cell r="AA1464" t="str">
            <v>実費支給（上限あり）</v>
          </cell>
          <cell r="AB1464" t="str">
            <v>あり</v>
          </cell>
          <cell r="AC1464" t="str">
            <v>あり</v>
          </cell>
          <cell r="AD1464" t="str">
            <v>あり</v>
          </cell>
          <cell r="AE1464" t="str">
            <v>8,000円〜80,000円（前年度実績）</v>
          </cell>
          <cell r="AF1464" t="str">
            <v>時給</v>
          </cell>
          <cell r="AG1464" t="str">
            <v>期間の定めなし</v>
          </cell>
          <cell r="AH1464" t="str">
            <v>雇用期間の定めあり（4ヶ月以上）,1年,契約更新の可能性,あり（原則更新）</v>
          </cell>
          <cell r="AI1464" t="str">
            <v>確認中</v>
          </cell>
          <cell r="AJ1464" t="str">
            <v>可</v>
          </cell>
          <cell r="AK1464" t="str">
            <v>あり</v>
          </cell>
          <cell r="AL1464" t="str">
            <v>３０日（回）勤務まで</v>
          </cell>
          <cell r="AM1464" t="str">
            <v>あり</v>
          </cell>
          <cell r="AN1464" t="str">
            <v>2時間</v>
          </cell>
          <cell r="AO1464" t="str">
            <v>変形労働時間制</v>
          </cell>
          <cell r="AP1464" t="str">
            <v>変形労働時間制の単位,１ヶ月単位,就業時間１,9時00分〜14時00分,又は,9時00分〜18時00分の時間の間の5時間程度,就業時間に関する特記事項,９：００～１８：００の間で自由に決めていただけます。,週１０～２０ｈ程度で可。</v>
          </cell>
          <cell r="AQ1464" t="str">
            <v>週2日〜週4日</v>
          </cell>
          <cell r="AR1464" t="str">
            <v>理学療法士,必須,作業療法士,必須,あん摩マッサージ指圧師,必須,・柔道整復師・言語聴覚士・鍼灸士・看護師・准看護師,いずれかの資格を所持で可,普通自動車運転免許,あれば尚可（ＡＴ限定可）</v>
          </cell>
          <cell r="AS1464" t="str">
            <v>労災保険</v>
          </cell>
          <cell r="AT1464" t="str">
            <v>2人</v>
          </cell>
          <cell r="AU1464" t="str">
            <v>地域密着型通所介護</v>
          </cell>
          <cell r="AV1464" t="str">
            <v>利用しない</v>
          </cell>
          <cell r="AX1464" t="str">
            <v>利用しない</v>
          </cell>
          <cell r="AZ1464" t="str">
            <v>0分</v>
          </cell>
          <cell r="BA1464" t="str">
            <v>シフト制　希望休考慮します</v>
          </cell>
          <cell r="BB1464" t="str">
            <v>あり（屋内禁煙）</v>
          </cell>
          <cell r="BC1464" t="str">
            <v>屋内禁煙（屋外に喫煙所設置）</v>
          </cell>
        </row>
        <row r="1465">
          <cell r="C1465" t="str">
            <v>13190-02711341</v>
          </cell>
          <cell r="D1465">
            <v>45373</v>
          </cell>
          <cell r="E1465" t="str">
            <v>日本ソシアルケア株式会社</v>
          </cell>
          <cell r="F1465" t="str">
            <v>ニホンソシアルケア カブシキガイシャ</v>
          </cell>
          <cell r="G1465" t="str">
            <v>代表取締役</v>
          </cell>
          <cell r="H1465" t="str">
            <v>大村　統卓</v>
          </cell>
          <cell r="I1465" t="str">
            <v>おおむら　むねたく</v>
          </cell>
          <cell r="J1465" t="str">
            <v>042-860-6480</v>
          </cell>
          <cell r="K1465" t="e">
            <v>#N/A</v>
          </cell>
          <cell r="L1465" t="e">
            <v>#N/A</v>
          </cell>
          <cell r="M1465" t="e">
            <v>#N/A</v>
          </cell>
          <cell r="N1465" t="str">
            <v xml:space="preserve">https://danranmachikiso.com </v>
          </cell>
          <cell r="O1465" t="str">
            <v>民家改装型のデイサービスを展開している「だんらんの家」町田木曽事業所の募集です。だんらんの家は全国に２００店舗を展開する１０名定員の地域密着型の小規模デイサービスです。自宅に居るような感覚で介護サービスを提供しております。利用者様と毎日楽しくお話やレク・外出等様々な取組みを行いながら高齢者社会に貢献しております。</v>
          </cell>
          <cell r="P1465" t="str">
            <v>ディナー調理スタッフ【家庭料理】</v>
          </cell>
          <cell r="Q1465" t="str">
            <v>確認中</v>
          </cell>
          <cell r="R1465" t="str">
            <v>・ご利用者の夕食・お弁当作り、配膳、片付け 気取ったものではなく 普段の【家庭料理】をお願いします♪ 最大１０名分・調理の資格がなくてもＯＫ！ 料理が趣味の方も大歓迎♪ 好きを生かせるアットホームな職場です。・７０代の方々も活躍中！ 随時見学可能です。 まずはお気軽にお問い合わせください。・お子様連れ勤務可</v>
          </cell>
          <cell r="S1465" t="str">
            <v>だんらんの家 町田木曽</v>
          </cell>
          <cell r="T1465" t="str">
            <v>確認中</v>
          </cell>
          <cell r="U1465" t="str">
            <v>非常勤パート</v>
          </cell>
          <cell r="V1465" t="str">
            <v>東京都町田市木曽東１－３７－５</v>
          </cell>
          <cell r="W1465" t="str">
            <v>小田急線／横浜線 町田駅バス 境川団地入口から 徒歩１分</v>
          </cell>
          <cell r="X1465" t="str">
            <v>1,113円〜1,113円</v>
          </cell>
          <cell r="Y1465" t="str">
            <v>-</v>
          </cell>
          <cell r="Z1465" t="str">
            <v>-</v>
          </cell>
          <cell r="AA1465" t="str">
            <v>実費支給（上限あり）</v>
          </cell>
          <cell r="AB1465" t="str">
            <v>あり</v>
          </cell>
          <cell r="AC1465" t="str">
            <v>1時間あたり40円〜300円（前年度実績）</v>
          </cell>
          <cell r="AD1465" t="str">
            <v>あり</v>
          </cell>
          <cell r="AE1465" t="str">
            <v>8,000円〜150,000円（前年度実績）</v>
          </cell>
          <cell r="AF1465" t="str">
            <v>時給</v>
          </cell>
          <cell r="AG1465" t="str">
            <v>期間の定めあり</v>
          </cell>
          <cell r="AH1465" t="str">
            <v>雇用期間の定めあり（4ヶ月以上）,1年,契約更新の可能性,あり（原則更新）</v>
          </cell>
          <cell r="AI1465" t="str">
            <v>確認中</v>
          </cell>
          <cell r="AJ1465" t="str">
            <v>可</v>
          </cell>
          <cell r="AK1465" t="str">
            <v>あり</v>
          </cell>
          <cell r="AL1465" t="str">
            <v>３０日（回）勤務まで</v>
          </cell>
          <cell r="AM1465" t="str">
            <v>あり</v>
          </cell>
          <cell r="AN1465" t="str">
            <v>20時間</v>
          </cell>
          <cell r="AO1465" t="str">
            <v>日勤</v>
          </cell>
          <cell r="AP1465" t="str">
            <v>就業時間１,14時00分〜18時30分,就業時間２,16時00分〜18時00分,就業時間に関する特記事項,時間応相談,ご利用者の人数により変動あり</v>
          </cell>
          <cell r="AQ1465" t="str">
            <v>週1日〜週6日</v>
          </cell>
          <cell r="AR1465" t="str">
            <v>免許・資格不問</v>
          </cell>
          <cell r="AS1465" t="str">
            <v>労災保険</v>
          </cell>
          <cell r="AT1465" t="str">
            <v>2人</v>
          </cell>
          <cell r="AU1465" t="str">
            <v>地域密着型通所介護</v>
          </cell>
          <cell r="AV1465" t="str">
            <v>利用しない</v>
          </cell>
          <cell r="AX1465" t="str">
            <v>利用しない</v>
          </cell>
          <cell r="AZ1465" t="str">
            <v>0分</v>
          </cell>
          <cell r="BA1465" t="str">
            <v>週休二日制</v>
          </cell>
          <cell r="BB1465" t="str">
            <v>あり（屋内禁煙）</v>
          </cell>
          <cell r="BC1465" t="str">
            <v>屋内禁煙（屋外に喫煙所設置）</v>
          </cell>
        </row>
        <row r="1466">
          <cell r="C1466" t="str">
            <v>13190-02713241</v>
          </cell>
          <cell r="D1466">
            <v>45373</v>
          </cell>
          <cell r="E1466" t="str">
            <v>日本ソシアルケア株式会社</v>
          </cell>
          <cell r="F1466" t="str">
            <v>ニホンソシアルケア カブシキガイシャ</v>
          </cell>
          <cell r="G1466" t="str">
            <v>代表取締役</v>
          </cell>
          <cell r="H1466" t="str">
            <v>大村　統卓</v>
          </cell>
          <cell r="I1466" t="str">
            <v>おおむら　むねたく</v>
          </cell>
          <cell r="J1466" t="str">
            <v>042-860-6480</v>
          </cell>
          <cell r="K1466" t="e">
            <v>#N/A</v>
          </cell>
          <cell r="L1466" t="e">
            <v>#N/A</v>
          </cell>
          <cell r="M1466" t="e">
            <v>#N/A</v>
          </cell>
          <cell r="N1466" t="str">
            <v xml:space="preserve">https://danranmachikiso.com </v>
          </cell>
          <cell r="O1466" t="str">
            <v>民家改装型のデイサービスを展開している「だんらんの家」町田木曽事業所の募集です。だんらんの家は全国に２００店舗を展開する１０名定員の地域密着型の小規模デイサービスです。自宅に居るような感覚で介護サービスを提供しております。利用者様と毎日楽しくお話やレク・外出等様々な取組みを行いながら高齢者社会に貢献しております。</v>
          </cell>
          <cell r="P1466" t="str">
            <v>レクレーションスタッフ（デイサービス）</v>
          </cell>
          <cell r="Q1466" t="str">
            <v>確認中</v>
          </cell>
          <cell r="R1466" t="str">
            <v>・１０名前後のご利用者様と一緒に楽しめる業務です。 ご自身の得意な分野を活用することも大歓迎です。 （ピアノが弾けるｅｔｃ）・簡単、シンプル、わかりやすいがポイントです。・月間の行事カレンダー、サークル仲間を招待するなど方法 手段もあなた次第・作品、運動、ゲーム、脳トレ、畑、お花、外出たくさんの 行事を毎日実施＊ホームページアクティビティの写真多数掲載</v>
          </cell>
          <cell r="S1466" t="str">
            <v>だんらんの家 町田木曽</v>
          </cell>
          <cell r="T1466" t="str">
            <v>確認中</v>
          </cell>
          <cell r="U1466" t="str">
            <v>非常勤パート</v>
          </cell>
          <cell r="V1466" t="str">
            <v>東京都町田市木曽東１－３７－５</v>
          </cell>
          <cell r="W1466" t="str">
            <v>小田急線／横浜線 町田駅バス 境川団地入口から 徒歩１分</v>
          </cell>
          <cell r="X1466" t="str">
            <v>1,113円〜1,113円</v>
          </cell>
          <cell r="Y1466" t="str">
            <v>-</v>
          </cell>
          <cell r="Z1466" t="str">
            <v>他の職種と併用で時給アップ</v>
          </cell>
          <cell r="AA1466" t="str">
            <v>実費支給（上限あり）</v>
          </cell>
          <cell r="AB1466" t="str">
            <v>あり</v>
          </cell>
          <cell r="AC1466" t="str">
            <v>1時間あたり40円〜300円（前年度実績）</v>
          </cell>
          <cell r="AD1466" t="str">
            <v>あり</v>
          </cell>
          <cell r="AE1466" t="str">
            <v>8,000円〜100,000円（前年度実績）</v>
          </cell>
          <cell r="AF1466" t="str">
            <v>時給</v>
          </cell>
          <cell r="AG1466" t="str">
            <v>期間の定めあり</v>
          </cell>
          <cell r="AH1466" t="str">
            <v>雇用期間の定めあり（4ヶ月以上）,1年,契約更新の可能性,あり（原則更新）</v>
          </cell>
          <cell r="AI1466" t="str">
            <v>確認中</v>
          </cell>
          <cell r="AJ1466" t="str">
            <v>可</v>
          </cell>
          <cell r="AK1466" t="str">
            <v>あり</v>
          </cell>
          <cell r="AL1466" t="str">
            <v>３０日（回）勤務まで</v>
          </cell>
          <cell r="AM1466" t="str">
            <v>あり</v>
          </cell>
          <cell r="AN1466" t="str">
            <v>10時間</v>
          </cell>
          <cell r="AO1466" t="str">
            <v>変形労働時間制</v>
          </cell>
          <cell r="AP1466" t="str">
            <v>変形労働時間制の単位,１ヶ月単位,就業時間１,13時00分〜17時00分,就業時間に関する特記事項,利用者様の人数により,調整あり</v>
          </cell>
          <cell r="AQ1466" t="str">
            <v>週1日以上</v>
          </cell>
          <cell r="AR1466" t="str">
            <v>免許・資格不問</v>
          </cell>
          <cell r="AS1466" t="str">
            <v>労災保険</v>
          </cell>
          <cell r="AT1466" t="str">
            <v>1人</v>
          </cell>
          <cell r="AU1466" t="str">
            <v>地域密着型通所介護</v>
          </cell>
          <cell r="AV1466" t="str">
            <v>利用しない</v>
          </cell>
          <cell r="AX1466" t="str">
            <v>利用しない</v>
          </cell>
          <cell r="AZ1466" t="str">
            <v>0分</v>
          </cell>
          <cell r="BA1466" t="str">
            <v>週休二日制</v>
          </cell>
          <cell r="BB1466" t="str">
            <v>あり（屋内禁煙）</v>
          </cell>
          <cell r="BC1466" t="str">
            <v>屋内禁煙（屋外に喫煙所設置）</v>
          </cell>
        </row>
        <row r="1467">
          <cell r="C1467" t="str">
            <v>13190-02714541</v>
          </cell>
          <cell r="D1467">
            <v>45373</v>
          </cell>
          <cell r="E1467" t="str">
            <v>社会福祉法人 南町田ちいろば会</v>
          </cell>
          <cell r="F1467" t="str">
            <v>シャカイフクシホウジンミナミマチダチイロバカイ</v>
          </cell>
          <cell r="G1467" t="str">
            <v>経営戦略室</v>
          </cell>
          <cell r="H1467" t="str">
            <v>金子　純子</v>
          </cell>
          <cell r="I1467" t="str">
            <v>かねこ　じゅんこ</v>
          </cell>
          <cell r="J1467" t="str">
            <v>042-796-1521</v>
          </cell>
          <cell r="K1467" t="e">
            <v>#N/A</v>
          </cell>
          <cell r="L1467" t="e">
            <v>#N/A</v>
          </cell>
          <cell r="M1467" t="e">
            <v>#N/A</v>
          </cell>
          <cell r="N1467" t="str">
            <v xml:space="preserve">http://www.migiwa-home.or.jp </v>
          </cell>
          <cell r="O1467" t="str">
            <v>介護保険制度による老人福祉施設   １特別養護老人ホーム ２短期入所事業所 ３通所介護事業所 　４訪問介護事業所 ５居宅介護支援センター寄り添う思いを大切にした福祉サービスを提供していく経営理念をもとに日々励んでいます。</v>
          </cell>
          <cell r="P1467" t="str">
            <v>訪問ヘルパー（訪問介護事業所）</v>
          </cell>
          <cell r="Q1467" t="str">
            <v>確認中</v>
          </cell>
          <cell r="R1467" t="str">
            <v>＊お客様の自宅にお伺いして、日常生活に必要な援助を行う訪問ヘ ルパー業務</v>
          </cell>
          <cell r="S1467" t="str">
            <v>みぎわホーム地域福祉サービスセンター</v>
          </cell>
          <cell r="T1467" t="str">
            <v>確認中</v>
          </cell>
          <cell r="U1467" t="str">
            <v>非常勤パート</v>
          </cell>
          <cell r="V1467" t="str">
            <v>東京都町田市南町田１丁目１９－４０,リーヴァ・デル・フィウーメ１０２号室</v>
          </cell>
          <cell r="W1467" t="str">
            <v>東急田園都市線 南町田グランベリーパーク駅,最寄り駅から就業場所までの交通手段,徒歩,所要時間,20分</v>
          </cell>
          <cell r="X1467" t="str">
            <v>1,273円〜1,323円</v>
          </cell>
          <cell r="Y1467" t="str">
            <v>処遇改善手当 135円〜135円</v>
          </cell>
          <cell r="Z1467" t="str">
            <v>＊祝日は時給５０円プラスとなります</v>
          </cell>
          <cell r="AA1467" t="str">
            <v>実費支給（上限あり）</v>
          </cell>
          <cell r="AB1467" t="str">
            <v>なし</v>
          </cell>
          <cell r="AC1467" t="str">
            <v>なし</v>
          </cell>
          <cell r="AD1467" t="str">
            <v>なし</v>
          </cell>
          <cell r="AE1467" t="str">
            <v>なし</v>
          </cell>
          <cell r="AF1467" t="str">
            <v>時給</v>
          </cell>
          <cell r="AG1467" t="str">
            <v>期間の定めあり</v>
          </cell>
          <cell r="AH1467" t="str">
            <v>雇用期間の定めあり（4ヶ月以上）,〜2025年3月31日,契約更新の可能性,あり（原則更新）</v>
          </cell>
          <cell r="AI1467" t="str">
            <v>確認中</v>
          </cell>
          <cell r="AJ1467" t="str">
            <v>可</v>
          </cell>
          <cell r="AK1467" t="str">
            <v>あり</v>
          </cell>
          <cell r="AL1467" t="str">
            <v>３か月</v>
          </cell>
          <cell r="AM1467" t="str">
            <v>あり</v>
          </cell>
          <cell r="AN1467" t="str">
            <v>10時間</v>
          </cell>
          <cell r="AO1467" t="str">
            <v>日勤</v>
          </cell>
          <cell r="AP1467" t="str">
            <v>就業時間１,9時00分〜18時00分,就業時間に関する特記事項,＊就業時間はお客様の状況によって変動することがあります。</v>
          </cell>
          <cell r="AQ1467" t="str">
            <v>週5日程度</v>
          </cell>
          <cell r="AR1467" t="str">
            <v>介護職員初任者研修修了者,必須,ホームヘルパー２級,必須,介護福祉士,あれば尚可,※求人に関する特記事項参照,いずれかの資格を所持で可,普通自動車運転免許,必須（ＡＴ限定可）</v>
          </cell>
          <cell r="AS1467" t="str">
            <v>雇用保険，労災保険，健康保険，厚生年金</v>
          </cell>
          <cell r="AT1467" t="str">
            <v>1人</v>
          </cell>
          <cell r="AU1467" t="str">
            <v>訪問介護（ホームヘルプサービス）</v>
          </cell>
          <cell r="AV1467" t="str">
            <v>利用しない</v>
          </cell>
          <cell r="AX1467" t="str">
            <v>利用しない</v>
          </cell>
          <cell r="AZ1467" t="str">
            <v>60分</v>
          </cell>
          <cell r="BA1467" t="str">
            <v>週休二日制</v>
          </cell>
          <cell r="BB1467" t="str">
            <v>あり（屋内禁煙）</v>
          </cell>
          <cell r="BC1467" t="str">
            <v>屋内禁煙（屋外に喫煙所設置）</v>
          </cell>
        </row>
        <row r="1468">
          <cell r="C1468" t="str">
            <v>13190-02716741</v>
          </cell>
          <cell r="D1468">
            <v>45373</v>
          </cell>
          <cell r="E1468" t="str">
            <v>社会福祉法人 南町田ちいろば会</v>
          </cell>
          <cell r="F1468" t="str">
            <v>シャカイフクシホウジンミナミマチダチイロバカイ</v>
          </cell>
          <cell r="G1468" t="str">
            <v>経営戦略室</v>
          </cell>
          <cell r="H1468" t="str">
            <v>金子　純子</v>
          </cell>
          <cell r="I1468" t="str">
            <v>かねこ　じゅんこ</v>
          </cell>
          <cell r="J1468" t="str">
            <v>042-796-1521</v>
          </cell>
          <cell r="K1468" t="e">
            <v>#N/A</v>
          </cell>
          <cell r="L1468" t="e">
            <v>#N/A</v>
          </cell>
          <cell r="M1468" t="e">
            <v>#N/A</v>
          </cell>
          <cell r="N1468" t="str">
            <v xml:space="preserve">http://www.migiwa-home.or.jp </v>
          </cell>
          <cell r="O1468" t="str">
            <v>介護保険制度による老人福祉施設   １特別養護老人ホーム ２短期入所事業所 ３通所介護事業所 ４訪問介護事業所 ５居宅介護支援センター寄り添う思いを大切にした福祉サービスを提供していく経営理念をもとに日々励んでいます。</v>
          </cell>
          <cell r="P1468" t="str">
            <v>訪問ヘルパー（訪問介護事業所）</v>
          </cell>
          <cell r="Q1468" t="str">
            <v>確認中</v>
          </cell>
          <cell r="R1468" t="str">
            <v>＊お客様の自宅にお伺いして、日常生活に必要な援助を行う訪問ヘ ルパー業務</v>
          </cell>
          <cell r="S1468" t="str">
            <v>みぎわホーム地域福祉サービスセンター</v>
          </cell>
          <cell r="T1468" t="str">
            <v>確認中</v>
          </cell>
          <cell r="U1468" t="str">
            <v>非常勤パート</v>
          </cell>
          <cell r="V1468" t="str">
            <v>東京都町田市南町田１丁目１９－４０,リーヴァ・デル・フィウーメ１０２号室</v>
          </cell>
          <cell r="W1468" t="str">
            <v>東急田園都市線 南町田グランベリーパーク駅,最寄り駅から就業場所までの交通手段,徒歩,所要時間,20分</v>
          </cell>
          <cell r="X1468" t="str">
            <v>1,273円〜1,323円</v>
          </cell>
          <cell r="Y1468" t="str">
            <v>処遇改善手当 135円〜135円</v>
          </cell>
          <cell r="Z1468" t="str">
            <v>＊祝日は時給５０円プラスとなります</v>
          </cell>
          <cell r="AA1468" t="str">
            <v>実費支給（上限あり）</v>
          </cell>
          <cell r="AB1468" t="str">
            <v>なし</v>
          </cell>
          <cell r="AC1468" t="str">
            <v>なし</v>
          </cell>
          <cell r="AD1468" t="str">
            <v>なし</v>
          </cell>
          <cell r="AE1468" t="str">
            <v>なし</v>
          </cell>
          <cell r="AF1468" t="str">
            <v>時給</v>
          </cell>
          <cell r="AG1468" t="str">
            <v>期間の定めあり</v>
          </cell>
          <cell r="AH1468" t="str">
            <v>雇用期間の定めあり（4ヶ月以上）,〜2025年3月31日,契約更新の可能性,あり（原則更新）</v>
          </cell>
          <cell r="AI1468" t="str">
            <v>確認中</v>
          </cell>
          <cell r="AJ1468" t="str">
            <v>可</v>
          </cell>
          <cell r="AK1468" t="str">
            <v>あり</v>
          </cell>
          <cell r="AL1468" t="str">
            <v>３か月</v>
          </cell>
          <cell r="AM1468" t="str">
            <v>なし</v>
          </cell>
          <cell r="AN1468" t="str">
            <v>なし</v>
          </cell>
          <cell r="AO1468" t="str">
            <v>日勤</v>
          </cell>
          <cell r="AP1468" t="str">
            <v>8時00分〜19時00分の時間の間の3時間以上,就業時間に関する特記事項,＊就業時間はお客様の状況によって変動することがあります。,（８：００～１８：３０の間の３時間～８時間）</v>
          </cell>
          <cell r="AQ1468" t="str">
            <v>週1日〜週5日</v>
          </cell>
          <cell r="AR1468" t="str">
            <v>介護職員初任者研修修了者,必須,介護福祉士,あれば尚可,ホームヘルパー２級,必須,いずれかの資格を所持で可,普通自動車運転免許,あれば尚可（ＡＴ限定可）</v>
          </cell>
          <cell r="AS1468" t="str">
            <v>労災保険</v>
          </cell>
          <cell r="AT1468" t="str">
            <v>2人</v>
          </cell>
          <cell r="AU1468" t="str">
            <v>訪問介護（ホームヘルプサービス）</v>
          </cell>
          <cell r="AV1468" t="str">
            <v>利用しない</v>
          </cell>
          <cell r="AX1468" t="str">
            <v>利用しない</v>
          </cell>
          <cell r="AZ1468" t="str">
            <v>0分</v>
          </cell>
          <cell r="BA1468" t="str">
            <v>週休二日制</v>
          </cell>
          <cell r="BB1468" t="str">
            <v>あり（屋内禁煙）</v>
          </cell>
          <cell r="BC1468" t="str">
            <v>屋内禁煙（屋外に喫煙所設置）</v>
          </cell>
        </row>
        <row r="1469">
          <cell r="C1469" t="str">
            <v>13190-02719141</v>
          </cell>
          <cell r="D1469">
            <v>45373</v>
          </cell>
          <cell r="E1469" t="str">
            <v>社会福祉法人 南町田ちいろば会</v>
          </cell>
          <cell r="F1469" t="str">
            <v>シャカイフクシホウジンミナミマチダチイロバカイ</v>
          </cell>
          <cell r="G1469" t="str">
            <v>経営戦略室</v>
          </cell>
          <cell r="H1469" t="str">
            <v>金子　純子</v>
          </cell>
          <cell r="I1469" t="str">
            <v>かねこ　じゅんこ</v>
          </cell>
          <cell r="J1469" t="str">
            <v>042-796-1521</v>
          </cell>
          <cell r="K1469" t="e">
            <v>#N/A</v>
          </cell>
          <cell r="L1469" t="e">
            <v>#N/A</v>
          </cell>
          <cell r="M1469" t="e">
            <v>#N/A</v>
          </cell>
          <cell r="N1469" t="str">
            <v xml:space="preserve">http://www.migiwa-home.or.jp </v>
          </cell>
          <cell r="O1469" t="str">
            <v>介護保険制度による老人福祉施設   １特別養護老人ホーム ２短期入所事業所 ３通所介護事業所 ４訪問介護事業所 ５居宅介護支援センター寄り添う思いを大切にした福祉サービスを提供していく経営理念をもとに日々励んでいます。</v>
          </cell>
          <cell r="P1469" t="str">
            <v>ドライバー（ディサービス）</v>
          </cell>
          <cell r="Q1469" t="str">
            <v>確認中</v>
          </cell>
          <cell r="R1469" t="str">
            <v>＊ディサービスご利用者の送迎 （利用者のご自宅とみぎわホーム間）</v>
          </cell>
          <cell r="S1469" t="str">
            <v>高齢者総合福祉施設 みぎわホーム</v>
          </cell>
          <cell r="T1469" t="str">
            <v>確認中</v>
          </cell>
          <cell r="U1469" t="str">
            <v>非常勤パート</v>
          </cell>
          <cell r="V1469" t="str">
            <v>東京都町田市南町田４丁目１０－３８</v>
          </cell>
          <cell r="W1469" t="str">
            <v>東急田園都市線 南町田グランベリーパーク駅,最寄り駅から就業場所までの交通手段,徒歩,所要時間,12分</v>
          </cell>
          <cell r="X1469" t="str">
            <v>1,113円〜1,113円</v>
          </cell>
          <cell r="Y1469" t="str">
            <v>-</v>
          </cell>
          <cell r="Z1469" t="str">
            <v>＊祝日勤務は時給５０円が加算されます。＊時給は経験等により考慮します。</v>
          </cell>
          <cell r="AA1469" t="str">
            <v>実費支給（上限あり）</v>
          </cell>
          <cell r="AB1469" t="str">
            <v>なし</v>
          </cell>
          <cell r="AC1469" t="str">
            <v>なし</v>
          </cell>
          <cell r="AD1469" t="str">
            <v>なし</v>
          </cell>
          <cell r="AE1469" t="str">
            <v>なし</v>
          </cell>
          <cell r="AF1469" t="str">
            <v>時給</v>
          </cell>
          <cell r="AG1469" t="str">
            <v>期間の定めあり</v>
          </cell>
          <cell r="AH1469" t="str">
            <v>雇用期間の定めあり（4ヶ月以上）,〜2025年3月31日,契約更新の可能性,あり（原則更新）</v>
          </cell>
          <cell r="AI1469" t="str">
            <v>確認中</v>
          </cell>
          <cell r="AJ1469" t="str">
            <v>可</v>
          </cell>
          <cell r="AK1469" t="str">
            <v>あり</v>
          </cell>
          <cell r="AL1469" t="str">
            <v>３ヶ月</v>
          </cell>
          <cell r="AM1469" t="str">
            <v>なし</v>
          </cell>
          <cell r="AN1469" t="str">
            <v>なし</v>
          </cell>
          <cell r="AO1469" t="str">
            <v>交替制（シフト制）</v>
          </cell>
          <cell r="AP1469" t="str">
            <v>就業時間１,8時00分〜10時00分,就業時間２,16時15分〜18時15分,就業時間３,8時00分〜17時00分,就業時間に関する特記事項,（１）８時～１０時（２）１６時１５分～１８時１５分,   ４時間勤務が基本、但し応相談,（３）一日８時間勤務が週１回程度（休憩６０分）</v>
          </cell>
          <cell r="AQ1469" t="str">
            <v>週3日〜週5日</v>
          </cell>
          <cell r="AR1469" t="str">
            <v>普通自動車運転免許必須（ＡＴ限定可）</v>
          </cell>
          <cell r="AS1469" t="str">
            <v>労災保険</v>
          </cell>
          <cell r="AT1469" t="str">
            <v>1人</v>
          </cell>
          <cell r="AU1469" t="str">
            <v>特別養護老人ホーム（特養）</v>
          </cell>
          <cell r="AV1469" t="str">
            <v>利用しない</v>
          </cell>
          <cell r="AX1469" t="str">
            <v>利用しない</v>
          </cell>
          <cell r="AZ1469" t="str">
            <v>0分</v>
          </cell>
          <cell r="BA1469" t="str">
            <v>週休二日制</v>
          </cell>
          <cell r="BB1469" t="str">
            <v>あり（屋内禁煙）</v>
          </cell>
          <cell r="BC1469" t="str">
            <v>屋内禁煙（屋外に喫煙所設置）</v>
          </cell>
        </row>
        <row r="1470">
          <cell r="C1470" t="str">
            <v>13190-02721241</v>
          </cell>
          <cell r="D1470">
            <v>45373</v>
          </cell>
          <cell r="E1470" t="str">
            <v>社会福祉法人 南町田ちいろば会</v>
          </cell>
          <cell r="F1470" t="str">
            <v>シャカイフクシホウジンミナミマチダチイロバカイ</v>
          </cell>
          <cell r="G1470" t="str">
            <v>経営戦略室</v>
          </cell>
          <cell r="H1470" t="str">
            <v>金子　純子</v>
          </cell>
          <cell r="I1470" t="str">
            <v>かねこ　じゅんこ</v>
          </cell>
          <cell r="J1470" t="str">
            <v>042-796-1521</v>
          </cell>
          <cell r="K1470" t="e">
            <v>#N/A</v>
          </cell>
          <cell r="L1470" t="e">
            <v>#N/A</v>
          </cell>
          <cell r="M1470" t="e">
            <v>#N/A</v>
          </cell>
          <cell r="N1470" t="str">
            <v xml:space="preserve">http://www.migiwa-home.or.jp </v>
          </cell>
          <cell r="O1470" t="str">
            <v>介護保険制度による老人福祉施設   １特別養護老人ホーム ２短期入所事業所 ３通所介護事業所 ４訪問介護事業所 ５居宅介護支援センター寄り添う思いを大切にした福祉サービスを提供していく経営理念をもとに日々励んでいます。</v>
          </cell>
          <cell r="P1470" t="str">
            <v>特別養護老人ホーム介護職員</v>
          </cell>
          <cell r="Q1470" t="str">
            <v>確認中</v>
          </cell>
          <cell r="R1470" t="str">
            <v>＊特養 定員８８名、ユニット型（ユニット入居者１１名）・配膳等のキッチン周り・お部屋の掃除やリネン交換など・簡単な介助あり</v>
          </cell>
          <cell r="S1470" t="str">
            <v>特別養護老人ホーム みぎわホーム</v>
          </cell>
          <cell r="T1470" t="str">
            <v>確認中</v>
          </cell>
          <cell r="U1470" t="str">
            <v>非常勤パート</v>
          </cell>
          <cell r="V1470" t="str">
            <v>東京都町田市南町田４丁目１０－３８</v>
          </cell>
          <cell r="W1470" t="str">
            <v>東急田園都市線 南町田グランベリーパーク駅,最寄り駅から就業場所までの交通手段,徒歩,所要時間,12分</v>
          </cell>
          <cell r="X1470" t="str">
            <v>1,151円〜1,226円</v>
          </cell>
          <cell r="Y1470" t="str">
            <v>処遇改善手当 38円〜38円</v>
          </cell>
          <cell r="Z1470" t="str">
            <v>なし</v>
          </cell>
          <cell r="AA1470" t="str">
            <v>実費支給（上限あり）</v>
          </cell>
          <cell r="AB1470" t="str">
            <v>あり</v>
          </cell>
          <cell r="AC1470" t="str">
            <v>1時間あたり0円〜10円（前年度実績）</v>
          </cell>
          <cell r="AD1470" t="str">
            <v>なし</v>
          </cell>
          <cell r="AE1470" t="str">
            <v>なし</v>
          </cell>
          <cell r="AF1470" t="str">
            <v>時給</v>
          </cell>
          <cell r="AG1470" t="str">
            <v>期間の定めあり</v>
          </cell>
          <cell r="AH1470" t="str">
            <v>雇用期間の定めあり（4ヶ月以上）,〜2025年3月31日,契約更新の可能性,あり（原則更新）</v>
          </cell>
          <cell r="AI1470" t="str">
            <v>確認中</v>
          </cell>
          <cell r="AJ1470" t="str">
            <v>可</v>
          </cell>
          <cell r="AK1470" t="str">
            <v>あり</v>
          </cell>
          <cell r="AL1470" t="str">
            <v>３ヶ月</v>
          </cell>
          <cell r="AM1470" t="str">
            <v>なし</v>
          </cell>
          <cell r="AN1470" t="str">
            <v>なし</v>
          </cell>
          <cell r="AO1470" t="str">
            <v>日勤</v>
          </cell>
          <cell r="AP1470" t="str">
            <v>就業時間１,8時00分〜13時00分,就業時間に関する特記事項,＊勤務時間に関しては相談可,＊土日勤務可能な方優遇</v>
          </cell>
          <cell r="AQ1470" t="str">
            <v>週2日以上</v>
          </cell>
          <cell r="AR1470" t="str">
            <v>免許・資格不問</v>
          </cell>
          <cell r="AS1470" t="str">
            <v>労災保険</v>
          </cell>
          <cell r="AT1470" t="str">
            <v>1人</v>
          </cell>
          <cell r="AU1470" t="str">
            <v>特別養護老人ホーム（特養）</v>
          </cell>
          <cell r="AV1470" t="str">
            <v>利用しない</v>
          </cell>
          <cell r="AX1470" t="str">
            <v>利用しない</v>
          </cell>
          <cell r="AZ1470" t="str">
            <v>0分</v>
          </cell>
          <cell r="BA1470" t="str">
            <v>週休二日制</v>
          </cell>
          <cell r="BB1470" t="str">
            <v>あり（屋内禁煙）</v>
          </cell>
          <cell r="BC1470" t="str">
            <v>屋内禁煙（屋外に喫煙所設置）</v>
          </cell>
        </row>
        <row r="1471">
          <cell r="C1471" t="str">
            <v>13190-02722541</v>
          </cell>
          <cell r="D1471">
            <v>45373</v>
          </cell>
          <cell r="E1471" t="str">
            <v>社会福祉法人 南町田ちいろば会</v>
          </cell>
          <cell r="F1471" t="str">
            <v>シャカイフクシホウジンミナミマチダチイロバカイ</v>
          </cell>
          <cell r="G1471" t="str">
            <v>経営戦略室</v>
          </cell>
          <cell r="H1471" t="str">
            <v>金子　純子</v>
          </cell>
          <cell r="I1471" t="str">
            <v>かねこ　じゅんこ</v>
          </cell>
          <cell r="J1471" t="str">
            <v>042-796-1521</v>
          </cell>
          <cell r="K1471" t="e">
            <v>#N/A</v>
          </cell>
          <cell r="L1471" t="e">
            <v>#N/A</v>
          </cell>
          <cell r="M1471" t="e">
            <v>#N/A</v>
          </cell>
          <cell r="N1471" t="str">
            <v xml:space="preserve">http://www.migiwa-home.or.jp </v>
          </cell>
          <cell r="O1471" t="str">
            <v>介護保険制度による老人福祉施設   １特別養護老人ホーム ２短期入所事業所 ３通所介護事業所 ４訪問介護事業所 ５居宅介護支援センター寄り添う思いを大切にした福祉サービスを提供していく経営理念をもとに日々励んでいます。</v>
          </cell>
          <cell r="P1471" t="str">
            <v>ショートステイ介護事務員</v>
          </cell>
          <cell r="Q1471" t="str">
            <v>確認中</v>
          </cell>
          <cell r="R1471" t="str">
            <v>＊相談員業務（外部対応・契約・算定）＊未経験者可（介護業務なし）</v>
          </cell>
          <cell r="S1471" t="str">
            <v>みぎわショートステイ</v>
          </cell>
          <cell r="T1471" t="str">
            <v>確認中</v>
          </cell>
          <cell r="U1471" t="str">
            <v>非常勤パート</v>
          </cell>
          <cell r="V1471" t="str">
            <v>東京都町田市南町田４丁目１０－３８</v>
          </cell>
          <cell r="W1471" t="str">
            <v>東急田園都市線 南町田グランベリーパーク駅,最寄り駅から就業場所までの交通手段,徒歩,所要時間,12分</v>
          </cell>
          <cell r="X1471" t="str">
            <v>1,163円〜1,163円</v>
          </cell>
          <cell r="Y1471" t="str">
            <v>-</v>
          </cell>
          <cell r="Z1471" t="str">
            <v>-</v>
          </cell>
          <cell r="AA1471" t="str">
            <v>実費支給（上限あり）</v>
          </cell>
          <cell r="AB1471" t="str">
            <v>なし</v>
          </cell>
          <cell r="AC1471" t="str">
            <v>なし</v>
          </cell>
          <cell r="AD1471" t="str">
            <v>なし</v>
          </cell>
          <cell r="AE1471" t="str">
            <v>なし</v>
          </cell>
          <cell r="AF1471" t="str">
            <v>時給</v>
          </cell>
          <cell r="AG1471" t="str">
            <v>期間の定めあり</v>
          </cell>
          <cell r="AH1471" t="str">
            <v>雇用期間の定めあり（4ヶ月以上）,〜2025年3月31日,契約更新の可能性,あり（原則更新）</v>
          </cell>
          <cell r="AI1471" t="str">
            <v>確認中</v>
          </cell>
          <cell r="AJ1471" t="str">
            <v>可</v>
          </cell>
          <cell r="AK1471" t="str">
            <v>あり</v>
          </cell>
          <cell r="AL1471" t="str">
            <v>３か月</v>
          </cell>
          <cell r="AM1471" t="str">
            <v>なし</v>
          </cell>
          <cell r="AN1471" t="str">
            <v>なし</v>
          </cell>
          <cell r="AO1471" t="str">
            <v>日勤</v>
          </cell>
          <cell r="AP1471" t="str">
            <v>9時00分〜18時00分の時間の間の6時間以上</v>
          </cell>
          <cell r="AQ1471" t="str">
            <v>週4日以上</v>
          </cell>
          <cell r="AR1471" t="str">
            <v>普通自動車運転免許必須（ＡＴ限定可）</v>
          </cell>
          <cell r="AS1471" t="str">
            <v>雇用保険，労災保険</v>
          </cell>
          <cell r="AT1471" t="str">
            <v>1人</v>
          </cell>
          <cell r="AU1471" t="str">
            <v>ショートステイ</v>
          </cell>
          <cell r="AV1471" t="str">
            <v>利用しない</v>
          </cell>
          <cell r="AX1471" t="str">
            <v>利用しない</v>
          </cell>
          <cell r="AZ1471" t="str">
            <v>60分</v>
          </cell>
          <cell r="BA1471" t="str">
            <v>週休二日制</v>
          </cell>
          <cell r="BB1471" t="str">
            <v>あり（屋内禁煙）</v>
          </cell>
          <cell r="BC1471" t="str">
            <v>屋内禁煙（屋外に喫煙所設置）</v>
          </cell>
        </row>
        <row r="1472">
          <cell r="C1472" t="str">
            <v>13190-02727141</v>
          </cell>
          <cell r="D1472">
            <v>45373</v>
          </cell>
          <cell r="E1472" t="str">
            <v>株式会社 ノエ 訪問看護介護・相談・ＧＨあい羽</v>
          </cell>
          <cell r="F1472" t="str">
            <v>カブシキガイシャ ノエ ホウモンカンゴカイゴ・ソウダン・グループホーム アイハ</v>
          </cell>
          <cell r="G1472" t="str">
            <v>取締役</v>
          </cell>
          <cell r="H1472" t="str">
            <v>多田　英明</v>
          </cell>
          <cell r="I1472" t="str">
            <v>ただ　ひであき</v>
          </cell>
          <cell r="J1472" t="str">
            <v>042-794-4392</v>
          </cell>
          <cell r="K1472" t="e">
            <v>#N/A</v>
          </cell>
          <cell r="L1472" t="str">
            <v>070-7604-2187</v>
          </cell>
          <cell r="M1472" t="e">
            <v>#N/A</v>
          </cell>
          <cell r="N1472" t="str">
            <v xml:space="preserve">https://www.homonkangoiha.jp/ </v>
          </cell>
          <cell r="O1472" t="str">
            <v>２０２１年に新規事業を立上、更なる社会福祉貢献すべく、職員全員で取り組んでいます。</v>
          </cell>
          <cell r="P1472" t="str">
            <v>社会福祉士</v>
          </cell>
          <cell r="Q1472" t="str">
            <v>確認中</v>
          </cell>
          <cell r="R1472" t="str">
            <v>・利用者様（精神・知的障害）との面談を通して相談内容の把握、置かれている状況、希望などを理解、把握後、どのような福祉サービスが適しているか考え、助言、サービス提供の手助けを行っていただきます。・グループホーム、在宅利用者様への訪問サービス、就労継続支援事業所の利用者様への支援、相談業務。・ソーシャルワーキング全般：利用者様の生活課題に取り組み、ウェルビーイングを高められるようにご支援いただきます。・サービス提供票（個別支援計画）の作成、モニタリング・グループホーム・ショートステイへの入居相談</v>
          </cell>
          <cell r="S1472" t="str">
            <v>株式会社 ノエ 訪問看護介護・相談・ＧＨあい羽</v>
          </cell>
          <cell r="T1472" t="str">
            <v>確認中</v>
          </cell>
          <cell r="U1472" t="str">
            <v>正社員</v>
          </cell>
          <cell r="V1472" t="str">
            <v>東京都町田市図師町１３３２－１５</v>
          </cell>
          <cell r="W1472" t="str">
            <v>神奈中バス：馬駈バス停下車 徒歩８分</v>
          </cell>
          <cell r="X1472" t="str">
            <v>240,000円〜280,000円</v>
          </cell>
          <cell r="Y1472" t="str">
            <v>-</v>
          </cell>
          <cell r="Z1472" t="str">
            <v>資格手当、年末年始勤務手当（￥２０００／日）</v>
          </cell>
          <cell r="AA1472" t="str">
            <v>実費支給（上限あり）</v>
          </cell>
          <cell r="AB1472" t="str">
            <v>あり</v>
          </cell>
          <cell r="AC1472" t="str">
            <v>1.45％〜1.45％（前年度実績）</v>
          </cell>
          <cell r="AD1472" t="str">
            <v>あり</v>
          </cell>
          <cell r="AE1472" t="str">
            <v>計 1.80ヶ月分（前年度実績）</v>
          </cell>
          <cell r="AF1472" t="str">
            <v>月給（手当等確認ください）</v>
          </cell>
          <cell r="AG1472" t="str">
            <v>期間の定めなし</v>
          </cell>
          <cell r="AH1472" t="str">
            <v>雇用期間の定めなし</v>
          </cell>
          <cell r="AI1472" t="str">
            <v>確認中</v>
          </cell>
          <cell r="AJ1472" t="str">
            <v>可</v>
          </cell>
          <cell r="AK1472" t="str">
            <v>あり</v>
          </cell>
          <cell r="AL1472" t="str">
            <v>３ヶ月程度</v>
          </cell>
          <cell r="AM1472" t="str">
            <v>なし</v>
          </cell>
          <cell r="AN1472" t="str">
            <v>なし</v>
          </cell>
          <cell r="AO1472" t="str">
            <v>日勤</v>
          </cell>
          <cell r="AP1472" t="str">
            <v>就業時間１,9時00分〜18時00分,就業時間に関する特記事項,勤務時間応相談,１日：業務８時間と休憩１時間,原則、残業、夜勤、深夜勤務はありません。</v>
          </cell>
          <cell r="AQ1472" t="str">
            <v>週休二日制</v>
          </cell>
          <cell r="AR1472" t="str">
            <v>社会福祉士,必須,普通自動車運転免許,必須（ＡＴ限定可）</v>
          </cell>
          <cell r="AS1472" t="str">
            <v>雇用保険，労災保険，健康保険，厚生年金</v>
          </cell>
          <cell r="AT1472" t="str">
            <v>1人</v>
          </cell>
          <cell r="AU1472" t="str">
            <v>訪問介護（ホームヘルプサービス）</v>
          </cell>
          <cell r="AV1472" t="str">
            <v>利用しない</v>
          </cell>
          <cell r="AX1472" t="str">
            <v>利用しない</v>
          </cell>
          <cell r="AZ1472" t="str">
            <v>60分</v>
          </cell>
          <cell r="BA1472" t="str">
            <v>週休二日制</v>
          </cell>
          <cell r="BB1472" t="str">
            <v>あり（屋内禁煙）</v>
          </cell>
          <cell r="BC1472" t="str">
            <v>屋内禁煙（屋外に喫煙所設置）</v>
          </cell>
        </row>
        <row r="1473">
          <cell r="C1473" t="str">
            <v>13190-02730541</v>
          </cell>
          <cell r="D1473">
            <v>45373</v>
          </cell>
          <cell r="E1473" t="str">
            <v>株式会社 ノエ 訪問看護介護・相談・ＧＨあい羽</v>
          </cell>
          <cell r="F1473" t="str">
            <v>カブシキガイシャ ノエ ホウモンカンゴカイゴ・ソウダン・グループホーム アイハ</v>
          </cell>
          <cell r="G1473" t="str">
            <v>取締役</v>
          </cell>
          <cell r="H1473" t="str">
            <v>多田　英明</v>
          </cell>
          <cell r="I1473" t="str">
            <v>ただ　ひであき</v>
          </cell>
          <cell r="J1473" t="str">
            <v>042-794-4392</v>
          </cell>
          <cell r="K1473" t="e">
            <v>#N/A</v>
          </cell>
          <cell r="L1473" t="str">
            <v>070-7604-2187</v>
          </cell>
          <cell r="M1473" t="e">
            <v>#N/A</v>
          </cell>
          <cell r="N1473" t="str">
            <v xml:space="preserve">https://www.homonkangoiha.jp/ </v>
          </cell>
          <cell r="O1473" t="str">
            <v>２０２１年に新規事業を立上、更なる社会福祉貢献すべく、職員全員で取り組んでいます。</v>
          </cell>
          <cell r="P1473" t="str">
            <v>精神保健福祉士</v>
          </cell>
          <cell r="Q1473" t="str">
            <v>確認中</v>
          </cell>
          <cell r="R1473" t="str">
            <v>・利用者様がスムーズに生活を営めるように、相談や生活支援や訓練、社会参加の手助けを行います。専門的知識及び技術は精神障害者が院内だけでなく地域で安心して暮らせるよう相談に応じ、必要なサービスの利用を支援いただきます。・グループホーム、在宅利用者様への訪問サービス、就労継続支援事業所の利用者様への支援、相談業務。・ソーシャルワーキング全般：利用者様の生活課題に取り組み、ウェルビーイングを高められるようにご支援いただきます。・サービス提供票（個別支援計画）の作成、モニタリング・グループホーム、ショートステイへの入居相談業務・その他、利用者様のニーズに応じて様々なご相談に対応</v>
          </cell>
          <cell r="S1473" t="str">
            <v>株式会社 ノエ 訪問看護介護・相談・ＧＨあい羽</v>
          </cell>
          <cell r="T1473" t="str">
            <v>確認中</v>
          </cell>
          <cell r="U1473" t="str">
            <v>正社員</v>
          </cell>
          <cell r="V1473" t="str">
            <v>東京都町田市図師町１３３２－１５</v>
          </cell>
          <cell r="W1473" t="str">
            <v>神奈中バス：馬駈バス停下車 徒歩８分</v>
          </cell>
          <cell r="X1473" t="str">
            <v>240,000円〜280,000円</v>
          </cell>
          <cell r="Y1473" t="str">
            <v>-</v>
          </cell>
          <cell r="Z1473" t="str">
            <v>・資格手当、年末年始勤務手当（￥２０００／日）・在勤手当：入社２年目～４年目まで在勤手当を支給致します。２年目：￥５，０００／月加算、３年目：１０，０００／月加算、４年目：￥１５，０００／月加算（最大￥１５，０００／月）</v>
          </cell>
          <cell r="AA1473" t="str">
            <v>実費支給（上限あり）</v>
          </cell>
          <cell r="AB1473" t="str">
            <v>あり</v>
          </cell>
          <cell r="AC1473" t="str">
            <v>1.45％〜1.45％（前年度実績）</v>
          </cell>
          <cell r="AD1473" t="str">
            <v>あり</v>
          </cell>
          <cell r="AE1473" t="str">
            <v>計 1.80ヶ月分（前年度実績）</v>
          </cell>
          <cell r="AF1473" t="str">
            <v>月給（手当等確認ください）</v>
          </cell>
          <cell r="AG1473" t="str">
            <v>期間の定めなし</v>
          </cell>
          <cell r="AH1473" t="str">
            <v>雇用期間の定めなし</v>
          </cell>
          <cell r="AI1473" t="str">
            <v>確認中</v>
          </cell>
          <cell r="AJ1473" t="str">
            <v>可</v>
          </cell>
          <cell r="AK1473" t="str">
            <v>あり</v>
          </cell>
          <cell r="AL1473" t="str">
            <v>３ヶ月～６ヶ月</v>
          </cell>
          <cell r="AM1473" t="str">
            <v>なし</v>
          </cell>
          <cell r="AN1473" t="str">
            <v>なし</v>
          </cell>
          <cell r="AO1473" t="str">
            <v>日勤</v>
          </cell>
          <cell r="AP1473" t="str">
            <v>9時00分〜18時00分,就業時間に関する特記事項,勤務時間応相談,１日：業務８時間と休憩１時間,原則、残業、夜勤、深夜勤務はありません。</v>
          </cell>
          <cell r="AQ1473" t="str">
            <v>週休二日制</v>
          </cell>
          <cell r="AR1473" t="str">
            <v>精神保健福祉士,必須,普通自動車運転免許,必須（ＡＴ限定可）</v>
          </cell>
          <cell r="AS1473" t="str">
            <v>雇用保険，労災保険，健康保険，厚生年金</v>
          </cell>
          <cell r="AT1473" t="str">
            <v>1人</v>
          </cell>
          <cell r="AU1473" t="str">
            <v>訪問介護（ホームヘルプサービス）</v>
          </cell>
          <cell r="AV1473" t="str">
            <v>利用しない</v>
          </cell>
          <cell r="AX1473" t="str">
            <v>利用しない</v>
          </cell>
          <cell r="AZ1473" t="str">
            <v>60分</v>
          </cell>
          <cell r="BA1473" t="str">
            <v>週休二日制</v>
          </cell>
          <cell r="BB1473" t="str">
            <v>あり（屋内禁煙）</v>
          </cell>
          <cell r="BC1473" t="str">
            <v>屋内禁煙（屋外に喫煙所設置）</v>
          </cell>
        </row>
        <row r="1474">
          <cell r="C1474" t="str">
            <v>13190-02731441</v>
          </cell>
          <cell r="D1474">
            <v>45373</v>
          </cell>
          <cell r="E1474" t="str">
            <v>株式会社 ノエ 訪問看護介護・相談・ＧＨあい羽</v>
          </cell>
          <cell r="F1474" t="str">
            <v>カブシキガイシャ ノエ ホウモンカンゴカイゴ・ソウダン</v>
          </cell>
          <cell r="G1474" t="str">
            <v>取締役</v>
          </cell>
          <cell r="H1474" t="str">
            <v>多田　英明</v>
          </cell>
          <cell r="I1474" t="str">
            <v>ただ　ひであき</v>
          </cell>
          <cell r="J1474" t="str">
            <v>042-794-4392</v>
          </cell>
          <cell r="K1474" t="e">
            <v>#N/A</v>
          </cell>
          <cell r="L1474" t="str">
            <v>070-7604-2187</v>
          </cell>
          <cell r="M1474" t="e">
            <v>#N/A</v>
          </cell>
          <cell r="N1474" t="str">
            <v xml:space="preserve">https://www.homonkangoiha.jp/ </v>
          </cell>
          <cell r="O1474" t="str">
            <v>２０２１年に新規事業を立上、更なる社会福祉貢献すべく、職員全員で取り組んでいます。</v>
          </cell>
          <cell r="P1474" t="str">
            <v>介護福祉士</v>
          </cell>
          <cell r="Q1474" t="str">
            <v>確認中</v>
          </cell>
          <cell r="R1474" t="str">
            <v>介護福祉士：精神・知的障害者のご自宅、グループホーム、就労継続支援、ショートステイのご利用者への各種支援業務１．要介護者やその家族の相談・助言２．要介護者の身体介護（重度な身体介護はありません）３．生活援助（洗濯や炊事など）４．要介護者の社会活動支援５．ヘルパーへの助言や指導</v>
          </cell>
          <cell r="S1474" t="str">
            <v>株式会社 ノエ 訪問看護介護・相談・ＧＨあい羽</v>
          </cell>
          <cell r="T1474" t="str">
            <v>確認中</v>
          </cell>
          <cell r="U1474" t="str">
            <v>正社員</v>
          </cell>
          <cell r="V1474" t="str">
            <v>東京都町田市図師町１３３２－１５</v>
          </cell>
          <cell r="W1474" t="str">
            <v>神奈中バス：馬駈バス停下車 徒歩８分</v>
          </cell>
          <cell r="X1474" t="str">
            <v>240,000円〜280,000円</v>
          </cell>
          <cell r="Y1474" t="str">
            <v>-</v>
          </cell>
          <cell r="Z1474" t="str">
            <v>資格手当、年末年始勤務手当（￥２０００／日）</v>
          </cell>
          <cell r="AA1474" t="str">
            <v>実費支給（上限あり）</v>
          </cell>
          <cell r="AB1474" t="str">
            <v>あり</v>
          </cell>
          <cell r="AC1474" t="str">
            <v>1.45％〜1.45％（前年度実績）</v>
          </cell>
          <cell r="AD1474" t="str">
            <v>あり</v>
          </cell>
          <cell r="AE1474" t="str">
            <v>計 1.80ヶ月分（前年度実績）</v>
          </cell>
          <cell r="AF1474" t="str">
            <v>月給（手当等確認ください）</v>
          </cell>
          <cell r="AG1474" t="str">
            <v>期間の定めなし</v>
          </cell>
          <cell r="AH1474" t="str">
            <v>雇用期間の定めなし</v>
          </cell>
          <cell r="AI1474" t="str">
            <v>確認中</v>
          </cell>
          <cell r="AJ1474" t="str">
            <v>可</v>
          </cell>
          <cell r="AK1474" t="str">
            <v>あり</v>
          </cell>
          <cell r="AL1474" t="str">
            <v>３ヶ月～６ヶ月</v>
          </cell>
          <cell r="AM1474" t="str">
            <v>なし</v>
          </cell>
          <cell r="AN1474" t="str">
            <v>なし</v>
          </cell>
          <cell r="AO1474" t="str">
            <v>日勤</v>
          </cell>
          <cell r="AP1474" t="str">
            <v>9時00分〜18時00分,就業時間に関する特記事項,勤務時間応相談,１日：業務８時間と休憩１時間,原則、残業、夜勤、深夜勤務はありません。</v>
          </cell>
          <cell r="AQ1474" t="str">
            <v>週休二日制</v>
          </cell>
          <cell r="AR1474" t="str">
            <v>介護福祉士,必須,普通自動車運転免許,必須（ＡＴ限定可）</v>
          </cell>
          <cell r="AS1474" t="str">
            <v>雇用保険，労災保険，健康保険，厚生年金</v>
          </cell>
          <cell r="AT1474" t="str">
            <v>1人</v>
          </cell>
          <cell r="AU1474" t="str">
            <v>訪問介護（ホームヘルプサービス）</v>
          </cell>
          <cell r="AV1474" t="str">
            <v>利用しない</v>
          </cell>
          <cell r="AX1474" t="str">
            <v>利用しない</v>
          </cell>
          <cell r="AZ1474" t="str">
            <v>60分</v>
          </cell>
          <cell r="BA1474" t="str">
            <v>週休二日制</v>
          </cell>
          <cell r="BB1474" t="str">
            <v>あり（屋内禁煙）</v>
          </cell>
          <cell r="BC1474" t="str">
            <v>屋内禁煙（屋外に喫煙所設置）</v>
          </cell>
        </row>
        <row r="1475">
          <cell r="C1475" t="str">
            <v>13190-02734941</v>
          </cell>
          <cell r="D1475">
            <v>45373</v>
          </cell>
          <cell r="E1475" t="str">
            <v>株式会社 ノエ 訪問看護介護・相談・ＧＨあい羽</v>
          </cell>
          <cell r="F1475" t="str">
            <v>カブシキガイシャ ノエ ホウモンカンゴカイゴ・ソウダン・グループホーム アイハ</v>
          </cell>
          <cell r="G1475" t="str">
            <v>取締役</v>
          </cell>
          <cell r="H1475" t="str">
            <v>多田　英明</v>
          </cell>
          <cell r="I1475" t="str">
            <v>ただ　ひであき</v>
          </cell>
          <cell r="J1475" t="str">
            <v>042-794-4392</v>
          </cell>
          <cell r="K1475" t="e">
            <v>#N/A</v>
          </cell>
          <cell r="L1475" t="str">
            <v>070-7604-2187</v>
          </cell>
          <cell r="M1475" t="e">
            <v>#N/A</v>
          </cell>
          <cell r="N1475" t="str">
            <v xml:space="preserve">https://www.homonkangoiha.jp/ </v>
          </cell>
          <cell r="O1475" t="str">
            <v>２０２１年に新規事業を立上、更なる社会福祉貢献すべく、職員全員で取り組んでいます。</v>
          </cell>
          <cell r="P1475" t="str">
            <v>施設サービス管理責任者</v>
          </cell>
          <cell r="Q1475" t="str">
            <v>確認中</v>
          </cell>
          <cell r="R1475" t="str">
            <v>・精神・知的障害をお持ちのご利用者様の既設（居宅）または新設の施設のサービス管理責任者（グループホーム：４名ずつ入居８棟、サテライト１名ずつ６棟の居住者様。就労継続支援事業所の利用者様、訪問看護・介護利用者様）＊試用期間中の適性確認後、配属先を決定いたします。・個別支援計画の作成、利用者に対するアセスメント、利用者との面接、個別支援計画作成に係る会議の運営、利用者やご家族に対する個別支援計画の説明と交付、個別支援計画の実施状況の把握（モニタリング）、定期的なモニタリング結果の記録、個別支援計画の変更及び修正、支援内容に関連する関係機関との連絡調整、サービス提供職員に対する技術的な指導と助言、自立した日常生活が可能と認められる利用者への援助ソーシャルワーク全般</v>
          </cell>
          <cell r="S1475" t="str">
            <v>株式会社 ノエ 訪問看護介護・相談・ＧＨあい羽</v>
          </cell>
          <cell r="T1475" t="str">
            <v>確認中</v>
          </cell>
          <cell r="U1475" t="str">
            <v>正社員</v>
          </cell>
          <cell r="V1475" t="str">
            <v>東京都町田市図師町１３３２－１５</v>
          </cell>
          <cell r="W1475" t="str">
            <v>町田駅よりバス 神奈中バス：馬駈バス停下車 徒歩８分</v>
          </cell>
          <cell r="X1475" t="str">
            <v>250,000円〜300,000円</v>
          </cell>
          <cell r="Y1475" t="str">
            <v>-</v>
          </cell>
          <cell r="Z1475" t="str">
            <v>・年末年始出勤手当：￥２、０００／日</v>
          </cell>
          <cell r="AA1475" t="str">
            <v>実費支給（上限あり）</v>
          </cell>
          <cell r="AB1475" t="str">
            <v>あり</v>
          </cell>
          <cell r="AC1475" t="str">
            <v>1月あたり1.45％〜1.45％（前年度実績）</v>
          </cell>
          <cell r="AD1475" t="str">
            <v>あり</v>
          </cell>
          <cell r="AE1475" t="str">
            <v>計 1.80ヶ月分（前年度実績）</v>
          </cell>
          <cell r="AF1475" t="str">
            <v>月給（手当等確認ください）</v>
          </cell>
          <cell r="AG1475" t="str">
            <v>期間の定めなし</v>
          </cell>
          <cell r="AH1475" t="str">
            <v>雇用期間の定めなし</v>
          </cell>
          <cell r="AI1475" t="str">
            <v>確認中</v>
          </cell>
          <cell r="AJ1475" t="str">
            <v>可</v>
          </cell>
          <cell r="AK1475" t="str">
            <v>あり</v>
          </cell>
          <cell r="AL1475" t="str">
            <v>３か月</v>
          </cell>
          <cell r="AM1475" t="str">
            <v>なし</v>
          </cell>
          <cell r="AN1475" t="str">
            <v>なし</v>
          </cell>
          <cell r="AO1475" t="str">
            <v>日勤</v>
          </cell>
          <cell r="AP1475" t="str">
            <v>9時00分〜18時00分就業時間に関する特記事項・原則、残業、夜勤、深夜勤務はありません。・（就業時間８時間、休憩時間１時間）／日</v>
          </cell>
          <cell r="AQ1475" t="str">
            <v>週休二日制</v>
          </cell>
          <cell r="AR1475" t="str">
            <v>サービス管理責任者資格  必須,普通自動車運転免許,必須（ＡＴ限定可）</v>
          </cell>
          <cell r="AS1475" t="str">
            <v>雇用保険，労災保険，健康保険，厚生年金</v>
          </cell>
          <cell r="AT1475" t="str">
            <v>1人</v>
          </cell>
          <cell r="AU1475" t="str">
            <v>訪問介護（ホームヘルプサービス）</v>
          </cell>
          <cell r="AV1475" t="str">
            <v>利用しない</v>
          </cell>
          <cell r="AX1475" t="str">
            <v>利用しない</v>
          </cell>
          <cell r="AZ1475" t="str">
            <v>60分</v>
          </cell>
          <cell r="BA1475" t="str">
            <v>週休二日制</v>
          </cell>
          <cell r="BB1475" t="str">
            <v>あり（屋内禁煙）</v>
          </cell>
          <cell r="BC1475" t="str">
            <v>屋内禁煙（屋外に喫煙所設置）</v>
          </cell>
        </row>
        <row r="1476">
          <cell r="C1476" t="str">
            <v>13190-02736041</v>
          </cell>
          <cell r="D1476">
            <v>45373</v>
          </cell>
          <cell r="E1476" t="str">
            <v>株式会社 ノエ 訪問看護介護・相談・ＧＨあい羽</v>
          </cell>
          <cell r="F1476" t="str">
            <v>カブシキガイシャ ノエ ホウモンカンゴカイゴ・ソウダン</v>
          </cell>
          <cell r="G1476" t="str">
            <v>取締役</v>
          </cell>
          <cell r="H1476" t="str">
            <v>多田　英明</v>
          </cell>
          <cell r="I1476" t="str">
            <v>ただ　ひであき</v>
          </cell>
          <cell r="J1476" t="str">
            <v>042-794-4392</v>
          </cell>
          <cell r="K1476" t="e">
            <v>#N/A</v>
          </cell>
          <cell r="L1476" t="str">
            <v>070-7604-2187</v>
          </cell>
          <cell r="M1476" t="e">
            <v>#N/A</v>
          </cell>
          <cell r="N1476" t="str">
            <v xml:space="preserve">https://www.homonkangoiha.jp/ </v>
          </cell>
          <cell r="O1476" t="str">
            <v>２０２１年に新規事業を立上、更なる社会福祉貢献すべく、職員全</v>
          </cell>
          <cell r="P1476" t="str">
            <v>事務及びグループホームの生活支援員</v>
          </cell>
          <cell r="Q1476" t="str">
            <v>確認中</v>
          </cell>
          <cell r="R1476" t="str">
            <v>事務及びグループホームの利用者様のお世話業務＊簡単な事務作業・パソコンによる入力作業・簡単な文書作成＊グループホーム９棟（４人入居）でのお世話係・グループホーム共有エリアの清掃・整理整頓。稀に利用者様のお部屋のお掃除サポートがあります。・配膳（調理はありません）・利用者様の受診に同行・日々の対応記録の作成・夜勤、残業、重度な介護無し。★経験者の方は優遇します。</v>
          </cell>
          <cell r="S1476" t="str">
            <v>株式会社 ノエ 訪問看護介護・相談・ＧＨあい羽</v>
          </cell>
          <cell r="T1476" t="str">
            <v>確認中</v>
          </cell>
          <cell r="U1476" t="str">
            <v>正社員</v>
          </cell>
          <cell r="V1476" t="str">
            <v>東京都町田市図師町１３３２－１５</v>
          </cell>
          <cell r="W1476" t="str">
            <v>※就業場所は他になる場合もあります（徒歩範囲）</v>
          </cell>
          <cell r="X1476" t="str">
            <v>189,000円〜220,000円</v>
          </cell>
          <cell r="Y1476" t="str">
            <v>-</v>
          </cell>
          <cell r="Z1476" t="str">
            <v>・諸手当あり（オンコール、年末年始出勤等）・早番手当：５００円／１日・遅番手当：３００円／１日・年末年始出勤手当：２０００円／日</v>
          </cell>
          <cell r="AA1476" t="str">
            <v>実費支給（上限あり）</v>
          </cell>
          <cell r="AB1476" t="str">
            <v>あり</v>
          </cell>
          <cell r="AC1476" t="str">
            <v>1月あたり1.45％〜1.45％（前年度実績）</v>
          </cell>
          <cell r="AD1476" t="str">
            <v>あり</v>
          </cell>
          <cell r="AE1476" t="str">
            <v>計 1.80ヶ月分（前年度実績）</v>
          </cell>
          <cell r="AF1476" t="str">
            <v>月給（手当等確認ください）</v>
          </cell>
          <cell r="AG1476" t="str">
            <v>期間の定めなし</v>
          </cell>
          <cell r="AH1476" t="str">
            <v>雇用期間の定めなし</v>
          </cell>
          <cell r="AI1476" t="str">
            <v>確認中</v>
          </cell>
          <cell r="AJ1476" t="str">
            <v>可</v>
          </cell>
          <cell r="AK1476" t="str">
            <v>あり</v>
          </cell>
          <cell r="AL1476" t="str">
            <v>３ヶ月～６ヶ月</v>
          </cell>
          <cell r="AM1476" t="str">
            <v>なし</v>
          </cell>
          <cell r="AN1476" t="str">
            <v>なし</v>
          </cell>
          <cell r="AO1476" t="str">
            <v>交替制（シフト制）</v>
          </cell>
          <cell r="AP1476" t="str">
            <v>就業時間１,6時30分〜15時30分,就業時間２,9時00分〜18時00分,就業時間３,10時30分〜19時30分,又は,〜の時間の間の8時間,就業時間に関する特記事項,勤務時間帯、シフト（早番、遅番）応相談,１日：業務８時間と休憩１時間,残業無し</v>
          </cell>
          <cell r="AQ1476" t="str">
            <v>週休二日制</v>
          </cell>
          <cell r="AR1476" t="str">
            <v>介護職員初任者研修修了者,あれば尚可,普通自動車運転免許,必須（ＡＴ限定可）</v>
          </cell>
          <cell r="AS1476" t="str">
            <v>雇用保険，労災保険，健康保険，厚生年金</v>
          </cell>
          <cell r="AT1476" t="str">
            <v>2人</v>
          </cell>
          <cell r="AU1476" t="str">
            <v>訪問介護（ホームヘルプサービス）</v>
          </cell>
          <cell r="AV1476" t="str">
            <v>利用しない</v>
          </cell>
          <cell r="AX1476" t="str">
            <v>利用しない</v>
          </cell>
          <cell r="AZ1476" t="str">
            <v>60分</v>
          </cell>
          <cell r="BA1476" t="str">
            <v>週休二日制</v>
          </cell>
          <cell r="BB1476" t="str">
            <v>あり（屋内禁煙）</v>
          </cell>
          <cell r="BC1476" t="str">
            <v>屋内禁煙（屋外に喫煙所設置）</v>
          </cell>
        </row>
        <row r="1477">
          <cell r="C1477" t="str">
            <v>13190-02737341</v>
          </cell>
          <cell r="D1477">
            <v>45373</v>
          </cell>
          <cell r="E1477" t="str">
            <v>社会福祉法人 七五三会</v>
          </cell>
          <cell r="F1477" t="str">
            <v>シャカイフクシホウジン ナゴミカイ</v>
          </cell>
          <cell r="G1477" t="str">
            <v>管理課</v>
          </cell>
          <cell r="H1477" t="str">
            <v>井上</v>
          </cell>
          <cell r="I1477" t="str">
            <v>いのうえ</v>
          </cell>
          <cell r="J1477" t="str">
            <v>042-726-0753</v>
          </cell>
          <cell r="K1477" t="e">
            <v>#N/A</v>
          </cell>
          <cell r="L1477" t="e">
            <v>#N/A</v>
          </cell>
          <cell r="M1477" t="e">
            <v>#N/A</v>
          </cell>
          <cell r="N1477" t="str">
            <v xml:space="preserve">http://www.753kai.or.jp </v>
          </cell>
          <cell r="O1477" t="str">
            <v>保育園、特別養護老人ホーム、軽費老人ホームケアハウス、デイサービス、居宅介護支援、ショートステイの社会福祉事業。子供や高齢者が住み慣れた地域で、家庭同様な生活を継続して行ないながら福祉サービスが利用できる「地域生活者としての施設利用者」の視点に立ち、地域に根ざしたサービスを提供します。</v>
          </cell>
          <cell r="P1477" t="str">
            <v>生活相談員（デイサービスいづみの里）</v>
          </cell>
          <cell r="Q1477" t="str">
            <v>確認中</v>
          </cell>
          <cell r="R1477" t="str">
            <v>デイサービスの各種相談業務の仕事です。送迎・入浴・食事・機能訓練・レクリエーションなど、利用者が一日楽しく過ごせるよう対応します。               車の運転業務ができる方送迎車運転あり定員：一般５０名、認知１２名土日定休日事前の施設見学可</v>
          </cell>
          <cell r="S1477" t="str">
            <v>デイサービスいづみの里</v>
          </cell>
          <cell r="T1477" t="str">
            <v>確認中</v>
          </cell>
          <cell r="U1477" t="str">
            <v>正社員</v>
          </cell>
          <cell r="V1477" t="str">
            <v>東京都町田市原町田 ５－１－１２</v>
          </cell>
          <cell r="W1477" t="str">
            <v>小田急・ＪＲ線 町田駅,最寄り駅から就業場所までの交通手段,徒歩,所要時間,7分</v>
          </cell>
          <cell r="X1477" t="str">
            <v>216,300円〜310,000円</v>
          </cell>
          <cell r="Y1477" t="str">
            <v>資格手当 10,000円〜20,000円,調整手当 37,000円〜37,000円,補助手当 3,000円〜3,000円</v>
          </cell>
          <cell r="Z1477" t="str">
            <v>＊資格手当 ,社会福祉主事任用１００００円,介護福祉士   １００００円 ,社会福祉士   １５０００円 ,介護支援専門員 ２００００円</v>
          </cell>
          <cell r="AA1477" t="str">
            <v>実費支給（上限あり）</v>
          </cell>
          <cell r="AB1477" t="str">
            <v>あり</v>
          </cell>
          <cell r="AC1477" t="str">
            <v>あり</v>
          </cell>
          <cell r="AD1477" t="str">
            <v>あり</v>
          </cell>
          <cell r="AE1477" t="str">
            <v>計 3.50ヶ月分（前年度実績）</v>
          </cell>
          <cell r="AF1477" t="str">
            <v>月給（手当等確認ください）</v>
          </cell>
          <cell r="AG1477" t="str">
            <v>期間の定めなし</v>
          </cell>
          <cell r="AH1477" t="str">
            <v>雇用期間の定めなし</v>
          </cell>
          <cell r="AI1477" t="str">
            <v>確認中</v>
          </cell>
          <cell r="AJ1477" t="str">
            <v>不可</v>
          </cell>
          <cell r="AK1477" t="str">
            <v>あり</v>
          </cell>
          <cell r="AL1477" t="str">
            <v>３ヶ月</v>
          </cell>
          <cell r="AM1477" t="str">
            <v>あり</v>
          </cell>
          <cell r="AN1477" t="str">
            <v>10時間</v>
          </cell>
          <cell r="AO1477" t="str">
            <v>交替制（シフト制）</v>
          </cell>
          <cell r="AP1477" t="str">
            <v>就業時間１,8時00分〜17時00分,就業時間２,8時30分〜17時30分,就業時間３,9時00分〜18時00分</v>
          </cell>
          <cell r="AQ1477" t="str">
            <v>週休二日制</v>
          </cell>
          <cell r="AR1477" t="str">
            <v>社会福祉士,必須,介護福祉士,必須,介護支援専門員（ケアマネージャー）,必須,社会福祉主事任用 あれば尚可１６,いずれかの資格を所持で可,普通自動車運転免許,必須（ＡＴ限定可）</v>
          </cell>
          <cell r="AS1477" t="str">
            <v>雇用保険，労災保険，健康保険，厚生年金</v>
          </cell>
          <cell r="AT1477" t="str">
            <v>1人</v>
          </cell>
          <cell r="AU1477" t="str">
            <v>認知症対応型デイサービス</v>
          </cell>
          <cell r="AV1477" t="str">
            <v>利用しない</v>
          </cell>
          <cell r="AX1477" t="str">
            <v>利用しない</v>
          </cell>
          <cell r="AZ1477" t="str">
            <v>60分</v>
          </cell>
          <cell r="BA1477" t="str">
            <v>週休二日制</v>
          </cell>
          <cell r="BB1477" t="str">
            <v>あり（屋内禁煙）</v>
          </cell>
          <cell r="BC1477" t="str">
            <v>屋内禁煙（屋外に喫煙所設置）</v>
          </cell>
        </row>
        <row r="1478">
          <cell r="C1478" t="str">
            <v>13190-02739241</v>
          </cell>
          <cell r="D1478">
            <v>45373</v>
          </cell>
          <cell r="E1478" t="str">
            <v>社会福祉法人 七五三会</v>
          </cell>
          <cell r="F1478" t="str">
            <v>シャカイフクシホウジン ナゴミカイ</v>
          </cell>
          <cell r="G1478" t="str">
            <v>管理課</v>
          </cell>
          <cell r="H1478" t="str">
            <v>井上</v>
          </cell>
          <cell r="I1478" t="str">
            <v>いのうえ</v>
          </cell>
          <cell r="J1478" t="str">
            <v>042-726-0753</v>
          </cell>
          <cell r="K1478" t="e">
            <v>#N/A</v>
          </cell>
          <cell r="L1478" t="e">
            <v>#N/A</v>
          </cell>
          <cell r="M1478" t="e">
            <v>#N/A</v>
          </cell>
          <cell r="N1478" t="str">
            <v xml:space="preserve">http://www.753kai.or.jp </v>
          </cell>
          <cell r="O1478" t="str">
            <v>保育園、特別養護老人ホーム、軽費老人ホームケアハウス、デイサービス、居宅介護支援、ショートステイの社会福祉事業。子供や高齢者が住み慣れた地域で、家庭同様な生活を継続して行ないながら福祉サービスが利用できる「地域生活者としての施設利用者」の視点に立ち、地域に根ざしたサービスを提供します。</v>
          </cell>
          <cell r="P1478" t="str">
            <v>介護職（デイサービス木曽）</v>
          </cell>
          <cell r="Q1478" t="str">
            <v>確認中</v>
          </cell>
          <cell r="R1478" t="str">
            <v>デイサービスの仕事です。,送迎・入浴・食事・機能訓練・レクレーションなど、,利用者が１日楽しく過ごせるよう対応します。,   ,運転業務があります。（ハイエース８人乗り） ,定員：一般５０名,水日定休日,事前の施設見学可</v>
          </cell>
          <cell r="S1478" t="str">
            <v xml:space="preserve">「デイサービス 木曽」  </v>
          </cell>
          <cell r="T1478" t="str">
            <v>確認中</v>
          </cell>
          <cell r="U1478" t="str">
            <v>正社員</v>
          </cell>
          <cell r="V1478" t="str">
            <v>東京都町田市木曽西３－２３－７</v>
          </cell>
          <cell r="W1478" t="str">
            <v>小田急線町田駅から神奈中バス利用「忠生公園入口」下車徒歩５分</v>
          </cell>
          <cell r="X1478" t="str">
            <v>203,300円〜299,100円</v>
          </cell>
          <cell r="Y1478" t="str">
            <v>処遇改善手当 35,000円〜42,100円,補助手当 7,000円〜7,000円</v>
          </cell>
          <cell r="Z1478" t="str">
            <v>介護福祉士 １００００円   ,通勤手当 支給基準有</v>
          </cell>
          <cell r="AA1478" t="str">
            <v>実費支給（上限あり）</v>
          </cell>
          <cell r="AB1478" t="str">
            <v>あり</v>
          </cell>
          <cell r="AC1478" t="str">
            <v>あり</v>
          </cell>
          <cell r="AD1478" t="str">
            <v>あり</v>
          </cell>
          <cell r="AE1478" t="str">
            <v>計 3.50ヶ月分（前年度実績）</v>
          </cell>
          <cell r="AF1478" t="str">
            <v>月給（手当等確認ください）</v>
          </cell>
          <cell r="AG1478" t="str">
            <v>期間の定めなし</v>
          </cell>
          <cell r="AH1478" t="str">
            <v>雇用期間の定めなし</v>
          </cell>
          <cell r="AI1478" t="str">
            <v>確認中</v>
          </cell>
          <cell r="AJ1478" t="str">
            <v>不可</v>
          </cell>
          <cell r="AK1478" t="str">
            <v>あり</v>
          </cell>
          <cell r="AL1478" t="str">
            <v>３ヶ月</v>
          </cell>
          <cell r="AM1478" t="str">
            <v>あり</v>
          </cell>
          <cell r="AN1478" t="str">
            <v>10時間</v>
          </cell>
          <cell r="AO1478" t="str">
            <v>変形労働時間制</v>
          </cell>
          <cell r="AP1478" t="str">
            <v>変形労働時間制の単位,１年単位,就業時間１,8時00分〜17時00分,就業時間２,9時00分〜18時00分</v>
          </cell>
          <cell r="AQ1478" t="str">
            <v>週休二日制</v>
          </cell>
          <cell r="AR1478" t="str">
            <v>介護職員初任者研修修了者,必須,介護職員初任者研修修了以上があれば経験がなくても可,普通自動車運転免許,あれば尚可（ＡＴ限定可）</v>
          </cell>
          <cell r="AS1478" t="str">
            <v>雇用保険，労災保険，健康保険，厚生年金</v>
          </cell>
          <cell r="AT1478" t="str">
            <v>1人</v>
          </cell>
          <cell r="AU1478" t="str">
            <v>通所介護（デイサービス）</v>
          </cell>
          <cell r="AV1478" t="str">
            <v>利用しない</v>
          </cell>
          <cell r="AX1478" t="str">
            <v>利用しない</v>
          </cell>
          <cell r="AZ1478" t="str">
            <v>60分</v>
          </cell>
          <cell r="BA1478" t="str">
            <v>週休二日制</v>
          </cell>
          <cell r="BB1478" t="str">
            <v>あり（屋内禁煙）</v>
          </cell>
          <cell r="BC1478" t="str">
            <v>屋内禁煙（屋外に喫煙所設置）</v>
          </cell>
        </row>
        <row r="1479">
          <cell r="C1479" t="str">
            <v>13190-02741641</v>
          </cell>
          <cell r="D1479">
            <v>45373</v>
          </cell>
          <cell r="E1479" t="str">
            <v>社会福祉法人 七五三会</v>
          </cell>
          <cell r="F1479" t="str">
            <v>シャカイフクシホウジン ナゴミカイ</v>
          </cell>
          <cell r="G1479" t="str">
            <v>管理課</v>
          </cell>
          <cell r="H1479" t="str">
            <v>井上</v>
          </cell>
          <cell r="I1479" t="str">
            <v>いのうえ</v>
          </cell>
          <cell r="J1479" t="str">
            <v>042-726-0753</v>
          </cell>
          <cell r="K1479" t="e">
            <v>#N/A</v>
          </cell>
          <cell r="L1479" t="e">
            <v>#N/A</v>
          </cell>
          <cell r="M1479" t="e">
            <v>#N/A</v>
          </cell>
          <cell r="N1479" t="str">
            <v xml:space="preserve">http://www.753kai.or.jp </v>
          </cell>
          <cell r="O1479" t="str">
            <v>保育園、特別養護老人ホーム、軽費老人ホームケアハウス、デイサービス、居宅介護支援、ショートステイの社会福祉事業。子供や高齢者が住み慣れた地域で、家庭同様な生活を継続して行ないながら福祉サービスが利用できる「地域生活者としての施設利用者」の視点に立ち、地域に根ざしたサービスを提供します。</v>
          </cell>
          <cell r="P1479" t="str">
            <v>介護職（デイサービスいづみの里）</v>
          </cell>
          <cell r="Q1479" t="str">
            <v>確認中</v>
          </cell>
          <cell r="R1479" t="str">
            <v>デイサービスの仕事です。,送迎・入浴・食事・機能訓練・レクレーション機能訓練,など、利用者が一日楽しく過ごせるよう対応します。 ,送迎時の運転業務あり。,定員：一般５０名・認知症対応型１２名            ,土日定休日,事前の施設見学可</v>
          </cell>
          <cell r="S1479" t="str">
            <v>デイサービスいづみの里</v>
          </cell>
          <cell r="T1479" t="str">
            <v>確認中</v>
          </cell>
          <cell r="U1479" t="str">
            <v>正社員</v>
          </cell>
          <cell r="V1479" t="str">
            <v>東京都町田市原町田 ５－１－１２</v>
          </cell>
          <cell r="W1479" t="str">
            <v>小田急・ＪＲ線 町田駅,最寄り駅から就業場所までの交通手段,徒歩,所要時間,7分</v>
          </cell>
          <cell r="X1479" t="str">
            <v>203,300円〜299,100円</v>
          </cell>
          <cell r="Y1479" t="str">
            <v>処遇改善手当 35,000円〜42,100円,補助手当 7,000円〜7,000円</v>
          </cell>
          <cell r="Z1479" t="str">
            <v>介護福祉士手当 １００００円,通勤手当 支給基準有</v>
          </cell>
          <cell r="AA1479" t="str">
            <v>実費支給（上限あり）</v>
          </cell>
          <cell r="AB1479" t="str">
            <v>あり</v>
          </cell>
          <cell r="AC1479" t="str">
            <v>あり</v>
          </cell>
          <cell r="AD1479" t="str">
            <v>あり</v>
          </cell>
          <cell r="AE1479" t="str">
            <v>計 3.50ヶ月分（前年度実績）</v>
          </cell>
          <cell r="AF1479" t="str">
            <v>月給（手当等確認ください）</v>
          </cell>
          <cell r="AG1479" t="str">
            <v>期間の定めなし</v>
          </cell>
          <cell r="AH1479" t="str">
            <v>雇用期間の定めなし</v>
          </cell>
          <cell r="AI1479" t="str">
            <v>確認中</v>
          </cell>
          <cell r="AJ1479" t="str">
            <v>不可</v>
          </cell>
          <cell r="AK1479" t="str">
            <v>あり</v>
          </cell>
          <cell r="AL1479" t="str">
            <v>３ヶ月</v>
          </cell>
          <cell r="AM1479" t="str">
            <v>あり</v>
          </cell>
          <cell r="AN1479" t="str">
            <v>10時間</v>
          </cell>
          <cell r="AO1479" t="str">
            <v>変形労働時間制</v>
          </cell>
          <cell r="AP1479" t="str">
            <v>変形労働時間制</v>
          </cell>
          <cell r="AQ1479" t="str">
            <v>週休二日制</v>
          </cell>
          <cell r="AR1479" t="str">
            <v>ホームヘルパー２級,あれば尚可,介護職員初任者研修修了者,あれば尚可,普通自動車運転免許,あれば尚可（ＡＴ限定可）</v>
          </cell>
          <cell r="AS1479" t="str">
            <v>雇用保険，労災保険，健康保険，厚生年金</v>
          </cell>
          <cell r="AT1479" t="str">
            <v>2人</v>
          </cell>
          <cell r="AU1479" t="str">
            <v>認知症対応型デイサービス</v>
          </cell>
          <cell r="AV1479" t="str">
            <v>利用しない</v>
          </cell>
          <cell r="AX1479" t="str">
            <v>利用しない</v>
          </cell>
          <cell r="AZ1479" t="str">
            <v>60分</v>
          </cell>
          <cell r="BA1479" t="str">
            <v>週休二日制</v>
          </cell>
          <cell r="BB1479" t="str">
            <v>あり（屋内禁煙）</v>
          </cell>
          <cell r="BC1479" t="str">
            <v>屋内禁煙（屋外に喫煙所設置）</v>
          </cell>
        </row>
        <row r="1480">
          <cell r="C1480" t="str">
            <v>13190-02743141</v>
          </cell>
          <cell r="D1480">
            <v>45373</v>
          </cell>
          <cell r="E1480" t="str">
            <v>社会福祉法人 七五三会</v>
          </cell>
          <cell r="F1480" t="str">
            <v>シャカイフクシホウジン ナゴミカイ</v>
          </cell>
          <cell r="G1480" t="str">
            <v>管理課</v>
          </cell>
          <cell r="H1480" t="str">
            <v>井上</v>
          </cell>
          <cell r="I1480" t="str">
            <v>いのうえ</v>
          </cell>
          <cell r="J1480" t="str">
            <v>042-726-0753</v>
          </cell>
          <cell r="K1480" t="e">
            <v>#N/A</v>
          </cell>
          <cell r="L1480" t="e">
            <v>#N/A</v>
          </cell>
          <cell r="M1480" t="e">
            <v>#N/A</v>
          </cell>
          <cell r="N1480" t="str">
            <v xml:space="preserve">http://www.753kai.or.jp </v>
          </cell>
          <cell r="O1480" t="str">
            <v>保育園、特別養護老人ホーム、軽費老人ホームケアハウス、デイサービス、居宅介護支援、ショートステイの社会福祉事業。子供や高齢者が住み慣れた地域で、家庭同様な生活を継続して行ないながら福祉サービスが利用できる「地域生活者としての施設利用者」の視点に立ち、地域に根ざしたサービスを提供します。</v>
          </cell>
          <cell r="P1480" t="str">
            <v>介護支援専門員（いづみの里）</v>
          </cell>
          <cell r="Q1480" t="str">
            <v>確認中</v>
          </cell>
          <cell r="R1480" t="str">
            <v>利用者の生活全般についての相談対応。利用者の状態により、どのようなサービスができるのか、適切に説明、調整をします。ケアプラン作成、介護保険請求、同じ建物内にある特別養護老人ホームやデイサービスと隣接の保育園児との日常的な異世代交流が盛んに行われています。</v>
          </cell>
          <cell r="S1480" t="str">
            <v>いづみの里</v>
          </cell>
          <cell r="T1480" t="str">
            <v>確認中</v>
          </cell>
          <cell r="U1480" t="str">
            <v>正社員</v>
          </cell>
          <cell r="V1480" t="str">
            <v>東京都町田市原町田 ５－１－１２</v>
          </cell>
          <cell r="W1480" t="str">
            <v>小田急・ＪＲ線 町田駅,最寄り駅から就業場所までの交通手段,徒歩,所要時間,7分</v>
          </cell>
          <cell r="X1480" t="str">
            <v>245,050円〜320,000円</v>
          </cell>
          <cell r="Y1480" t="str">
            <v>資格手当 20,000円〜20,000円</v>
          </cell>
          <cell r="Z1480" t="str">
            <v>通勤手当（支給基準あり）</v>
          </cell>
          <cell r="AA1480" t="str">
            <v>実費支給（上限あり）</v>
          </cell>
          <cell r="AB1480" t="str">
            <v>あり</v>
          </cell>
          <cell r="AC1480" t="str">
            <v>あり</v>
          </cell>
          <cell r="AD1480" t="str">
            <v>あり</v>
          </cell>
          <cell r="AE1480" t="str">
            <v>計 3.00ヶ月分（前年度実績）</v>
          </cell>
          <cell r="AF1480" t="str">
            <v>月給（手当等確認ください）</v>
          </cell>
          <cell r="AG1480" t="str">
            <v>期間の定めなし</v>
          </cell>
          <cell r="AH1480" t="str">
            <v>雇用期間の定めなし</v>
          </cell>
          <cell r="AI1480" t="str">
            <v>確認中</v>
          </cell>
          <cell r="AJ1480" t="str">
            <v>不可</v>
          </cell>
          <cell r="AK1480" t="str">
            <v>あり</v>
          </cell>
          <cell r="AL1480" t="str">
            <v>３ヶ月</v>
          </cell>
          <cell r="AM1480" t="str">
            <v>なし</v>
          </cell>
          <cell r="AN1480" t="str">
            <v>あり</v>
          </cell>
          <cell r="AO1480" t="str">
            <v>変形労働時間制</v>
          </cell>
          <cell r="AP1480" t="str">
            <v>変形労働時間制の単位,１年単位,就業時間１,8時30分〜17時30分</v>
          </cell>
          <cell r="AQ1480" t="str">
            <v>週休二日制</v>
          </cell>
          <cell r="AR1480" t="str">
            <v>介護支援専門員（ケアマネージャー）必須</v>
          </cell>
          <cell r="AS1480" t="str">
            <v>雇用保険，労災保険，健康保険，厚生年金</v>
          </cell>
          <cell r="AT1480" t="str">
            <v>1人</v>
          </cell>
          <cell r="AU1480" t="str">
            <v>特別養護老人ホーム（特養）</v>
          </cell>
          <cell r="AV1480" t="str">
            <v>利用しない</v>
          </cell>
          <cell r="AX1480" t="str">
            <v>利用しない</v>
          </cell>
          <cell r="AZ1480" t="str">
            <v>60分</v>
          </cell>
          <cell r="BA1480" t="str">
            <v>週休二日制</v>
          </cell>
          <cell r="BB1480" t="str">
            <v>あり（屋内禁煙）</v>
          </cell>
          <cell r="BC1480" t="str">
            <v>屋内禁煙（屋外に喫煙所設置）</v>
          </cell>
        </row>
        <row r="1481">
          <cell r="C1481" t="str">
            <v>13190-02744041</v>
          </cell>
          <cell r="D1481">
            <v>45373</v>
          </cell>
          <cell r="E1481" t="str">
            <v>社会福祉法人 七五三会</v>
          </cell>
          <cell r="F1481" t="str">
            <v>シャカイフクシホウジン ナゴミカイ</v>
          </cell>
          <cell r="G1481" t="str">
            <v>管理課</v>
          </cell>
          <cell r="H1481" t="str">
            <v>井上</v>
          </cell>
          <cell r="I1481" t="str">
            <v>いのうえ</v>
          </cell>
          <cell r="J1481" t="str">
            <v>042-726-0753</v>
          </cell>
          <cell r="K1481" t="e">
            <v>#N/A</v>
          </cell>
          <cell r="L1481" t="e">
            <v>#N/A</v>
          </cell>
          <cell r="M1481" t="e">
            <v>#N/A</v>
          </cell>
          <cell r="N1481" t="str">
            <v xml:space="preserve">http://www.753kai.or.jp </v>
          </cell>
          <cell r="O1481" t="str">
            <v>保育園、特別養護老人ホーム、軽費老人ホームケアハウス、デイサービス、居宅介護支援、ショートステイの社会福祉事業。子供や高齢者が住み慣れた地域で、家庭同様な生活を継続して行ないながら福祉サービスが利用できる「地域生活者としての施設利用者」の視点に立ち、地域に根ざしたサービスを提供します。</v>
          </cell>
          <cell r="P1481" t="str">
            <v>受付</v>
          </cell>
          <cell r="Q1481" t="str">
            <v>確認中</v>
          </cell>
          <cell r="R1481" t="str">
            <v>社会福祉法人での受付業務・土、日のみの出勤・利用者、家族、来客、業者等の受付対応・利用者、家族、業者、面接応募等の電話対応、取次・その他、受付しながら行える軽作業</v>
          </cell>
          <cell r="S1481" t="str">
            <v>「いづみの里」</v>
          </cell>
          <cell r="T1481" t="str">
            <v>確認中</v>
          </cell>
          <cell r="U1481" t="str">
            <v>非常勤パート</v>
          </cell>
          <cell r="V1481" t="str">
            <v>東京都町田市原町田５－１－１２</v>
          </cell>
          <cell r="W1481" t="str">
            <v>小田急線・ＪＲ横浜線 町田駅,最寄り駅から就業場所までの交通手段,徒歩,所要時間,7分</v>
          </cell>
          <cell r="X1481" t="str">
            <v>1,113円〜1,113円</v>
          </cell>
          <cell r="Y1481" t="str">
            <v>補助手当 20円〜20円,調整手当 52円〜52円</v>
          </cell>
          <cell r="Z1481" t="str">
            <v>なし</v>
          </cell>
          <cell r="AA1481" t="str">
            <v>実費支給（上限あり）</v>
          </cell>
          <cell r="AB1481" t="str">
            <v>なし</v>
          </cell>
          <cell r="AC1481" t="str">
            <v>なし</v>
          </cell>
          <cell r="AD1481" t="str">
            <v>なし</v>
          </cell>
          <cell r="AE1481" t="str">
            <v>なし</v>
          </cell>
          <cell r="AF1481" t="str">
            <v>時給</v>
          </cell>
          <cell r="AG1481" t="str">
            <v>期間の定めあり</v>
          </cell>
          <cell r="AH1481" t="str">
            <v>雇用期間の定めあり（4ヶ月以上）,1年,契約更新の可能性,あり（原則更新）</v>
          </cell>
          <cell r="AI1481" t="str">
            <v>確認中</v>
          </cell>
          <cell r="AJ1481" t="str">
            <v>不可</v>
          </cell>
          <cell r="AK1481" t="str">
            <v>あり</v>
          </cell>
          <cell r="AL1481" t="str">
            <v>３ヶ月</v>
          </cell>
          <cell r="AM1481" t="str">
            <v>なし</v>
          </cell>
          <cell r="AN1481" t="str">
            <v>あり</v>
          </cell>
          <cell r="AO1481" t="str">
            <v>変形労働時間制</v>
          </cell>
          <cell r="AP1481" t="str">
            <v>変形労働時間制の単位,１年単位,就業時間１,8時30分〜17時30分</v>
          </cell>
          <cell r="AQ1481" t="str">
            <v>週1日〜週2日</v>
          </cell>
          <cell r="AR1481" t="str">
            <v>免許・資格不問</v>
          </cell>
          <cell r="AS1481" t="str">
            <v>労災保険</v>
          </cell>
          <cell r="AT1481" t="str">
            <v>1人</v>
          </cell>
          <cell r="AU1481" t="str">
            <v>特別養護老人ホーム（特養）</v>
          </cell>
          <cell r="AV1481" t="str">
            <v>利用しない</v>
          </cell>
          <cell r="AX1481" t="str">
            <v>利用しない</v>
          </cell>
          <cell r="AZ1481" t="str">
            <v>60分</v>
          </cell>
          <cell r="BA1481" t="str">
            <v>週休二日制</v>
          </cell>
          <cell r="BB1481" t="str">
            <v>あり（屋内禁煙）</v>
          </cell>
          <cell r="BC1481" t="str">
            <v>屋内禁煙（屋外に喫煙所設置）</v>
          </cell>
        </row>
        <row r="1482">
          <cell r="C1482" t="str">
            <v>13190-02745341</v>
          </cell>
          <cell r="D1482">
            <v>45373</v>
          </cell>
          <cell r="E1482" t="str">
            <v>パナソニックエイジフリー株式会社（ケアセンター町田）</v>
          </cell>
          <cell r="F1482" t="str">
            <v>パナソニックエイジフリーカブシキガシャ（ケアセンターマチダ）</v>
          </cell>
          <cell r="G1482" t="str">
            <v>採用部　採用課</v>
          </cell>
          <cell r="H1482" t="str">
            <v>佐々木　悠佳</v>
          </cell>
          <cell r="I1482" t="str">
            <v>ささき　ゆうか</v>
          </cell>
          <cell r="J1482" t="str">
            <v>03-6402-3668</v>
          </cell>
          <cell r="K1482" t="e">
            <v>#N/A</v>
          </cell>
          <cell r="L1482" t="e">
            <v>#N/A</v>
          </cell>
          <cell r="M1482" t="e">
            <v>#N/A</v>
          </cell>
          <cell r="N1482" t="str">
            <v xml:space="preserve">http://panasonic.co.jp/es/pesaf/ </v>
          </cell>
          <cell r="O1482" t="str">
            <v>パナソニックグループの総合力を活かし、良質で快適な在宅介護サーピスをトータルに提供し、地域福祉社会に貢献します。</v>
          </cell>
          <cell r="P1482" t="str">
            <v>介護職員／パナソニックケアセンター町田</v>
          </cell>
          <cell r="Q1482" t="str">
            <v>確認中</v>
          </cell>
          <cell r="R1482" t="str">
            <v>〈デイサービスにおける介護サービス業務〉 ・介護サービスの提供（入浴、食事、歩行介助等） ・マシンを使用した機能訓練の補助 ・レクリエーションの企画や実施 ・送迎時の同行・介助★サポート体制が充実していますので、未経験や ブランクのある方でも安心して働けます。</v>
          </cell>
          <cell r="S1482" t="str">
            <v>パナソニックエイジフリーケアセンター町田・デイサービス</v>
          </cell>
          <cell r="T1482" t="str">
            <v>確認中</v>
          </cell>
          <cell r="U1482" t="str">
            <v>非常勤パート</v>
          </cell>
          <cell r="V1482" t="str">
            <v>東京都町田市木曽西３丁目２０－６ メディカルモール町田Ｃ区画</v>
          </cell>
          <cell r="W1482" t="str">
            <v>小田急線 町田駅,就業場所に関する特記事項,駅よりバス「忠生公園入口」下車 徒歩２分</v>
          </cell>
          <cell r="X1482" t="str">
            <v>1,135円〜1,197円</v>
          </cell>
          <cell r="Y1482" t="str">
            <v>-</v>
          </cell>
          <cell r="Z1482" t="str">
            <v>※時給は資格による。,  介護福祉士 ：１，１９７円,  その他の資格：１，１３５円,※介護職員処遇改善加算を含む,※残業時間は１分単位でカウントします。</v>
          </cell>
          <cell r="AA1482" t="str">
            <v>実費支給（上限なし）</v>
          </cell>
          <cell r="AB1482" t="str">
            <v>あり</v>
          </cell>
          <cell r="AC1482" t="str">
            <v>1時間あたり0円〜（前年度実績）</v>
          </cell>
          <cell r="AD1482" t="str">
            <v>なし</v>
          </cell>
          <cell r="AE1482" t="str">
            <v>なし</v>
          </cell>
          <cell r="AF1482" t="str">
            <v>時給</v>
          </cell>
          <cell r="AG1482" t="str">
            <v>期間の定めあり</v>
          </cell>
          <cell r="AH1482" t="str">
            <v>雇用期間の定めあり（4ヶ月以上）,6ヶ月,契約更新の可能性,あり（原則更新）</v>
          </cell>
          <cell r="AI1482" t="str">
            <v>確認中</v>
          </cell>
          <cell r="AJ1482" t="str">
            <v>不可</v>
          </cell>
          <cell r="AK1482" t="str">
            <v>あり</v>
          </cell>
          <cell r="AL1482" t="str">
            <v>３ヶ月</v>
          </cell>
          <cell r="AM1482" t="str">
            <v>なし</v>
          </cell>
          <cell r="AN1482" t="str">
            <v>なし</v>
          </cell>
          <cell r="AO1482" t="str">
            <v>日勤</v>
          </cell>
          <cell r="AP1482" t="str">
            <v>8時15分〜17時15分,又は,8時00分〜18時00分の時間の間の8時間,就業時間に関する特記事項,状況により変動の可能性有,勤務日数は応相談</v>
          </cell>
          <cell r="AQ1482" t="str">
            <v>週1日〜週5日</v>
          </cell>
          <cell r="AR1482" t="str">
            <v>介護職員初任者研修修了者,必須,ホームヘルパー２級,必須,いずれかの資格を所持で可</v>
          </cell>
          <cell r="AS1482" t="str">
            <v>労災保険</v>
          </cell>
          <cell r="AT1482" t="str">
            <v>1人</v>
          </cell>
          <cell r="AU1482" t="str">
            <v>通所介護（デイサービス）</v>
          </cell>
          <cell r="AV1482" t="str">
            <v>利用しない</v>
          </cell>
          <cell r="AX1482" t="str">
            <v>利用しない</v>
          </cell>
          <cell r="AZ1482" t="str">
            <v>60分</v>
          </cell>
          <cell r="BA1482" t="str">
            <v>週休二日制</v>
          </cell>
          <cell r="BB1482" t="str">
            <v>あり（屋内禁煙）</v>
          </cell>
          <cell r="BC1482" t="str">
            <v>屋内禁煙（屋外に喫煙所設置）</v>
          </cell>
        </row>
        <row r="1483">
          <cell r="C1483" t="str">
            <v>13190-02746841</v>
          </cell>
          <cell r="D1483">
            <v>45373</v>
          </cell>
          <cell r="E1483" t="str">
            <v>ＡＬＳＯＫ介護株式会社 かたくり町田</v>
          </cell>
          <cell r="F1483" t="str">
            <v>アルソックカブシキガイシャ カタクリマチダ</v>
          </cell>
          <cell r="G1483" t="str">
            <v>第一在宅本部　業務課</v>
          </cell>
          <cell r="H1483" t="str">
            <v>高窪</v>
          </cell>
          <cell r="I1483" t="str">
            <v>たかくぼ</v>
          </cell>
          <cell r="J1483" t="str">
            <v>03-5414-5021</v>
          </cell>
          <cell r="K1483" t="e">
            <v>#N/A</v>
          </cell>
          <cell r="L1483" t="e">
            <v>#N/A</v>
          </cell>
          <cell r="M1483" t="e">
            <v>#N/A</v>
          </cell>
          <cell r="N1483" t="str">
            <v xml:space="preserve">http://kaigo.alsok.co.jp </v>
          </cell>
          <cell r="O1483" t="str">
            <v>一人ひとりのお客様に誠実に寄り添い、お客様の自分らしい暮らしをサポートすることで、お客様から確かな信頼を得るとともに、社会の負託に応えてまいります。</v>
          </cell>
          <cell r="P1483" t="str">
            <v>登録ヘルパー／かたくり町田</v>
          </cell>
          <cell r="Q1483" t="str">
            <v>確認中</v>
          </cell>
          <cell r="R1483" t="str">
            <v>【仕事】,訪問介護のお仕事です♪,身体介護（食事介助 排せつ介助 見守り等）,生活援助（掃除 洗濯 買い物 等） ,◆直行直帰できます！,◆未経験でもしっかりサポートします。（ブランクも可）,◆週２日位からでも可。短い時間でも可。できる範囲で始めてみま,せんか！,◆幅広い世代が活躍。◆子育てや介護と両立も可。,＜仕事と子育ての両立支援に理解のある求人＞</v>
          </cell>
          <cell r="S1483" t="str">
            <v>「訪問介護事業所 かたくり町田」</v>
          </cell>
          <cell r="T1483" t="str">
            <v>確認中</v>
          </cell>
          <cell r="U1483" t="str">
            <v>非常勤パート</v>
          </cell>
          <cell r="V1483" t="str">
            <v>東京都町田市中町２－４－５へーベルＶｉｌｌａｇｅ</v>
          </cell>
          <cell r="W1483" t="str">
            <v>小田急線 町田駅,最寄り駅から就業場所までの交通手段,徒歩,所要時間,15分</v>
          </cell>
          <cell r="X1483" t="str">
            <v>1,650円〜2,220円</v>
          </cell>
          <cell r="Y1483" t="str">
            <v>介護福祉士手当 140円〜140円,処遇改善加算手当 100円〜100円,ベースアップ手当 10円〜30円</v>
          </cell>
          <cell r="Z1483" t="str">
            <v>その他、条件に応じ移動手当の支給あり</v>
          </cell>
          <cell r="AA1483" t="str">
            <v>なし</v>
          </cell>
          <cell r="AB1483" t="str">
            <v>なし</v>
          </cell>
          <cell r="AC1483" t="str">
            <v>なし</v>
          </cell>
          <cell r="AD1483" t="str">
            <v>なし</v>
          </cell>
          <cell r="AE1483" t="str">
            <v>なし</v>
          </cell>
          <cell r="AF1483" t="str">
            <v>時給</v>
          </cell>
          <cell r="AG1483" t="str">
            <v>期間の定めあり</v>
          </cell>
          <cell r="AH1483" t="str">
            <v>雇用期間の定めあり（4ヶ月以上）,1年,契約更新の可能性,あり（原則更新）</v>
          </cell>
          <cell r="AI1483" t="str">
            <v>確認中</v>
          </cell>
          <cell r="AJ1483" t="str">
            <v>不可</v>
          </cell>
          <cell r="AK1483" t="str">
            <v>あり</v>
          </cell>
          <cell r="AL1483" t="str">
            <v>３ヶ月</v>
          </cell>
          <cell r="AM1483" t="str">
            <v>なし</v>
          </cell>
          <cell r="AN1483" t="str">
            <v>あり</v>
          </cell>
          <cell r="AO1483" t="str">
            <v>日勤</v>
          </cell>
          <cell r="AP1483" t="str">
            <v>8時30分〜17時30分就業時間に関する特記事項※シフトによる※就業時間、労働日数については応相談</v>
          </cell>
          <cell r="AQ1483" t="str">
            <v>週1日〜週4日</v>
          </cell>
          <cell r="AR1483" t="str">
            <v>介護職員初任者研修修了者,必須,ホームヘルパー２級,必須,初任者研修、ヘルパー２級・介護福祉士いずれかで可,いずれかの資格を所持で可</v>
          </cell>
          <cell r="AS1483" t="str">
            <v>雇用保険，労災保険，健康保険，厚生年金</v>
          </cell>
          <cell r="AT1483" t="str">
            <v>5人</v>
          </cell>
          <cell r="AU1483" t="str">
            <v>訪問介護（ホームヘルプサービス）</v>
          </cell>
          <cell r="AV1483" t="str">
            <v>利用しない</v>
          </cell>
          <cell r="AX1483" t="str">
            <v>利用しない</v>
          </cell>
          <cell r="AZ1483" t="str">
            <v>60分</v>
          </cell>
          <cell r="BA1483" t="str">
            <v>週休二日制</v>
          </cell>
          <cell r="BB1483" t="str">
            <v>あり（屋内禁煙）</v>
          </cell>
          <cell r="BC1483" t="str">
            <v>屋内禁煙（屋外に喫煙所設置）</v>
          </cell>
        </row>
        <row r="1484">
          <cell r="C1484" t="str">
            <v>13190-02748541</v>
          </cell>
          <cell r="D1484">
            <v>45376</v>
          </cell>
          <cell r="E1484" t="str">
            <v>ＡＬＳＯＫ介護株式会社 かたくり町田</v>
          </cell>
          <cell r="F1484" t="str">
            <v>アルソックカブシキガイシャ カタクリマチダ</v>
          </cell>
          <cell r="G1484" t="str">
            <v>第一在宅本部　業務課</v>
          </cell>
          <cell r="H1484" t="str">
            <v>高窪</v>
          </cell>
          <cell r="I1484" t="str">
            <v>たかくぼ</v>
          </cell>
          <cell r="J1484" t="str">
            <v>03-5414-5021</v>
          </cell>
          <cell r="K1484" t="e">
            <v>#N/A</v>
          </cell>
          <cell r="L1484" t="e">
            <v>#N/A</v>
          </cell>
          <cell r="M1484" t="e">
            <v>#N/A</v>
          </cell>
          <cell r="N1484" t="str">
            <v xml:space="preserve">http://kaigo.alsok.co.jp </v>
          </cell>
          <cell r="O1484" t="str">
            <v>一人ひとりのお客様に誠実に寄り添い、お客様の自分らしい暮らしをサポートすることで、お客様から確かな信頼を得るとともに、社会の負託に応えてまいります。</v>
          </cell>
          <cell r="P1484" t="str">
            <v>登録ヘルパー／かたくり町田木曽</v>
          </cell>
          <cell r="Q1484" t="str">
            <v>確認中</v>
          </cell>
          <cell r="R1484" t="str">
            <v>【仕事】,訪問介護のお仕事です♪,身体介護（食事介助 排せつ介助 見守り等）,生活援助（掃除 洗濯 買い物 等） ,◆直行直帰できます！,◆未経験でもしっかりサポートします。（ブランクも可）,◆週２日位からでも可。短い時間でも可。できる範囲で始めてみま,せんか！,◆幅広い世代が活躍。,◆子育てや介護と両立も可。</v>
          </cell>
          <cell r="S1484" t="str">
            <v>「訪問介護事業所 かたくり町田木曽」</v>
          </cell>
          <cell r="T1484" t="str">
            <v>確認中</v>
          </cell>
          <cell r="U1484" t="str">
            <v>非常勤パート</v>
          </cell>
          <cell r="V1484" t="str">
            <v>東京都町田市木曽西３－４－７</v>
          </cell>
          <cell r="W1484" t="str">
            <v>ＪＲ・小田急線 町田駅,就業場所に関する特記事項,駅から神奈川中央交通バス 忠生公園前バス停 徒歩３分</v>
          </cell>
          <cell r="X1484" t="str">
            <v>1,650円〜2,220円</v>
          </cell>
          <cell r="Y1484" t="str">
            <v>介護福祉士手当 140円〜140円,処遇改善加算手当 100円〜100円,ベースアップ手当 10円〜30円</v>
          </cell>
          <cell r="Z1484" t="str">
            <v>その他、条件に応じ移動手当の支給あり</v>
          </cell>
          <cell r="AA1484" t="str">
            <v>なし</v>
          </cell>
          <cell r="AB1484" t="str">
            <v>なし</v>
          </cell>
          <cell r="AC1484" t="str">
            <v>なし</v>
          </cell>
          <cell r="AD1484" t="str">
            <v>なし</v>
          </cell>
          <cell r="AE1484" t="str">
            <v>なし</v>
          </cell>
          <cell r="AF1484" t="str">
            <v>時給</v>
          </cell>
          <cell r="AG1484" t="str">
            <v>期間の定めあり</v>
          </cell>
          <cell r="AH1484" t="str">
            <v>雇用期間の定めあり（4ヶ月以上）,1年,契約更新の可能性,あり（原則更新）</v>
          </cell>
          <cell r="AI1484" t="str">
            <v>確認中</v>
          </cell>
          <cell r="AJ1484" t="str">
            <v>不可</v>
          </cell>
          <cell r="AK1484" t="str">
            <v>あり</v>
          </cell>
          <cell r="AL1484" t="str">
            <v>３ヶ月</v>
          </cell>
          <cell r="AM1484" t="str">
            <v>なし</v>
          </cell>
          <cell r="AN1484" t="str">
            <v>あり</v>
          </cell>
          <cell r="AO1484" t="str">
            <v>日勤</v>
          </cell>
          <cell r="AP1484" t="str">
            <v>8時30分〜17時30分就業時間に関する特記事項※シフトによる※就業時間、労働日数については応相談※担当サービスによって勤務時間が異なります。</v>
          </cell>
          <cell r="AQ1484" t="str">
            <v>週1日〜週4日</v>
          </cell>
          <cell r="AR1484" t="str">
            <v>介護職員初任者研修修了者,あれば尚可,ホームヘルパー２級,あれば尚可,初任者研修、ヘルパー２級・介護福祉士いずれかで可,いずれかの資格を所持で可</v>
          </cell>
          <cell r="AS1484" t="str">
            <v>雇用保険，労災保険，健康保険，厚生年金</v>
          </cell>
          <cell r="AT1484" t="str">
            <v>5人</v>
          </cell>
          <cell r="AU1484" t="str">
            <v>訪問介護（ホームヘルプサービス）</v>
          </cell>
          <cell r="AV1484" t="str">
            <v>利用しない</v>
          </cell>
          <cell r="AX1484" t="str">
            <v>利用しない</v>
          </cell>
          <cell r="AZ1484" t="str">
            <v>60分</v>
          </cell>
          <cell r="BA1484" t="str">
            <v>週休二日制</v>
          </cell>
          <cell r="BB1484" t="str">
            <v>あり（屋内禁煙）</v>
          </cell>
          <cell r="BC1484" t="str">
            <v>屋内禁煙（屋外に喫煙所設置）</v>
          </cell>
        </row>
        <row r="1485">
          <cell r="C1485" t="str">
            <v>13190-02749441</v>
          </cell>
          <cell r="D1485">
            <v>45376</v>
          </cell>
          <cell r="E1485" t="str">
            <v>ＡＬＳＯＫ介護株式会社 かたくり町田</v>
          </cell>
          <cell r="F1485" t="str">
            <v>アルソックカブシキガイシャ カタクリマチダ</v>
          </cell>
          <cell r="G1485" t="str">
            <v>第一在宅本部　業務課</v>
          </cell>
          <cell r="H1485" t="str">
            <v>高窪</v>
          </cell>
          <cell r="I1485" t="str">
            <v>たかくぼ</v>
          </cell>
          <cell r="J1485" t="str">
            <v>03-5414-5021</v>
          </cell>
          <cell r="K1485" t="e">
            <v>#N/A</v>
          </cell>
          <cell r="L1485" t="e">
            <v>#N/A</v>
          </cell>
          <cell r="M1485" t="e">
            <v>#N/A</v>
          </cell>
          <cell r="N1485" t="str">
            <v xml:space="preserve">http://kaigo.alsok.co.jp </v>
          </cell>
          <cell r="O1485" t="str">
            <v>一人ひとりのお客様に誠実に寄り添い、お客様の自分らしい暮らしをサポートすることで、お客様から確かな信頼を得るとともに、社会の負託に応えてまいります。</v>
          </cell>
          <cell r="P1485" t="str">
            <v>登録ヘルパー／かたくり鶴川</v>
          </cell>
          <cell r="Q1485" t="str">
            <v>確認中</v>
          </cell>
          <cell r="R1485" t="str">
            <v>【仕事】,訪問介護のお仕事です♪,利用者宅へ訪問し介護や家事支援をするお仕事です。,身体介護（食事介助 排せつ介助 見守り等）,生活援助（掃除 洗濯 買い物 等） ,◆直行直帰できます！,◆未経験でもしっかりサポートします。（ブランクも可）,◆週２日位からでも可。短い時間でも可。できる範囲で始めてみま,せんか！,◆幅広い世代が活躍。,◆子育てや介護と両立も可。</v>
          </cell>
          <cell r="S1485" t="str">
            <v>「訪問介護事業所 かたくり鶴川」</v>
          </cell>
          <cell r="T1485" t="str">
            <v>確認中</v>
          </cell>
          <cell r="U1485" t="str">
            <v>非常勤パート</v>
          </cell>
          <cell r="V1485" t="str">
            <v>東京都町田市鶴川２－１４－１５</v>
          </cell>
          <cell r="W1485" t="str">
            <v>小田急線 鶴川駅,就業場所に関する特記事項,駅から神奈川中央交通バス センター前バス停徒歩３分</v>
          </cell>
          <cell r="X1485" t="str">
            <v>1,650円〜2,220円</v>
          </cell>
          <cell r="Y1485" t="str">
            <v>介護福祉士手当 140円〜140円,処遇改善加算手当 100円〜100円,ベースアップ手当 10円〜30円</v>
          </cell>
          <cell r="Z1485" t="str">
            <v>その他、条件に応じ移動手当の支給あり</v>
          </cell>
          <cell r="AA1485" t="str">
            <v>なし</v>
          </cell>
          <cell r="AB1485" t="str">
            <v>なし</v>
          </cell>
          <cell r="AC1485" t="str">
            <v>なし</v>
          </cell>
          <cell r="AD1485" t="str">
            <v>なし</v>
          </cell>
          <cell r="AE1485" t="str">
            <v>なし</v>
          </cell>
          <cell r="AF1485" t="str">
            <v>時給</v>
          </cell>
          <cell r="AG1485" t="str">
            <v>期間の定めあり</v>
          </cell>
          <cell r="AH1485" t="str">
            <v>雇用期間の定めあり（4ヶ月以上）,1年,契約更新の可能性,あり（原則更新）</v>
          </cell>
          <cell r="AI1485" t="str">
            <v>確認中</v>
          </cell>
          <cell r="AJ1485" t="str">
            <v>可</v>
          </cell>
          <cell r="AK1485" t="str">
            <v>あり</v>
          </cell>
          <cell r="AL1485" t="str">
            <v>３ヶ月</v>
          </cell>
          <cell r="AM1485" t="str">
            <v>なし</v>
          </cell>
          <cell r="AN1485" t="str">
            <v>あり</v>
          </cell>
          <cell r="AO1485" t="str">
            <v>日勤</v>
          </cell>
          <cell r="AP1485" t="str">
            <v>8時30分〜17時30分,就業時間に関する特記事項,※シフトによる,※就業時間、労働日数については応相談,※担当サービスによって勤務時間は異なります</v>
          </cell>
          <cell r="AQ1485" t="str">
            <v>週1日〜週4日</v>
          </cell>
          <cell r="AR1485" t="str">
            <v>介護職員初任者研修修了者,あれば尚可,ホームヘルパー２級,あれば尚可,初任者研修、ヘルパー２級・介護福祉士いずれかで可,いずれかの資格を所持で可</v>
          </cell>
          <cell r="AS1485" t="str">
            <v>雇用保険，労災保険，健康保険，厚生年金</v>
          </cell>
          <cell r="AT1485" t="str">
            <v>5人</v>
          </cell>
          <cell r="AU1485" t="str">
            <v>訪問介護（ホームヘルプサービス）</v>
          </cell>
          <cell r="AV1485" t="str">
            <v>利用しない</v>
          </cell>
          <cell r="AX1485" t="str">
            <v>利用しない</v>
          </cell>
          <cell r="AZ1485" t="str">
            <v>60分</v>
          </cell>
          <cell r="BA1485" t="str">
            <v>週休二日制</v>
          </cell>
          <cell r="BB1485" t="str">
            <v>あり（屋内禁煙）</v>
          </cell>
          <cell r="BC1485" t="str">
            <v>屋内禁煙（屋外に喫煙所設置）</v>
          </cell>
        </row>
        <row r="1486">
          <cell r="C1486" t="str">
            <v>13190-02751941</v>
          </cell>
          <cell r="D1486">
            <v>45376</v>
          </cell>
          <cell r="E1486" t="str">
            <v>ＡＬＳＯＫ介護株式会社 かたくり町田</v>
          </cell>
          <cell r="F1486" t="str">
            <v>アルソックカブシキガイシャ カタクリマチダ</v>
          </cell>
          <cell r="G1486" t="str">
            <v>第一在宅本部　業務課</v>
          </cell>
          <cell r="H1486" t="str">
            <v>高窪</v>
          </cell>
          <cell r="I1486" t="str">
            <v>たかくぼ</v>
          </cell>
          <cell r="J1486" t="str">
            <v>03-5414-5021</v>
          </cell>
          <cell r="K1486" t="e">
            <v>#N/A</v>
          </cell>
          <cell r="L1486" t="e">
            <v>#N/A</v>
          </cell>
          <cell r="M1486" t="e">
            <v>#N/A</v>
          </cell>
          <cell r="N1486" t="str">
            <v xml:space="preserve">http://kaigo.alsok.co.jp </v>
          </cell>
          <cell r="O1486" t="str">
            <v>一人ひとりのお客様に誠実に寄り添い、お客様の自分らしい暮らしをサポートすることで、お客様から確かな信頼を得るとともに、社会の負託に応えてまいります。</v>
          </cell>
          <cell r="P1486" t="str">
            <v>介護職／デイサービスかたくりの里大蔵</v>
          </cell>
          <cell r="Q1486" t="str">
            <v>確認中</v>
          </cell>
          <cell r="R1486" t="str">
            <v>【仕事】,デイサービスでの介護のお仕事です。,レクリエーションおよび準備片付け,お食事やおやつの介助,入浴介助トイレ介助等,送迎や送迎同行,◆未経験でもしっかりサポートします。（ブランクも可）,◆シフト制の為子供の学校行事でお休みが取得しやすい職場です。</v>
          </cell>
          <cell r="S1486" t="str">
            <v>「デイサービス かたくりの里 大蔵」</v>
          </cell>
          <cell r="T1486" t="str">
            <v>確認中</v>
          </cell>
          <cell r="U1486" t="str">
            <v>非常勤パート</v>
          </cell>
          <cell r="V1486" t="str">
            <v>東京都町田市大蔵町４８２－７</v>
          </cell>
          <cell r="W1486" t="str">
            <v>小田急線 鶴川駅,最寄り駅から就業場所までの交通手段,徒歩,所要時間,24分</v>
          </cell>
          <cell r="X1486" t="str">
            <v>1,120円〜1,130円</v>
          </cell>
          <cell r="Y1486" t="str">
            <v>-</v>
          </cell>
          <cell r="Z1486" t="str">
            <v>-</v>
          </cell>
          <cell r="AA1486" t="str">
            <v>実費支給（上限あり）</v>
          </cell>
          <cell r="AB1486" t="str">
            <v>なし</v>
          </cell>
          <cell r="AC1486" t="str">
            <v>なし</v>
          </cell>
          <cell r="AD1486" t="str">
            <v>なし</v>
          </cell>
          <cell r="AE1486" t="str">
            <v>なし</v>
          </cell>
          <cell r="AF1486" t="str">
            <v>時給</v>
          </cell>
          <cell r="AG1486" t="str">
            <v>期間の定めあり</v>
          </cell>
          <cell r="AH1486" t="str">
            <v>雇用期間の定めあり（4ヶ月以上）,1年,契約更新の可能性,あり（原則更新）</v>
          </cell>
          <cell r="AI1486" t="str">
            <v>確認中</v>
          </cell>
          <cell r="AJ1486" t="str">
            <v>不可</v>
          </cell>
          <cell r="AK1486" t="str">
            <v>あり</v>
          </cell>
          <cell r="AL1486" t="str">
            <v>３ヶ月</v>
          </cell>
          <cell r="AM1486" t="str">
            <v>あり</v>
          </cell>
          <cell r="AN1486" t="str">
            <v>5時間</v>
          </cell>
          <cell r="AO1486" t="str">
            <v>変形労働時間制</v>
          </cell>
          <cell r="AP1486" t="str">
            <v>変形労働時間制の単位,１ヶ月単位,就業時間１,8時30分〜17時30分,就業時間に関する特記事項,勤務時間・曜日応相談</v>
          </cell>
          <cell r="AQ1486" t="str">
            <v>週2日〜週5日</v>
          </cell>
          <cell r="AR1486" t="str">
            <v>介護職員初任者研修修了者,必須,介護福祉士,あれば尚可,初任者研修以上の介護資格があればよい,普通自動車運転免許,あれば尚可（ＡＴ限定可）</v>
          </cell>
          <cell r="AS1486" t="str">
            <v>雇用保険，労災保険，健康保険，厚生年金</v>
          </cell>
          <cell r="AT1486" t="str">
            <v>1人</v>
          </cell>
          <cell r="AU1486" t="str">
            <v>地域密着型通所介護</v>
          </cell>
          <cell r="AV1486" t="str">
            <v>利用しない</v>
          </cell>
          <cell r="AX1486" t="str">
            <v>利用しない</v>
          </cell>
          <cell r="AZ1486" t="str">
            <v>60分</v>
          </cell>
          <cell r="BA1486" t="str">
            <v>週休二日制</v>
          </cell>
          <cell r="BB1486" t="str">
            <v>あり（屋内禁煙）</v>
          </cell>
          <cell r="BC1486" t="str">
            <v>屋内禁煙（屋外に喫煙所設置）</v>
          </cell>
        </row>
        <row r="1487">
          <cell r="C1487" t="str">
            <v>13190-02756241</v>
          </cell>
          <cell r="D1487">
            <v>45376</v>
          </cell>
          <cell r="E1487" t="str">
            <v>ＡＬＳＯＫ介護株式会社 かたくり町田</v>
          </cell>
          <cell r="F1487" t="str">
            <v>アルソックカブシキガイシャ カタクリマチダ</v>
          </cell>
          <cell r="G1487" t="str">
            <v>第一在宅本部　業務課</v>
          </cell>
          <cell r="H1487" t="str">
            <v>高窪</v>
          </cell>
          <cell r="I1487" t="str">
            <v>たかくぼ</v>
          </cell>
          <cell r="J1487" t="str">
            <v>03-5414-5021</v>
          </cell>
          <cell r="K1487" t="e">
            <v>#N/A</v>
          </cell>
          <cell r="L1487" t="e">
            <v>#N/A</v>
          </cell>
          <cell r="M1487" t="e">
            <v>#N/A</v>
          </cell>
          <cell r="N1487" t="str">
            <v xml:space="preserve">http://kaigo.alsok.co.jp </v>
          </cell>
          <cell r="O1487" t="str">
            <v>一人ひとりのお客様に誠実に寄り添い、お客様の自分らしい暮らしをサポートすることで、お客様から確かな信頼を得るとともに、社会の負託に応えてまいります。</v>
          </cell>
          <cell r="P1487" t="str">
            <v>サービス提供責任者／かたくり鶴川</v>
          </cell>
          <cell r="Q1487" t="str">
            <v>確認中</v>
          </cell>
          <cell r="R1487" t="str">
            <v>【仕事】訪問介護のお仕事です♪,ヘルパーへの連絡調整シフト調整同行育成業務等,ケアマネや利用者家族との連絡調整,訪問介護計画の作成,担当者会議への参加記録,介護保険請求事務,その他訪問介護に係る書類作成,ヘルパー業務,◆サ責未経験でもしっかりサポートします。,◆シフト制の為子供の学校行事でお休み取得しやすい職場です。</v>
          </cell>
          <cell r="S1487" t="str">
            <v>「かたくり鶴川」</v>
          </cell>
          <cell r="T1487" t="str">
            <v>確認中</v>
          </cell>
          <cell r="U1487" t="str">
            <v>正社員</v>
          </cell>
          <cell r="V1487" t="str">
            <v>東京都町田市鶴川２－１４－１５</v>
          </cell>
          <cell r="W1487" t="str">
            <v>小田急線 鶴川駅</v>
          </cell>
          <cell r="X1487" t="str">
            <v>272,100円〜272,100円</v>
          </cell>
          <cell r="Y1487" t="str">
            <v>勤労給手当 30,000円〜30,000円,役割資格手当 15,000円〜15,000円,勤務調整手当 40,000円〜40,000円,職務調整手当 14,100円〜14,100円</v>
          </cell>
          <cell r="Z1487" t="str">
            <v>住宅手当：１０，０００円／月</v>
          </cell>
          <cell r="AA1487" t="str">
            <v>実費支給（上限あり）</v>
          </cell>
          <cell r="AB1487" t="str">
            <v>あり</v>
          </cell>
          <cell r="AC1487" t="str">
            <v>1月あたり500円〜8,000円（前年度実績）</v>
          </cell>
          <cell r="AD1487" t="str">
            <v>あり</v>
          </cell>
          <cell r="AE1487" t="str">
            <v>計 2.20ヶ月分（前年度実績）</v>
          </cell>
          <cell r="AF1487" t="str">
            <v>月給（手当等確認ください）</v>
          </cell>
          <cell r="AG1487" t="str">
            <v>期間の定めなし</v>
          </cell>
          <cell r="AH1487" t="str">
            <v>雇用期間の定めなし</v>
          </cell>
          <cell r="AI1487" t="str">
            <v>確認中</v>
          </cell>
          <cell r="AJ1487" t="str">
            <v>不可</v>
          </cell>
          <cell r="AK1487" t="str">
            <v>あり</v>
          </cell>
          <cell r="AL1487" t="str">
            <v>６ヵ月</v>
          </cell>
          <cell r="AM1487" t="str">
            <v>あり</v>
          </cell>
          <cell r="AN1487" t="str">
            <v>15時間</v>
          </cell>
          <cell r="AO1487" t="str">
            <v>変形労働時間制</v>
          </cell>
          <cell r="AP1487" t="str">
            <v>変形労働時間制の単位,１ヶ月単位,就業時間１,8時30分〜17時30分</v>
          </cell>
          <cell r="AQ1487" t="str">
            <v>週休二日制</v>
          </cell>
          <cell r="AR1487" t="str">
            <v>介護福祉士,必須</v>
          </cell>
          <cell r="AS1487" t="str">
            <v>雇用保険，労災保険，健康保険，厚生年金</v>
          </cell>
          <cell r="AT1487" t="str">
            <v>2人</v>
          </cell>
          <cell r="AU1487" t="str">
            <v>訪問介護（ホームヘルプサービス）</v>
          </cell>
          <cell r="AV1487" t="str">
            <v>利用しない</v>
          </cell>
          <cell r="AX1487" t="str">
            <v>利用しない</v>
          </cell>
          <cell r="AZ1487" t="str">
            <v>60分</v>
          </cell>
          <cell r="BA1487" t="str">
            <v>週休二日制</v>
          </cell>
          <cell r="BB1487" t="str">
            <v>あり（屋内禁煙）</v>
          </cell>
          <cell r="BC1487" t="str">
            <v>屋内禁煙（屋外に喫煙所設置）</v>
          </cell>
        </row>
        <row r="1488">
          <cell r="C1488" t="str">
            <v>13190-02758441</v>
          </cell>
          <cell r="D1488">
            <v>45376</v>
          </cell>
          <cell r="E1488" t="str">
            <v>社会福祉法人創和会 ケアセンター成瀬</v>
          </cell>
          <cell r="F1488" t="str">
            <v>シャカイフクシホウジンソウワカイ ケアセンターナルセ</v>
          </cell>
          <cell r="G1488" t="str">
            <v>総務管理課　課長</v>
          </cell>
          <cell r="H1488" t="str">
            <v>坂井　陽佳</v>
          </cell>
          <cell r="I1488" t="str">
            <v>さかい　あきよし</v>
          </cell>
          <cell r="J1488" t="str">
            <v>042-720-2202</v>
          </cell>
          <cell r="K1488" t="e">
            <v>#N/A</v>
          </cell>
          <cell r="L1488" t="e">
            <v>#N/A</v>
          </cell>
          <cell r="M1488" t="e">
            <v>#N/A</v>
          </cell>
          <cell r="N1488" t="str">
            <v xml:space="preserve">http://ccnaruse.com/ </v>
          </cell>
          <cell r="O1488" t="str">
            <v>住民活動により設立された社会福祉法人で「共に支え合い、共に生きる」という理念の下、５つの事業を通じ地域の福祉に貢献しています。</v>
          </cell>
          <cell r="P1488" t="str">
            <v>ケアセンター成瀬／特養・介護職員</v>
          </cell>
          <cell r="Q1488" t="str">
            <v>確認中</v>
          </cell>
          <cell r="R1488" t="str">
            <v>＊ユニット型小規模特養（定員２０名）の介護業務・入居者の生活支援や介護サービス業務全般・サービス担当者会議への参加・各種委員会活動への参加</v>
          </cell>
          <cell r="S1488" t="str">
            <v>ケアセンター成瀬</v>
          </cell>
          <cell r="T1488" t="str">
            <v>確認中</v>
          </cell>
          <cell r="U1488" t="str">
            <v>契約社員</v>
          </cell>
          <cell r="V1488" t="str">
            <v>東京都町田市成瀬台３－２４－１</v>
          </cell>
          <cell r="W1488" t="str">
            <v>横浜線成瀬駅、町田駅より成瀬台行バス「野村住宅中央」下車   徒歩３分</v>
          </cell>
          <cell r="X1488" t="str">
            <v>210,000円〜220,000円</v>
          </cell>
          <cell r="Y1488" t="str">
            <v>-</v>
          </cell>
          <cell r="Z1488" t="str">
            <v>夜勤手当 １回４０００円,処遇改善手当あり</v>
          </cell>
          <cell r="AA1488" t="str">
            <v>実費支給（上限なし）</v>
          </cell>
          <cell r="AB1488" t="str">
            <v>あり</v>
          </cell>
          <cell r="AC1488" t="str">
            <v>1月あたり2,000円〜（前年度実績）</v>
          </cell>
          <cell r="AD1488" t="str">
            <v>あり</v>
          </cell>
          <cell r="AE1488" t="str">
            <v>200,000円〜350,000円（前年度実績）</v>
          </cell>
          <cell r="AF1488" t="str">
            <v>月給（手当等確認ください）</v>
          </cell>
          <cell r="AG1488" t="str">
            <v>期間の定めあり</v>
          </cell>
          <cell r="AH1488" t="str">
            <v>雇用期間の定めあり（4ヶ月以上）,1年,契約更新の可能性,あり（原則更新）</v>
          </cell>
          <cell r="AI1488" t="str">
            <v>確認中</v>
          </cell>
          <cell r="AJ1488" t="str">
            <v>可</v>
          </cell>
          <cell r="AK1488" t="str">
            <v>あり</v>
          </cell>
          <cell r="AL1488" t="str">
            <v>３ヶ月</v>
          </cell>
          <cell r="AM1488" t="str">
            <v>あり</v>
          </cell>
          <cell r="AN1488" t="str">
            <v>2時間</v>
          </cell>
          <cell r="AO1488" t="str">
            <v>変形労働時間制</v>
          </cell>
          <cell r="AP1488" t="str">
            <v>変形労働時間制の単位,１ヶ月単位,就業時間１,7時00分〜16時00分,就業時間２,10時00分〜19時00分,就業時間３,12時30分〜21時30分,又は,21時30分〜7時00分の時間の間の8時間</v>
          </cell>
          <cell r="AQ1488" t="str">
            <v>週休二日制</v>
          </cell>
          <cell r="AR1488" t="str">
            <v>介護職員初任者研修修了者,あれば尚可,普通自動車運転免許,あれば尚可（ＡＴ限定可）</v>
          </cell>
          <cell r="AS1488" t="str">
            <v>雇用保険，労災保険，健康保険，厚生年金</v>
          </cell>
          <cell r="AT1488" t="str">
            <v>1人</v>
          </cell>
          <cell r="AU1488" t="str">
            <v>特別養護老人ホーム（特養）</v>
          </cell>
          <cell r="AV1488" t="str">
            <v>利用しない</v>
          </cell>
          <cell r="AX1488" t="str">
            <v>利用しない</v>
          </cell>
          <cell r="AZ1488" t="str">
            <v>60分</v>
          </cell>
          <cell r="BA1488" t="str">
            <v>週休二日制</v>
          </cell>
          <cell r="BB1488" t="str">
            <v>あり（屋内禁煙）</v>
          </cell>
          <cell r="BC1488" t="str">
            <v>屋内禁煙（屋外に喫煙所設置）</v>
          </cell>
        </row>
        <row r="1489">
          <cell r="C1489" t="str">
            <v>13190-02761041</v>
          </cell>
          <cell r="D1489">
            <v>45376</v>
          </cell>
          <cell r="E1489" t="str">
            <v>社会福祉法人創和会 ケアセンター成瀬</v>
          </cell>
          <cell r="F1489" t="str">
            <v>シャカイフクシホウジンソウワカイ ケアセンターナルセ</v>
          </cell>
          <cell r="G1489" t="str">
            <v>総務管理課　課長</v>
          </cell>
          <cell r="H1489" t="str">
            <v>坂井　陽佳</v>
          </cell>
          <cell r="I1489" t="str">
            <v>さかい　あきよし</v>
          </cell>
          <cell r="J1489" t="str">
            <v>042-720-2202</v>
          </cell>
          <cell r="K1489" t="e">
            <v>#N/A</v>
          </cell>
          <cell r="L1489" t="e">
            <v>#N/A</v>
          </cell>
          <cell r="M1489" t="e">
            <v>#N/A</v>
          </cell>
          <cell r="N1489" t="str">
            <v xml:space="preserve">http://ccnaruse.com/ </v>
          </cell>
          <cell r="O1489" t="str">
            <v>住民活動により設立された社会福祉法人で「共に支え合い、共に生きる」という理念の下、５つの事業を通じ地域の福祉に貢献しています。</v>
          </cell>
          <cell r="P1489" t="str">
            <v>ケアセンター成瀬／特養・介護（非常勤）</v>
          </cell>
          <cell r="Q1489" t="str">
            <v>確認中</v>
          </cell>
          <cell r="R1489" t="str">
            <v>＊ユニット型小規模特養（定員２０名）の介護業務・入居者の生活支援や介護サービス業務全般・サービス担当者会議への参加・各種委員会活動への参加</v>
          </cell>
          <cell r="S1489" t="str">
            <v>ケアセンター成瀬</v>
          </cell>
          <cell r="T1489" t="str">
            <v>確認中</v>
          </cell>
          <cell r="U1489" t="str">
            <v>非常勤パート</v>
          </cell>
          <cell r="V1489" t="str">
            <v>東京都町田市成瀬台３－２４－１</v>
          </cell>
          <cell r="W1489" t="str">
            <v>横浜線成瀬駅、または町田駅より成瀬台行バス「野村住宅中央」下車 徒歩３分</v>
          </cell>
          <cell r="X1489" t="str">
            <v>1,113円〜1,200円</v>
          </cell>
          <cell r="Y1489" t="str">
            <v>-</v>
          </cell>
          <cell r="Z1489" t="str">
            <v>-</v>
          </cell>
          <cell r="AA1489" t="str">
            <v>実費支給（上限なし）</v>
          </cell>
          <cell r="AB1489" t="str">
            <v>あり</v>
          </cell>
          <cell r="AC1489" t="str">
            <v>1時間あたり10円〜15円（前年度実績）</v>
          </cell>
          <cell r="AD1489" t="str">
            <v>なし</v>
          </cell>
          <cell r="AE1489" t="str">
            <v>なし</v>
          </cell>
          <cell r="AF1489" t="str">
            <v>時給</v>
          </cell>
          <cell r="AG1489" t="str">
            <v>期間の定めあり</v>
          </cell>
          <cell r="AH1489" t="str">
            <v>雇用期間の定めあり（4ヶ月以上）,6ヶ月,契約更新の可能性,あり（原則更新）</v>
          </cell>
          <cell r="AI1489" t="str">
            <v>確認中</v>
          </cell>
          <cell r="AJ1489" t="str">
            <v>可</v>
          </cell>
          <cell r="AK1489" t="str">
            <v>あり</v>
          </cell>
          <cell r="AL1489" t="str">
            <v>３ヶ月</v>
          </cell>
          <cell r="AM1489" t="str">
            <v>なし</v>
          </cell>
          <cell r="AN1489" t="str">
            <v>あり</v>
          </cell>
          <cell r="AO1489" t="str">
            <v>変形労働時間制</v>
          </cell>
          <cell r="AP1489" t="str">
            <v>変形労働時間制の単位,１ヶ月単位,就業時間１,7時00分〜16時00分,就業時間２,10時00分〜19時00分,就業時間３,12時30分〜21時30分</v>
          </cell>
          <cell r="AQ1489" t="str">
            <v>週3日以上</v>
          </cell>
          <cell r="AR1489" t="str">
            <v>免許・資格不問</v>
          </cell>
          <cell r="AS1489" t="str">
            <v>雇用保険，労災保険，健康保険，厚生年金</v>
          </cell>
          <cell r="AT1489" t="str">
            <v>2人</v>
          </cell>
          <cell r="AU1489" t="str">
            <v>特別養護老人ホーム（特養）</v>
          </cell>
          <cell r="AV1489" t="str">
            <v>利用しない</v>
          </cell>
          <cell r="AX1489" t="str">
            <v>利用しない</v>
          </cell>
          <cell r="AZ1489" t="str">
            <v>60分</v>
          </cell>
          <cell r="BA1489" t="str">
            <v>週休二日制</v>
          </cell>
          <cell r="BB1489" t="str">
            <v>あり（屋内禁煙）</v>
          </cell>
          <cell r="BC1489" t="str">
            <v>屋内禁煙（屋外に喫煙所設置）</v>
          </cell>
        </row>
        <row r="1490">
          <cell r="C1490" t="str">
            <v>13190-02763841</v>
          </cell>
          <cell r="D1490">
            <v>45376</v>
          </cell>
          <cell r="E1490" t="str">
            <v>社会福祉法人創和会 ケアセンター成瀬</v>
          </cell>
          <cell r="F1490" t="str">
            <v>シャカイフクシホウジンソウワカイ ケアセンターナルセ</v>
          </cell>
          <cell r="G1490" t="str">
            <v>総務管理課　課長</v>
          </cell>
          <cell r="H1490" t="str">
            <v>坂井　陽佳</v>
          </cell>
          <cell r="I1490" t="str">
            <v>さかい　あきよし</v>
          </cell>
          <cell r="J1490" t="str">
            <v>042-720-2202</v>
          </cell>
          <cell r="K1490" t="e">
            <v>#N/A</v>
          </cell>
          <cell r="L1490" t="e">
            <v>#N/A</v>
          </cell>
          <cell r="M1490" t="e">
            <v>#N/A</v>
          </cell>
          <cell r="N1490" t="str">
            <v xml:space="preserve">http://ccnaruse.com/ </v>
          </cell>
          <cell r="O1490" t="str">
            <v>住民活動により設立された社会福祉法人で「共に支え合い、共に生きる」という理念の下、５つの事業を通じ地域の福祉に貢献しています。</v>
          </cell>
          <cell r="P1490" t="str">
            <v>事務員（パート）／ケアセンター成瀬</v>
          </cell>
          <cell r="Q1490" t="str">
            <v>確認中</v>
          </cell>
          <cell r="R1490" t="str">
            <v>＊ユニット型小規模特養（定員２０名）・介護請求事務・消耗品等の発注、管理、他の事務作業</v>
          </cell>
          <cell r="S1490" t="str">
            <v>ケアセンター成瀬</v>
          </cell>
          <cell r="T1490" t="str">
            <v>確認中</v>
          </cell>
          <cell r="U1490" t="str">
            <v>非常勤パート</v>
          </cell>
          <cell r="V1490" t="str">
            <v>東京都町田市成瀬台３－２４－１</v>
          </cell>
          <cell r="W1490" t="str">
            <v>横浜線成瀬駅、または町田駅より成瀬台行バス「野村住宅中央」下車 徒歩３分</v>
          </cell>
          <cell r="X1490" t="str">
            <v>1,113円〜1,113円</v>
          </cell>
          <cell r="Y1490" t="str">
            <v>-</v>
          </cell>
          <cell r="Z1490" t="str">
            <v>-</v>
          </cell>
          <cell r="AA1490" t="str">
            <v>実費支給（上限なし）</v>
          </cell>
          <cell r="AB1490" t="str">
            <v>あり</v>
          </cell>
          <cell r="AC1490" t="str">
            <v>1時間あたり10円〜10円（前年度実績）</v>
          </cell>
          <cell r="AD1490" t="str">
            <v>なし</v>
          </cell>
          <cell r="AE1490" t="str">
            <v>なし</v>
          </cell>
          <cell r="AF1490" t="str">
            <v>時給</v>
          </cell>
          <cell r="AG1490" t="str">
            <v>期間の定めあり</v>
          </cell>
          <cell r="AH1490" t="str">
            <v>雇用期間の定めあり（4ヶ月以上）,6ヶ月,契約更新の可能性,あり（原則更新）</v>
          </cell>
          <cell r="AI1490" t="str">
            <v>確認中</v>
          </cell>
          <cell r="AJ1490" t="str">
            <v>可</v>
          </cell>
          <cell r="AK1490" t="str">
            <v>あり</v>
          </cell>
          <cell r="AL1490" t="str">
            <v>３ヶ月</v>
          </cell>
          <cell r="AM1490" t="str">
            <v>なし</v>
          </cell>
          <cell r="AN1490" t="str">
            <v>あり</v>
          </cell>
          <cell r="AO1490" t="str">
            <v>変形労働時間制</v>
          </cell>
          <cell r="AP1490" t="str">
            <v>変形労働時間制の単位,１ヶ月単位,就業時間１,10時00分〜16時00分</v>
          </cell>
          <cell r="AQ1490" t="str">
            <v>週3日程度</v>
          </cell>
          <cell r="AR1490" t="str">
            <v>免許・資格不問</v>
          </cell>
          <cell r="AS1490" t="str">
            <v>労災保険</v>
          </cell>
          <cell r="AT1490" t="str">
            <v>1人</v>
          </cell>
          <cell r="AU1490" t="str">
            <v>特別養護老人ホーム（特養）</v>
          </cell>
          <cell r="AV1490" t="str">
            <v>利用しない</v>
          </cell>
          <cell r="AX1490" t="str">
            <v>利用しない</v>
          </cell>
          <cell r="AZ1490" t="str">
            <v>60分</v>
          </cell>
          <cell r="BA1490" t="str">
            <v>週休二日制</v>
          </cell>
          <cell r="BB1490" t="str">
            <v>あり（屋内禁煙）</v>
          </cell>
          <cell r="BC1490" t="str">
            <v>屋内禁煙（屋外に喫煙所設置）</v>
          </cell>
        </row>
        <row r="1491">
          <cell r="C1491" t="str">
            <v>13190-02764241</v>
          </cell>
          <cell r="D1491">
            <v>45376</v>
          </cell>
          <cell r="E1491" t="str">
            <v>社会福祉法人創和会 ケアセンター成瀬</v>
          </cell>
          <cell r="F1491" t="str">
            <v>シャカイフクシホウジンソウワカイ ケアセンターナルセ</v>
          </cell>
          <cell r="G1491" t="str">
            <v>総務管理課　課長</v>
          </cell>
          <cell r="H1491" t="str">
            <v>坂井　陽佳</v>
          </cell>
          <cell r="I1491" t="str">
            <v>さかい　あきよし</v>
          </cell>
          <cell r="J1491" t="str">
            <v>042-720-2202</v>
          </cell>
          <cell r="K1491" t="e">
            <v>#N/A</v>
          </cell>
          <cell r="L1491" t="e">
            <v>#N/A</v>
          </cell>
          <cell r="M1491" t="e">
            <v>#N/A</v>
          </cell>
          <cell r="N1491" t="str">
            <v xml:space="preserve">http://ccnaruse.com/ </v>
          </cell>
          <cell r="O1491" t="str">
            <v>住民活動により設立された社会福祉法人で「共に支え合い、共に生きる」という理念の下、５つの事業を通じ地域の福祉に貢献しています。</v>
          </cell>
          <cell r="P1491" t="str">
            <v>介護助手／特別養護老人ホーム</v>
          </cell>
          <cell r="Q1491" t="str">
            <v>確認中</v>
          </cell>
          <cell r="R1491" t="str">
            <v>＊ユニット型小規模特養（定員２０名）の介護業務・入居者の生活支援や介護サービス業務全般・介護職員の補助</v>
          </cell>
          <cell r="S1491" t="str">
            <v>ケアセンター成瀬</v>
          </cell>
          <cell r="T1491" t="str">
            <v>確認中</v>
          </cell>
          <cell r="U1491" t="str">
            <v>非常勤パート</v>
          </cell>
          <cell r="V1491" t="str">
            <v>東京都町田市成瀬台３－２４－１</v>
          </cell>
          <cell r="W1491" t="str">
            <v>横浜線成瀬駅、または町田駅より成瀬台行バス「野村住宅中央」下車 徒歩３分</v>
          </cell>
          <cell r="X1491" t="str">
            <v>1,113円〜1,113円</v>
          </cell>
          <cell r="Y1491" t="str">
            <v>-</v>
          </cell>
          <cell r="Z1491" t="str">
            <v>-</v>
          </cell>
          <cell r="AA1491" t="str">
            <v>実費支給（上限なし）</v>
          </cell>
          <cell r="AB1491" t="str">
            <v>あり</v>
          </cell>
          <cell r="AC1491" t="str">
            <v>1時間あたり10円〜15円（前年度実績）</v>
          </cell>
          <cell r="AD1491" t="str">
            <v>なし</v>
          </cell>
          <cell r="AE1491" t="str">
            <v>なし</v>
          </cell>
          <cell r="AF1491" t="str">
            <v>時給</v>
          </cell>
          <cell r="AG1491" t="str">
            <v>期間の定めあり</v>
          </cell>
          <cell r="AH1491" t="str">
            <v>雇用期間の定めあり（4ヶ月以上）6ヶ月契約更新の可能性あり（原則更新）</v>
          </cell>
          <cell r="AI1491" t="str">
            <v>確認中</v>
          </cell>
          <cell r="AJ1491" t="str">
            <v>可</v>
          </cell>
          <cell r="AK1491" t="str">
            <v>あり</v>
          </cell>
          <cell r="AL1491" t="str">
            <v>３ヶ月</v>
          </cell>
          <cell r="AM1491" t="str">
            <v>あり</v>
          </cell>
          <cell r="AN1491" t="str">
            <v>1時間</v>
          </cell>
          <cell r="AO1491" t="str">
            <v>変形労働時間制</v>
          </cell>
          <cell r="AP1491" t="str">
            <v>変形労働時間制の単位,１ヶ月単位,就業時間１,7時00分〜10時00分,就業時間２,16時30分〜19時30分</v>
          </cell>
          <cell r="AQ1491" t="str">
            <v>週2日以上</v>
          </cell>
          <cell r="AR1491" t="str">
            <v>免許・資格不問</v>
          </cell>
          <cell r="AS1491" t="str">
            <v>労災保険</v>
          </cell>
          <cell r="AT1491" t="str">
            <v>2人</v>
          </cell>
          <cell r="AU1491" t="str">
            <v>特別養護老人ホーム（特養）</v>
          </cell>
          <cell r="AV1491" t="str">
            <v>利用しない</v>
          </cell>
          <cell r="AX1491" t="str">
            <v>利用しない</v>
          </cell>
          <cell r="AZ1491" t="str">
            <v>0分</v>
          </cell>
          <cell r="BA1491" t="str">
            <v>週休二日制</v>
          </cell>
          <cell r="BB1491" t="str">
            <v>あり（屋内禁煙）</v>
          </cell>
          <cell r="BC1491" t="str">
            <v>屋内禁煙（屋外に喫煙所設置）</v>
          </cell>
        </row>
        <row r="1492">
          <cell r="C1492" t="str">
            <v>13190-03498241</v>
          </cell>
          <cell r="D1492">
            <v>45404</v>
          </cell>
          <cell r="E1492" t="str">
            <v>社会福祉法人 竹清会</v>
          </cell>
          <cell r="F1492" t="str">
            <v>シャカイフクシホウジン チクセイカイ</v>
          </cell>
          <cell r="G1492" t="str">
            <v>人財採用室</v>
          </cell>
          <cell r="H1492" t="str">
            <v>坂田　哲</v>
          </cell>
          <cell r="I1492" t="str">
            <v>さかた　てつ</v>
          </cell>
          <cell r="J1492" t="str">
            <v>042-797-0565</v>
          </cell>
          <cell r="K1492" t="e">
            <v>#N/A</v>
          </cell>
          <cell r="L1492" t="e">
            <v>#N/A</v>
          </cell>
          <cell r="M1492" t="str">
            <v>saiyou2807@chikuseikai.com</v>
          </cell>
          <cell r="N1492" t="str">
            <v xml:space="preserve">https://chikuseikai.com/ </v>
          </cell>
          <cell r="O1492" t="str">
            <v>１．職場環境への取組が評価され、東京都女性活躍推進大賞を受賞２．ＩＣＴ（介護ロボット）の導入・ＩｏＴ化、アウトソーシング化による労働環境改善、生産性向上のための積極的な投資</v>
          </cell>
          <cell r="P1492" t="str">
            <v>介護職（従来型特養 美郷）</v>
          </cell>
          <cell r="Q1492" t="str">
            <v xml:space="preserve">○ご本人の適正、希望を確認しながら、人事考課を元に異動可能（同一建物内、近隣に他サービス事業所あり）♯マザーズ【業務の変更範囲】法人の定める業務 </v>
          </cell>
          <cell r="R1492" t="str">
            <v>○従来型多床室（定員９０名）の特別養護老人ホームでの介護職員として介護業務全般（入浴・排泄・食事等）に従事〇ＩＣＴ・ＩＯＴを活用し専門性の高いかつ、働き方改革を実践。○夜勤あり（１６：３０～９：３０）夜勤手当８，０００円／回○ＯＪＴ制度あり 最初の３ヶ月は、担当指導職員が同じ勤務につき、介護の基本技術や業務、マナー、社内制度についてマンツーマンで指導。期間毎に習得する内容を定めて、段階的に業務を習得。進捗状況次第では担当指導職員による教育期間を延長し、個々に合わせた指導・教育を行える体制。</v>
          </cell>
          <cell r="S1492" t="str">
            <v>従来型特養 美郷</v>
          </cell>
          <cell r="T1492" t="str">
            <v>町田市小山ヶ丘「花美郷」,町田市森野「ライズラボ」</v>
          </cell>
          <cell r="U1492" t="str">
            <v>正社員</v>
          </cell>
          <cell r="V1492" t="str">
            <v>東京都町田市小山ヶ丘１丁目２番地９</v>
          </cell>
          <cell r="W1492" t="str">
            <v>京王相模原線 多摩境駅,最寄り駅から就業場所までの交通手段,徒歩,所要時間,20分</v>
          </cell>
          <cell r="X1492" t="str">
            <v>225,500円〜244,500円</v>
          </cell>
          <cell r="Y1492" t="str">
            <v>処遇改善手当 50,500円〜50,500円</v>
          </cell>
          <cell r="Z1492" t="str">
            <v>○夜勤手当 ８，０００円／回（月平均４回程度）○住宅手当 ２，５００～２０，０００円○通勤手当 バイク、マイカー通勤は給与規定による（無料駐車場完備）○期末賞与（年１回）※今年度実績：１６万～３６万円○想定年収（賞与・夜勤含む）約３９５万円～</v>
          </cell>
          <cell r="AA1492" t="str">
            <v>実費支給（上限あり）</v>
          </cell>
          <cell r="AB1492" t="str">
            <v>あり</v>
          </cell>
          <cell r="AC1492" t="str">
            <v>1月あたり1.00％〜4.00％（前年度実績）</v>
          </cell>
          <cell r="AD1492" t="str">
            <v>あり</v>
          </cell>
          <cell r="AE1492" t="str">
            <v>計 4.00ヶ月分（前年度実績）</v>
          </cell>
          <cell r="AF1492" t="str">
            <v>月給（手当等確認ください）</v>
          </cell>
          <cell r="AG1492" t="str">
            <v>期間の定めなし</v>
          </cell>
          <cell r="AH1492" t="str">
            <v>雇用期間の定めなし</v>
          </cell>
          <cell r="AI1492" t="str">
            <v>雇用期間の定めなし</v>
          </cell>
          <cell r="AJ1492" t="str">
            <v>可</v>
          </cell>
          <cell r="AK1492" t="str">
            <v>あり</v>
          </cell>
          <cell r="AL1492" t="str">
            <v>３ヶ月</v>
          </cell>
          <cell r="AM1492" t="str">
            <v>あり</v>
          </cell>
          <cell r="AN1492" t="str">
            <v>3時間</v>
          </cell>
          <cell r="AO1492" t="str">
            <v>変形労働時間制</v>
          </cell>
          <cell r="AP1492" t="str">
            <v>変形労働時間制の単位,１ヶ月単位,就業時間１,7時30分〜16時30分,就業時間２,8時30分〜17時30分,就業時間３,11時00分〜20時00分,就業時間に関する特記事項,（４）１６：３０～９：３０</v>
          </cell>
          <cell r="AQ1492" t="str">
            <v>週休二日制</v>
          </cell>
          <cell r="AR1492" t="str">
            <v>介護職員初任者研修修了者,あれば尚可,介護職員実務者研修修了者,あれば尚可,介護福祉士,あれば尚可,それぞれの有資格者に対して基本給を設定</v>
          </cell>
          <cell r="AS1492" t="str">
            <v>雇用保険，労災保険，健康保険，厚生年金，財形</v>
          </cell>
          <cell r="AT1492" t="str">
            <v>2人</v>
          </cell>
          <cell r="AU1492" t="str">
            <v>特別養護老人ホーム（特養）</v>
          </cell>
          <cell r="AV1492" t="str">
            <v>利用しない</v>
          </cell>
          <cell r="AX1492" t="str">
            <v>利用しない</v>
          </cell>
          <cell r="AZ1492" t="str">
            <v>60分</v>
          </cell>
          <cell r="BA1492" t="str">
            <v>週休二日制</v>
          </cell>
          <cell r="BB1492" t="str">
            <v>あり（屋内禁煙）</v>
          </cell>
        </row>
        <row r="1493">
          <cell r="C1493" t="str">
            <v>13190-03501241</v>
          </cell>
          <cell r="D1493">
            <v>45404</v>
          </cell>
          <cell r="E1493" t="str">
            <v>社会福祉法人 竹清会</v>
          </cell>
          <cell r="F1493" t="str">
            <v>シャカイフクシホウジン チクセイカイ</v>
          </cell>
          <cell r="G1493" t="str">
            <v>人財採用室</v>
          </cell>
          <cell r="H1493" t="str">
            <v>坂田　哲</v>
          </cell>
          <cell r="I1493" t="str">
            <v>さかた　てつ</v>
          </cell>
          <cell r="J1493" t="str">
            <v>042-797-0565</v>
          </cell>
          <cell r="K1493" t="e">
            <v>#N/A</v>
          </cell>
          <cell r="L1493" t="e">
            <v>#N/A</v>
          </cell>
          <cell r="M1493" t="str">
            <v>saiyou2807@chikuseikai.com</v>
          </cell>
          <cell r="N1493" t="str">
            <v xml:space="preserve">https://chikuseikai.com/ </v>
          </cell>
          <cell r="O1493" t="str">
            <v>１．職場環境への取組が評価され、東京都女性活躍推進大賞を受賞２．ＩＣＴ（介護ロボット）の導入・ＩｏＴ化、アウトソーシング化による労働環境改善、生産性向上のための積極的な投資</v>
          </cell>
          <cell r="P1493" t="str">
            <v>介護職（通所介護事業所）／美郷・花美郷</v>
          </cell>
          <cell r="Q1493" t="str">
            <v>○ご本人の適正、希望を確認しながら、人事考課を元に異動可能（同一建物内、近隣に他サービス事業所あり）＃マザーズ【業務の変更範囲】法人の定める業務</v>
          </cell>
          <cell r="R1493" t="str">
            <v>○通所介護事業所（一般型・リハビリ・認知症対応型）での介護職員として介護業務全般（入浴・排泄・食事等）に従事○送迎業務あり（要普通自動車免許ＡＴ限定可）★送迎手当 １０，０００円／月支給します。○ＯＪＴ制度あり 最初の３ヶ月は、担当指導職員が同じ勤務につき、介護の基本技術や業務、マナー、社内制度についてマンツーマンで指導。期間毎に習得する内容を定めて、段階的に業務を習得。進捗状況次第では担当指導職員による教育期間を延長し、個々に合わせた指導・教育を行える体制。</v>
          </cell>
          <cell r="S1493" t="str">
            <v>美郷・花美郷</v>
          </cell>
          <cell r="T1493" t="str">
            <v>町田市森野「ライズラボ」,各事業所へ異動する可能性あり</v>
          </cell>
          <cell r="U1493" t="str">
            <v>正社員</v>
          </cell>
          <cell r="V1493" t="str">
            <v>東京都町田市小山ケ丘１丁目２番地９</v>
          </cell>
          <cell r="W1493" t="str">
            <v>京王相模原線 多摩境駅,最寄り駅から就業場所までの交通手段,徒歩,所要時間,20分</v>
          </cell>
          <cell r="X1493" t="str">
            <v>235,500円〜254,500円</v>
          </cell>
          <cell r="Y1493" t="str">
            <v>処遇改善手当 50,500円〜50,500円,送迎手当 10,000円〜10,000円</v>
          </cell>
          <cell r="Z1493" t="str">
            <v>○住宅手当：２，５００円～２０，０００円,○通勤手当：バイク、マイカー通勤は給与規定による（,無料駐車場完備）,○期末賞与：年１回（実績 １６～３２万円）,○想定年収：約３６８万円～（賞与含む）</v>
          </cell>
          <cell r="AA1493" t="str">
            <v>実費支給（上限あり）</v>
          </cell>
          <cell r="AB1493" t="str">
            <v>あり</v>
          </cell>
          <cell r="AC1493" t="str">
            <v>1月あたり1.00％〜4.00％（前年度実績）</v>
          </cell>
          <cell r="AD1493" t="str">
            <v>あり</v>
          </cell>
          <cell r="AE1493" t="str">
            <v>計 4.00ヶ月分（前年度実績）</v>
          </cell>
          <cell r="AF1493" t="str">
            <v>月給（手当等確認ください）</v>
          </cell>
          <cell r="AG1493" t="str">
            <v>期間の定めなし</v>
          </cell>
          <cell r="AH1493" t="str">
            <v>雇用期間の定めなし</v>
          </cell>
          <cell r="AI1493" t="str">
            <v>雇用期間の定めなし</v>
          </cell>
          <cell r="AJ1493" t="str">
            <v>可</v>
          </cell>
          <cell r="AK1493" t="str">
            <v>あり</v>
          </cell>
          <cell r="AL1493" t="str">
            <v>３ヶ月</v>
          </cell>
          <cell r="AM1493" t="str">
            <v>あり</v>
          </cell>
          <cell r="AN1493" t="str">
            <v>3時間</v>
          </cell>
          <cell r="AO1493" t="str">
            <v>変形労働時間制</v>
          </cell>
          <cell r="AP1493" t="str">
            <v>変形労働時間制の単位,１ヶ月単位,就業時間１,8時30分〜17時30分,就業時間２,8時00分〜18時00分,就業時間３,9時00分〜18時00分,就業時間に関する特記事項,美郷：８時間勤務と９時間勤務の組み合わせで月１６８時間労働に,なるよう調整 ※就業時間（１）と（２）,花美郷：就業時間（１）と（３）の組み合わせ</v>
          </cell>
          <cell r="AQ1493" t="str">
            <v>週休二日制</v>
          </cell>
          <cell r="AR1493" t="str">
            <v>介護職員初任者研修修了者,あれば尚可,介護職員実務者研修修了者,あれば尚可,介護福祉士,あれば尚可,それぞれ資格に応じて基本給が設定されております。,普通自動車運転免許,必須（ＡＴ限定可）</v>
          </cell>
          <cell r="AS1493" t="str">
            <v>雇用保険，労災保険，健康保険，厚生年金，財形</v>
          </cell>
          <cell r="AT1493" t="str">
            <v>2人</v>
          </cell>
          <cell r="AU1493" t="str">
            <v>特別養護老人ホーム（特養）</v>
          </cell>
          <cell r="AV1493" t="str">
            <v>利用しない</v>
          </cell>
          <cell r="AX1493" t="str">
            <v>利用しない</v>
          </cell>
          <cell r="AZ1493" t="str">
            <v>60分</v>
          </cell>
          <cell r="BA1493" t="str">
            <v>週休二日制</v>
          </cell>
          <cell r="BB1493" t="str">
            <v>あり（屋内禁煙）</v>
          </cell>
        </row>
        <row r="1494">
          <cell r="C1494" t="str">
            <v>13190-03503441</v>
          </cell>
          <cell r="D1494">
            <v>45404</v>
          </cell>
          <cell r="E1494" t="str">
            <v>社会福祉法人 竹清会</v>
          </cell>
          <cell r="F1494" t="str">
            <v>シャカイフクシホウジン チクセイカイ</v>
          </cell>
          <cell r="G1494" t="str">
            <v>人財採用室</v>
          </cell>
          <cell r="H1494" t="str">
            <v>坂田　哲</v>
          </cell>
          <cell r="I1494" t="str">
            <v>さかた　てつ</v>
          </cell>
          <cell r="J1494" t="str">
            <v>042-797-0565</v>
          </cell>
          <cell r="K1494" t="e">
            <v>#N/A</v>
          </cell>
          <cell r="L1494" t="e">
            <v>#N/A</v>
          </cell>
          <cell r="M1494" t="str">
            <v>saiyou2807@chikuseikai.com</v>
          </cell>
          <cell r="N1494" t="str">
            <v xml:space="preserve">https://chikuseikai.com/ </v>
          </cell>
          <cell r="O1494" t="str">
            <v>１．職場環境への取組が評価され、東京都女性活躍推進大賞を受賞２．ＩＣＴ（介護ロボット）の導入・ＩｏＴ化、アウトソーシング化による労働環境改善、生産性向上のための積極的な投資</v>
          </cell>
          <cell r="P1494" t="str">
            <v>介護職員（特養・デイ）／美郷・花美郷</v>
          </cell>
          <cell r="Q1494" t="str">
            <v>【業務の変更範囲：法人の定める業務】</v>
          </cell>
          <cell r="R1494" t="str">
            <v>○特養もしくはデイの介護職員として「美郷」もしくは「花美郷」いづれかの施設で、介護業務全般（入浴・排泄・食事・レク等）に従事。ただし、業務内容は、経験、希望によって相談のうえ決定。○一人ひとりのライフスタイルに合わせて勤務条件、配慮先を決定○ＯＪＴ制度あり 介護の基本技術や業務、マナー、社内制度についてマンツーマンで指導。期間毎に習得する内容を定めて、段階的に業務を習得。進捗状況次第では担当指導職員による教育期間を延長し、個々に合わせた指導・教育を行える体制○平成２９年度東京都女性活躍推進大賞受賞 女性の働きやすい職場環境が評価されています。＃マザーズ</v>
          </cell>
          <cell r="S1494" t="str">
            <v>美郷・花美郷</v>
          </cell>
          <cell r="T1494" t="str">
            <v>町田市内すべての事業所</v>
          </cell>
          <cell r="U1494" t="str">
            <v>非常勤パート</v>
          </cell>
          <cell r="V1494" t="str">
            <v>東京都町田市小山ケ丘１丁目２番地９</v>
          </cell>
          <cell r="W1494" t="str">
            <v>京王相模原線 多摩境駅,最寄り駅から就業場所までの交通手段,徒歩,所要時間,20分</v>
          </cell>
          <cell r="X1494" t="str">
            <v>1,300円〜1,400円</v>
          </cell>
          <cell r="Y1494" t="str">
            <v>処遇改善手当 300円〜300円</v>
          </cell>
          <cell r="Z1494" t="str">
            <v>通勤手当：バイク、マイカー通勤は給与規定による,（無料駐車場完備）,期末賞与：勤務時間に応じて支給あり</v>
          </cell>
          <cell r="AA1494" t="str">
            <v>実費支給（上限あり）</v>
          </cell>
          <cell r="AB1494" t="str">
            <v>なし</v>
          </cell>
          <cell r="AC1494" t="str">
            <v>あり</v>
          </cell>
          <cell r="AD1494" t="str">
            <v>あり</v>
          </cell>
          <cell r="AE1494" t="str">
            <v>10,000円〜100,000円（前年度実績）</v>
          </cell>
          <cell r="AF1494" t="str">
            <v>時給</v>
          </cell>
          <cell r="AG1494" t="str">
            <v>期間の定めなし</v>
          </cell>
          <cell r="AH1494" t="str">
            <v>雇用期間の定めなし</v>
          </cell>
          <cell r="AI1494" t="str">
            <v>雇用期間の定めなし</v>
          </cell>
          <cell r="AJ1494" t="str">
            <v>可</v>
          </cell>
          <cell r="AK1494" t="str">
            <v>あり</v>
          </cell>
          <cell r="AL1494" t="str">
            <v>３ヶ月</v>
          </cell>
          <cell r="AM1494" t="str">
            <v>なし</v>
          </cell>
          <cell r="AN1494" t="str">
            <v>あり</v>
          </cell>
          <cell r="AO1494" t="str">
            <v>変形労働時間制</v>
          </cell>
          <cell r="AP1494" t="str">
            <v>変形労働時間制の単位,１ヶ月単位,又は,7時00分〜19時00分の時間の間の2時間以上,就業時間に関する特記事項,就業開始時期、勤務時間については柔軟に対応させていただきます,。お気軽にご相談下さい。,午前のみ・午後のみ・午前・午後短時間のみなど,働きやすい時間帯の相談に応じます。</v>
          </cell>
          <cell r="AQ1494" t="str">
            <v>週3日以上</v>
          </cell>
          <cell r="AR1494" t="str">
            <v>介護職員初任者研修修了者,あれば尚可,介護職員実務者研修修了者,あれば尚可,介護福祉士,あれば尚可,無資格者の方は介護職員初任者研修取得支援制度があります</v>
          </cell>
          <cell r="AS1494" t="str">
            <v>労災保険</v>
          </cell>
          <cell r="AT1494" t="str">
            <v>3人</v>
          </cell>
          <cell r="AU1494" t="str">
            <v>特別養護老人ホーム（特養）</v>
          </cell>
          <cell r="AV1494" t="str">
            <v>利用しない</v>
          </cell>
          <cell r="AX1494" t="str">
            <v>利用しない</v>
          </cell>
          <cell r="AZ1494" t="str">
            <v>0分</v>
          </cell>
          <cell r="BA1494" t="str">
            <v>週休二日制</v>
          </cell>
          <cell r="BB1494" t="str">
            <v>あり（屋内禁煙）</v>
          </cell>
        </row>
        <row r="1495">
          <cell r="C1495" t="str">
            <v>13190-03505641</v>
          </cell>
          <cell r="D1495">
            <v>45404</v>
          </cell>
          <cell r="E1495" t="str">
            <v>社会福祉法人 竹清会</v>
          </cell>
          <cell r="F1495" t="str">
            <v>シャカイフクシホウジン チクセイカイ</v>
          </cell>
          <cell r="G1495" t="str">
            <v>人財採用室</v>
          </cell>
          <cell r="H1495" t="str">
            <v>坂田　哲</v>
          </cell>
          <cell r="I1495" t="str">
            <v>さかた　てつ</v>
          </cell>
          <cell r="J1495" t="str">
            <v>042-797-0565</v>
          </cell>
          <cell r="K1495" t="e">
            <v>#N/A</v>
          </cell>
          <cell r="L1495" t="e">
            <v>#N/A</v>
          </cell>
          <cell r="M1495" t="str">
            <v>saiyou2807@chikuseikai.com</v>
          </cell>
          <cell r="N1495" t="str">
            <v xml:space="preserve">https://chikuseikai.com/ </v>
          </cell>
          <cell r="O1495" t="str">
            <v>１．職場環境への取組が評価され、東京都女性活躍推進大賞を受賞２．ＩＣＴ（介護ロボット）の導入・ＩｏＴ化、アウトソーシング化による労働環境改善、生産性向上のための積極的な投資</v>
          </cell>
          <cell r="P1495" t="str">
            <v>生活相談員／美郷・花美郷・森野</v>
          </cell>
          <cell r="Q1495" t="str">
            <v>【業務の変更範囲：法人が定める業務】</v>
          </cell>
          <cell r="R1495" t="str">
            <v>★欠員補充ではなく持続可能な業務継承を目的に大幅増員のため未経験者（資格は必須）でも親切丁寧に教育サポートさせて頂きます。○ご利用者様、ご家族様からの相談援助／入所契約や退所手続き／家族・医療機関・行政への連絡／居宅介護支援事業所、病院等連携／介護職員・看護師のマネジメント業務○送迎業務あり（要普通自動車運転免許）・日勤のみ※土日勤務を廃止する方向性で働き方改革をすすめています。○介護サービス費のレセプト、請求業務あり○入職後３ヶ月程度のＯＪＴ期間有り（進捗状況に応じて延長）○同一建物内にデイサービス、包括、居宅等の他サービス事業所あり。社会福祉士や介護支援専門員へ、スキルアップの異動も奨励</v>
          </cell>
          <cell r="S1495" t="str">
            <v>美郷・花美郷・森野</v>
          </cell>
          <cell r="T1495" t="str">
            <v>町田市内すべての事業所</v>
          </cell>
          <cell r="U1495" t="str">
            <v>正社員</v>
          </cell>
          <cell r="V1495" t="str">
            <v>東京都町田市小山ヶ丘１丁目２番地９</v>
          </cell>
          <cell r="W1495" t="str">
            <v>京王相模原線 多摩境駅,最寄り駅から就業場所までの交通手段,徒歩,所要時間,20分</v>
          </cell>
          <cell r="X1495" t="str">
            <v>232,500円〜242,500円</v>
          </cell>
          <cell r="Y1495" t="str">
            <v>調整手当 30,000円〜30,000円,処遇改善手当 2,500円〜2,500円</v>
          </cell>
          <cell r="Z1495" t="str">
            <v>○住宅手当２，５００円～２０，０００円,○想定年収：約３４０万円～３９０万円,社会福祉士・・・基本給２１０，０００円,社会福祉主事・・・基本給２００，０００円,※ショート・デイの生活相談員に配属されて利用者様の,送迎を担って頂いた場合には月額１０，０００円支給</v>
          </cell>
          <cell r="AA1495" t="str">
            <v>実費支給（上限あり）</v>
          </cell>
          <cell r="AB1495" t="str">
            <v>あり</v>
          </cell>
          <cell r="AC1495" t="str">
            <v>1月あたり1.00％〜4.00％（前年度実績）</v>
          </cell>
          <cell r="AD1495" t="str">
            <v>あり</v>
          </cell>
          <cell r="AE1495" t="str">
            <v>計 4.00ヶ月分（前年度実績）</v>
          </cell>
          <cell r="AF1495" t="str">
            <v>月給（手当等確認ください）</v>
          </cell>
          <cell r="AG1495" t="str">
            <v>期間の定めなし</v>
          </cell>
          <cell r="AH1495" t="str">
            <v>雇用期間の定めなし</v>
          </cell>
          <cell r="AI1495" t="str">
            <v>雇用期間の定めなし</v>
          </cell>
          <cell r="AJ1495" t="str">
            <v>可</v>
          </cell>
          <cell r="AK1495" t="str">
            <v>あり</v>
          </cell>
          <cell r="AL1495" t="str">
            <v>３ヶ月</v>
          </cell>
          <cell r="AM1495" t="str">
            <v>あり</v>
          </cell>
          <cell r="AN1495" t="str">
            <v>5時間</v>
          </cell>
          <cell r="AO1495" t="str">
            <v>変形労働時間制</v>
          </cell>
          <cell r="AP1495" t="str">
            <v>変形労働時間制の単位,１ヶ月単位,就業時間１,8時30分〜17時30分</v>
          </cell>
          <cell r="AQ1495" t="str">
            <v>週休二日制</v>
          </cell>
          <cell r="AR1495" t="str">
            <v>社会福祉士,あれば尚可,介護支援専門員（ケアマネージャー）,あれば尚可,介護福祉士,あれば尚可,社会福祉主事任用資格の応募も可能です,いずれかの資格を所持で可,普通自動車運転免許,必須（ＡＴ限定可）</v>
          </cell>
          <cell r="AS1495" t="str">
            <v>雇用保険，労災保険，健康保険，厚生年金，財形</v>
          </cell>
          <cell r="AT1495" t="str">
            <v>2人</v>
          </cell>
          <cell r="AU1495" t="str">
            <v>特別養護老人ホーム（特養）</v>
          </cell>
          <cell r="AV1495" t="str">
            <v>利用しない</v>
          </cell>
          <cell r="AX1495" t="str">
            <v>利用しない</v>
          </cell>
          <cell r="AZ1495" t="str">
            <v>60分</v>
          </cell>
          <cell r="BA1495" t="str">
            <v>週休二日制</v>
          </cell>
          <cell r="BB1495" t="str">
            <v>あり（屋内禁煙）</v>
          </cell>
        </row>
        <row r="1496">
          <cell r="C1496" t="str">
            <v>13190-03506941</v>
          </cell>
          <cell r="D1496">
            <v>45404</v>
          </cell>
          <cell r="E1496" t="str">
            <v>社会福祉法人 竹清会</v>
          </cell>
          <cell r="F1496" t="str">
            <v>シャカイフクシホウジン チクセイカイ</v>
          </cell>
          <cell r="G1496" t="str">
            <v>人財採用室</v>
          </cell>
          <cell r="H1496" t="str">
            <v>坂田　哲</v>
          </cell>
          <cell r="I1496" t="str">
            <v>さかた　てつ</v>
          </cell>
          <cell r="J1496" t="str">
            <v>042-797-0565</v>
          </cell>
          <cell r="K1496" t="e">
            <v>#N/A</v>
          </cell>
          <cell r="L1496" t="e">
            <v>#N/A</v>
          </cell>
          <cell r="M1496" t="str">
            <v>saiyou2807@chikuseikai.com</v>
          </cell>
          <cell r="N1496" t="str">
            <v xml:space="preserve">https://chikuseikai.com/ </v>
          </cell>
          <cell r="O1496" t="str">
            <v>１．職場環境への取組が評価され、東京都女性活躍推進大賞を受賞２．ＩＣＴ（介護ロボット）の導入・ＩｏＴ化、アウトソーシング化による労働環境改善、生産性向上のための積極的な投資</v>
          </cell>
          <cell r="P1496" t="str">
            <v>看護師／美郷・花美郷</v>
          </cell>
          <cell r="Q1496" t="str">
            <v xml:space="preserve"> 【業務の変更範囲】法人の定める業務</v>
          </cell>
          <cell r="R1496" t="str">
            <v>看護業務○バイタルチェック ○服薬管理 ○処置業務 ○受診同行○夜勤はありません（特養についてはオンコール勤務あり）※オンコール手当は別途支給。月平均７日間程度あります。 １８：３０から８：３０の急変時等の対応、１回につき２，０００円※オンコールについては、２４時間配置医と連携しています。また、生活相談員が家族調整を支援するので安心して対応できます。★看取り対応は夜間帯に行いません。ご家族様の負担軽減のため。※ブランクのある方、介護施設が未経験の方は弊法人の看護師との見学相談が可能です。不安や疑問を解消してご応募ください。</v>
          </cell>
          <cell r="S1496" t="str">
            <v>美郷・花美郷</v>
          </cell>
          <cell r="T1496" t="str">
            <v>町田市小山ヶ丘「美郷・花美郷」</v>
          </cell>
          <cell r="U1496" t="str">
            <v>正社員</v>
          </cell>
          <cell r="V1496" t="str">
            <v>東京都町田市小山ヶ丘１丁目２番地９</v>
          </cell>
          <cell r="W1496" t="str">
            <v>京王相模原線 多摩境駅,最寄り駅から就業場所までの交通手段,徒歩,所要時間,20分</v>
          </cell>
          <cell r="X1496" t="str">
            <v>316,500円〜316,500円</v>
          </cell>
          <cell r="Y1496" t="str">
            <v>調整手当 15,000円〜15,000円,処遇改善手当 2,500円〜2,500円</v>
          </cell>
          <cell r="Z1496" t="str">
            <v>住宅手当：２５００円～２００００円,オンコール手当：２０００円／１回（月平均７回）,想定年収：約５１６万円～（賞与・オンコール手当含む,）</v>
          </cell>
          <cell r="AA1496" t="str">
            <v>実費支給（上限あり）</v>
          </cell>
          <cell r="AB1496" t="str">
            <v>なし</v>
          </cell>
          <cell r="AC1496" t="str">
            <v>なし</v>
          </cell>
          <cell r="AD1496" t="str">
            <v>あり</v>
          </cell>
          <cell r="AE1496" t="str">
            <v>計 4.00ヶ月分（前年度実績）</v>
          </cell>
          <cell r="AF1496" t="str">
            <v>月給（手当等確認ください）</v>
          </cell>
          <cell r="AG1496" t="str">
            <v>期間の定めなし</v>
          </cell>
          <cell r="AH1496" t="str">
            <v>雇用期間の定めなし</v>
          </cell>
          <cell r="AI1496" t="str">
            <v>雇用期間の定めなし</v>
          </cell>
          <cell r="AJ1496" t="str">
            <v>可</v>
          </cell>
          <cell r="AK1496" t="str">
            <v>あり</v>
          </cell>
          <cell r="AL1496" t="str">
            <v>３ヶ月</v>
          </cell>
          <cell r="AM1496" t="str">
            <v>あり</v>
          </cell>
          <cell r="AN1496" t="str">
            <v>3時間</v>
          </cell>
          <cell r="AO1496" t="str">
            <v>変形労働時間制</v>
          </cell>
          <cell r="AP1496" t="str">
            <v>変形労働時間制の単位,１ヶ月単位,就業時間１,8時30分〜17時30分,就業時間２,9時30分〜18時30分,就業時間に関する特記事項,就業開始時期については、,柔軟に対応させて頂きます。,お気軽に相談下さい。</v>
          </cell>
          <cell r="AQ1496" t="str">
            <v>週休二日制</v>
          </cell>
          <cell r="AR1496" t="str">
            <v>看護師必須</v>
          </cell>
          <cell r="AS1496" t="str">
            <v>雇用保険，労災保険，健康保険，厚生年金，財形</v>
          </cell>
          <cell r="AT1496" t="str">
            <v>1人</v>
          </cell>
          <cell r="AU1496" t="str">
            <v>特別養護老人ホーム（特養）</v>
          </cell>
          <cell r="AV1496" t="str">
            <v>利用しない</v>
          </cell>
          <cell r="AX1496" t="str">
            <v>利用しない</v>
          </cell>
          <cell r="AZ1496" t="str">
            <v>60分</v>
          </cell>
          <cell r="BA1496" t="str">
            <v>週休二日制</v>
          </cell>
          <cell r="BB1496" t="str">
            <v>あり（屋内禁煙）</v>
          </cell>
        </row>
        <row r="1497">
          <cell r="C1497" t="str">
            <v>13190-03509341</v>
          </cell>
          <cell r="D1497">
            <v>45450</v>
          </cell>
          <cell r="E1497" t="str">
            <v>社会福祉法人 町田市福祉サービス協会</v>
          </cell>
          <cell r="F1497" t="str">
            <v>シャカイフクシホウジン マチダシフクシサービスキョウカイ</v>
          </cell>
          <cell r="G1497" t="str">
            <v>総務</v>
          </cell>
          <cell r="H1497" t="str">
            <v>宮崎　敬之</v>
          </cell>
          <cell r="I1497" t="str">
            <v>みやざき　たかゆき</v>
          </cell>
          <cell r="J1497" t="str">
            <v>042-728-9067</v>
          </cell>
          <cell r="K1497" t="e">
            <v>#N/A</v>
          </cell>
          <cell r="L1497" t="e">
            <v>#N/A</v>
          </cell>
          <cell r="M1497" t="e">
            <v>#N/A</v>
          </cell>
          <cell r="N1497" t="str">
            <v xml:space="preserve">https://machida-fukushi.or.jp/ </v>
          </cell>
          <cell r="O1497" t="str">
            <v>町田市福祉事業補完のため設立。保育園や在宅介護支援センター等の受託経営と通所介護、居宅介護支援、訪問介護他の介護保険事業を実施。平成１７年４月特別養護老人ホーム「コモンズ」開設</v>
          </cell>
          <cell r="P1497" t="str">
            <v>デイサービス入浴介助スタッフ</v>
          </cell>
          <cell r="Q1497" t="str">
            <v>【業務の変更範囲】変更なし</v>
          </cell>
          <cell r="R1497" t="str">
            <v>利用者の方々の入浴のお手伝い入浴をご利用される方は１日７名程度です。（利用定員２４名）</v>
          </cell>
          <cell r="S1497" t="str">
            <v>おりづる苑もりの</v>
          </cell>
          <cell r="T1497" t="str">
            <v>なし</v>
          </cell>
          <cell r="U1497" t="str">
            <v>非常勤パート</v>
          </cell>
          <cell r="V1497" t="str">
            <v>東京都町田市森野４－８－３９ 特別養護老人ホーム コモンズ内</v>
          </cell>
          <cell r="W1497" t="str">
            <v>小田急線 町田駅,就業場所に関する特記事項,ＪＲ・小田急線 町田駅からバス「市民病院前」下車 徒歩３分</v>
          </cell>
          <cell r="X1497" t="str">
            <v>1,191円〜1,212円</v>
          </cell>
          <cell r="Y1497" t="str">
            <v>処遇改善手当 119円〜140円</v>
          </cell>
          <cell r="Z1497" t="str">
            <v>なし</v>
          </cell>
          <cell r="AA1497" t="str">
            <v>実費支給（上限なし）</v>
          </cell>
          <cell r="AB1497" t="str">
            <v>あり</v>
          </cell>
          <cell r="AC1497" t="str">
            <v>1時間あたり10円〜11円（前年度実績）</v>
          </cell>
          <cell r="AD1497" t="str">
            <v>なし</v>
          </cell>
          <cell r="AE1497" t="str">
            <v>なし</v>
          </cell>
          <cell r="AF1497" t="str">
            <v>時給</v>
          </cell>
          <cell r="AG1497" t="str">
            <v>期間の定めあり</v>
          </cell>
          <cell r="AH1497" t="str">
            <v>雇用期間の定めあり（4ヶ月以上）,〜2025年3月31日,契約更新の可能性,あり（原則更新）</v>
          </cell>
          <cell r="AI1497" t="str">
            <v>雇用期間の定めあり（4ヶ月以上）,〜2025年3月31日,契約更新の可能性,あり（原則更新）</v>
          </cell>
          <cell r="AJ1497" t="str">
            <v>可</v>
          </cell>
          <cell r="AK1497" t="str">
            <v>あり</v>
          </cell>
          <cell r="AL1497" t="str">
            <v>１ヶ月</v>
          </cell>
          <cell r="AM1497" t="str">
            <v>あり</v>
          </cell>
          <cell r="AN1497" t="str">
            <v>1時間</v>
          </cell>
          <cell r="AO1497" t="str">
            <v>日勤</v>
          </cell>
          <cell r="AP1497" t="str">
            <v>9時30分〜12時30分</v>
          </cell>
          <cell r="AQ1497" t="str">
            <v>週2日〜週3日</v>
          </cell>
          <cell r="AR1497" t="str">
            <v>免許・資格不問</v>
          </cell>
          <cell r="AS1497" t="str">
            <v>労災保険</v>
          </cell>
          <cell r="AT1497" t="str">
            <v>1人</v>
          </cell>
          <cell r="AU1497" t="str">
            <v>認知症対応型デイサービス</v>
          </cell>
          <cell r="AV1497" t="str">
            <v>利用しない</v>
          </cell>
          <cell r="AX1497" t="str">
            <v>利用しない</v>
          </cell>
          <cell r="AZ1497" t="str">
            <v>0分</v>
          </cell>
          <cell r="BA1497" t="str">
            <v>週休二日制</v>
          </cell>
          <cell r="BB1497" t="str">
            <v>あり（屋内禁煙）</v>
          </cell>
        </row>
        <row r="1498">
          <cell r="C1498" t="str">
            <v>13190-03510541</v>
          </cell>
          <cell r="D1498">
            <v>45450</v>
          </cell>
          <cell r="E1498" t="str">
            <v>社会福祉法人 町田市福祉サービス協会</v>
          </cell>
          <cell r="F1498" t="str">
            <v>シャカイフクシホウジン マチダシフクシサービスキョウカイ</v>
          </cell>
          <cell r="G1498" t="str">
            <v>総務</v>
          </cell>
          <cell r="H1498" t="str">
            <v>宮崎　敬之</v>
          </cell>
          <cell r="I1498" t="str">
            <v>みやざき　たかゆき</v>
          </cell>
          <cell r="J1498" t="str">
            <v>042-728-9067</v>
          </cell>
          <cell r="K1498" t="e">
            <v>#N/A</v>
          </cell>
          <cell r="L1498" t="e">
            <v>#N/A</v>
          </cell>
          <cell r="M1498" t="e">
            <v>#N/A</v>
          </cell>
          <cell r="N1498" t="str">
            <v xml:space="preserve">https://machida-fukushi.or.jp/ </v>
          </cell>
          <cell r="O1498" t="str">
            <v>町田市福祉事業補完のため設立。保育園や在宅介護支援センター等の受託経営と通所介護、居宅介護支援、訪問介護他の介護保険事業を実施。平成１７年４月特別養護老人ホーム「コモンズ」開設</v>
          </cell>
          <cell r="P1498" t="str">
            <v>介護支援専門員（小山田介護センター）</v>
          </cell>
          <cell r="Q1498" t="str">
            <v>【業務の変更範囲】変更なし</v>
          </cell>
          <cell r="R1498" t="str">
            <v>・在宅で暮らす要介護高齢者の、その人らしい生活を実現するケア,プランを作成する仕事です。,・ご利用者やご家族からの相談を受け、課題分析を行い、サービス,提供事業者との連絡、調整を行っていただきます。</v>
          </cell>
          <cell r="S1498" t="str">
            <v>小山田介護センター</v>
          </cell>
          <cell r="T1498" t="str">
            <v>町田市内の事業所</v>
          </cell>
          <cell r="U1498" t="str">
            <v>正社員</v>
          </cell>
          <cell r="V1498" t="str">
            <v>東京都町田市下小山田町３５８０ ふれあい桜館１階</v>
          </cell>
          <cell r="W1498" t="str">
            <v>小田急線・ＪＲ横浜線 町田駅から神奈中バス「桜美林学園」下車,徒歩８分 「尾根緑道入口」下車徒歩２分</v>
          </cell>
          <cell r="X1498" t="str">
            <v>213,800円〜240,100円</v>
          </cell>
          <cell r="Y1498" t="str">
            <v>処遇改善手当 20,000円〜20,000円,住宅手当 9,700円〜15,700円</v>
          </cell>
          <cell r="Z1498" t="str">
            <v>賞与の他に年度末一時金あり。</v>
          </cell>
          <cell r="AA1498" t="str">
            <v>実費支給（上限なし）</v>
          </cell>
          <cell r="AB1498" t="str">
            <v>あり</v>
          </cell>
          <cell r="AC1498" t="str">
            <v>1月あたり3,600円〜4,400円（前年度実績）</v>
          </cell>
          <cell r="AD1498" t="str">
            <v>あり</v>
          </cell>
          <cell r="AE1498" t="str">
            <v>計 2.70ヶ月分（前年度実績）</v>
          </cell>
          <cell r="AF1498" t="str">
            <v>月給（手当等確認ください）</v>
          </cell>
          <cell r="AG1498" t="str">
            <v>期間の定めなし</v>
          </cell>
          <cell r="AH1498" t="str">
            <v>雇用期間の定めなし</v>
          </cell>
          <cell r="AI1498" t="str">
            <v>雇用期間の定めなし</v>
          </cell>
          <cell r="AJ1498" t="str">
            <v>可</v>
          </cell>
          <cell r="AK1498" t="str">
            <v>あり</v>
          </cell>
          <cell r="AL1498" t="str">
            <v>３ヶ月</v>
          </cell>
          <cell r="AM1498" t="str">
            <v>あり</v>
          </cell>
          <cell r="AN1498" t="str">
            <v>10時間</v>
          </cell>
          <cell r="AO1498" t="str">
            <v>日勤</v>
          </cell>
          <cell r="AP1498" t="str">
            <v>8時30分〜17時15分</v>
          </cell>
          <cell r="AQ1498" t="str">
            <v>週休二日制</v>
          </cell>
          <cell r="AR1498" t="str">
            <v>介護支援専門員（ケアマネージャー）,必須,普通自動車免許（ＡＴ可）,普通自動車運転免許,必須（ＡＴ限定可）</v>
          </cell>
          <cell r="AS1498" t="str">
            <v>雇用保険，労災保険，健康保険，厚生年金</v>
          </cell>
          <cell r="AT1498" t="str">
            <v>1人</v>
          </cell>
          <cell r="AU1498" t="str">
            <v>居宅介護支援</v>
          </cell>
          <cell r="AV1498" t="str">
            <v>利用しない</v>
          </cell>
          <cell r="AX1498" t="str">
            <v>利用しない</v>
          </cell>
          <cell r="AZ1498" t="str">
            <v>45分</v>
          </cell>
          <cell r="BA1498" t="str">
            <v>週休二日制</v>
          </cell>
          <cell r="BB1498" t="str">
            <v>あり（屋内禁煙）</v>
          </cell>
        </row>
        <row r="1499">
          <cell r="C1499" t="str">
            <v>13190-03511441</v>
          </cell>
          <cell r="D1499">
            <v>45450</v>
          </cell>
          <cell r="E1499" t="str">
            <v>社会福祉法人 町田市福祉サービス協会</v>
          </cell>
          <cell r="F1499" t="str">
            <v>シャカイフクシホウジン マチダシフクシサービスキョウカイ</v>
          </cell>
          <cell r="G1499" t="str">
            <v>総務</v>
          </cell>
          <cell r="H1499" t="str">
            <v>宮崎　敬之</v>
          </cell>
          <cell r="I1499" t="str">
            <v>みやざき　たかゆき</v>
          </cell>
          <cell r="J1499" t="str">
            <v>042-728-9067</v>
          </cell>
          <cell r="K1499" t="e">
            <v>#N/A</v>
          </cell>
          <cell r="L1499" t="e">
            <v>#N/A</v>
          </cell>
          <cell r="M1499" t="e">
            <v>#N/A</v>
          </cell>
          <cell r="N1499" t="str">
            <v xml:space="preserve">https://machida-fukushi.or.jp/ </v>
          </cell>
          <cell r="O1499" t="str">
            <v>町田市福祉事業補完のため設立。保育園や在宅介護支援センター等の受託経営と通所介護、居宅介護支援、訪問介護他の介護保険事業を実施。平成１７年４月特別養護老人ホーム「コモンズ」開設</v>
          </cell>
          <cell r="P1499" t="str">
            <v>特養介護職員（正職員）</v>
          </cell>
          <cell r="Q1499" t="str">
            <v>【業務の変更範囲】変更なし</v>
          </cell>
          <cell r="R1499" t="str">
            <v>＊特養入居者８０名、ショート利用者２０名のユニットケア 施設です。＊ご入居者、ご利用者がその人らしく快適に過ごせる お手伝いをお願いします。＊スタッフがフォローし合える職場環境です。＊月４～５回夜勤あり★仕事内容、職場の雰囲気を見学して下さい。</v>
          </cell>
          <cell r="S1499" t="str">
            <v>特別養護老人ホーム コモンズ内</v>
          </cell>
          <cell r="T1499" t="str">
            <v>なし</v>
          </cell>
          <cell r="U1499" t="str">
            <v>正社員</v>
          </cell>
          <cell r="V1499" t="str">
            <v xml:space="preserve">東京都町田市森野 ４－８－３９ </v>
          </cell>
          <cell r="W1499" t="str">
            <v>小田急線・ＪＲ横浜線町田駅下車,町田駅より神奈中バス市民病院前下車 徒歩３分</v>
          </cell>
          <cell r="X1499" t="str">
            <v>243,900円〜290,100円</v>
          </cell>
          <cell r="Y1499" t="str">
            <v>処遇改善調整手当 20,000円〜20,000円,住宅手当 9,700円〜15,700円,夜勤手当 40,000円〜50,000円</v>
          </cell>
          <cell r="Z1499" t="str">
            <v>夜勤手当は１回 １０，０００円（毎月１～５回あり）,賞与の他に年度末一時金,２．７ヶ月（昨年度実績）</v>
          </cell>
          <cell r="AA1499" t="str">
            <v>実費支給（上限なし）</v>
          </cell>
          <cell r="AB1499" t="str">
            <v>あり</v>
          </cell>
          <cell r="AC1499" t="str">
            <v>1月あたり2,700円〜3,600円（前年度実績）</v>
          </cell>
          <cell r="AD1499" t="str">
            <v>あり</v>
          </cell>
          <cell r="AE1499" t="str">
            <v>計 2.70ヶ月分（前年度実績）</v>
          </cell>
          <cell r="AF1499" t="str">
            <v>月給（手当等確認ください）</v>
          </cell>
          <cell r="AG1499" t="str">
            <v>期間の定めなし</v>
          </cell>
          <cell r="AH1499" t="str">
            <v>雇用期間の定めなし</v>
          </cell>
          <cell r="AI1499" t="str">
            <v>雇用期間の定めなし</v>
          </cell>
          <cell r="AJ1499" t="str">
            <v>可</v>
          </cell>
          <cell r="AK1499" t="str">
            <v>あり</v>
          </cell>
          <cell r="AL1499" t="str">
            <v>３ヶ月</v>
          </cell>
          <cell r="AM1499" t="str">
            <v>あり</v>
          </cell>
          <cell r="AN1499" t="str">
            <v>10時間</v>
          </cell>
          <cell r="AO1499" t="str">
            <v>変形労働時間制</v>
          </cell>
          <cell r="AP1499" t="str">
            <v>変形労働時間制の単位,１ヶ月単位,就業時間１,7時00分〜15時45分,就業時間２,11時30分〜20時15分,就業時間３,16時00分〜9時15分,就業時間に関する特記事項,シフト制にて就労,（３）休憩１２０分</v>
          </cell>
          <cell r="AQ1499" t="str">
            <v>週休二日制</v>
          </cell>
          <cell r="AR1499" t="str">
            <v>介護福祉士,あれば尚可,介護職員初任者研修修了者,必須</v>
          </cell>
          <cell r="AS1499" t="str">
            <v>雇用保険，労災保険，健康保険，厚生年金</v>
          </cell>
          <cell r="AT1499" t="str">
            <v>3人</v>
          </cell>
          <cell r="AU1499" t="str">
            <v>特別養護老人ホーム（特養）</v>
          </cell>
          <cell r="AV1499" t="str">
            <v>利用しない</v>
          </cell>
          <cell r="AX1499" t="str">
            <v>利用しない</v>
          </cell>
          <cell r="AZ1499" t="str">
            <v>45分</v>
          </cell>
          <cell r="BA1499" t="str">
            <v>週休二日制</v>
          </cell>
          <cell r="BB1499" t="str">
            <v>あり（屋内禁煙）</v>
          </cell>
        </row>
        <row r="1500">
          <cell r="C1500" t="str">
            <v>13190-03512741</v>
          </cell>
          <cell r="D1500">
            <v>45450</v>
          </cell>
          <cell r="E1500" t="str">
            <v>社会福祉法人 町田市福祉サービス協会</v>
          </cell>
          <cell r="F1500" t="str">
            <v>シャカイフクシホウジン マチダシフクシサービスキョウカイ</v>
          </cell>
          <cell r="G1500" t="str">
            <v>総務</v>
          </cell>
          <cell r="H1500" t="str">
            <v>宮崎　敬之</v>
          </cell>
          <cell r="I1500" t="str">
            <v>みやざき　たかゆき</v>
          </cell>
          <cell r="J1500" t="str">
            <v>042-728-9067</v>
          </cell>
          <cell r="K1500" t="e">
            <v>#N/A</v>
          </cell>
          <cell r="L1500" t="e">
            <v>#N/A</v>
          </cell>
          <cell r="M1500" t="e">
            <v>#N/A</v>
          </cell>
          <cell r="N1500" t="str">
            <v xml:space="preserve">https://machida-fukushi.or.jp/ </v>
          </cell>
          <cell r="O1500" t="str">
            <v>町田市福祉事業補完のため設立。保育園や在宅介護支援センター等の受託経営と通所介護、居宅介護支援、訪問介護他の介護保険事業を実施。平成１７年４月特別養護老人ホーム「コモンズ」開設</v>
          </cell>
          <cell r="P1500" t="str">
            <v>ホームヘルプサービス提供責任者</v>
          </cell>
          <cell r="Q1500" t="str">
            <v>【業務の変更範囲】変更なし</v>
          </cell>
          <cell r="R1500" t="str">
            <v>ホームヘルプサービスは高齢者が在宅でその人らしく暮らせるよう,、在宅生活を支える中心的なサービスで、やりがいのあるお仕事で,す。,ヘルパーと利用者のコーディネート、ケアマネジャーとの連絡、訪,問介護計画の作成、ヘルパーの勉強会開催などが主な仕事になりま,す。初めての方でも手厚くフォローしますし、スキルアップのお手,伝いを致します。</v>
          </cell>
          <cell r="S1500" t="str">
            <v>小山田ヘルパーステーション</v>
          </cell>
          <cell r="T1500" t="str">
            <v>町田市内</v>
          </cell>
          <cell r="U1500" t="str">
            <v>正社員</v>
          </cell>
          <cell r="V1500" t="str">
            <v>東京都町田市下小山田町３５８０ ふれあい桜館１階</v>
          </cell>
          <cell r="W1500" t="str">
            <v>小田急線・ＪＲ横浜線 町田駅から神奈中バス「桜美林学園」下車,徒歩８分 「尾根緑道入口」下車徒歩２分</v>
          </cell>
          <cell r="X1500" t="str">
            <v>203,900円〜240,100円</v>
          </cell>
          <cell r="Y1500" t="str">
            <v>改善処遇手当 20,000円〜20,000円,住宅手当 9,700円〜15,700円</v>
          </cell>
          <cell r="Z1500" t="str">
            <v>なし</v>
          </cell>
          <cell r="AA1500" t="str">
            <v>実費支給（上限なし）</v>
          </cell>
          <cell r="AB1500" t="str">
            <v>あり</v>
          </cell>
          <cell r="AC1500" t="str">
            <v>1月あたり3,600円〜4,000円（前年度実績）</v>
          </cell>
          <cell r="AD1500" t="str">
            <v>あり</v>
          </cell>
          <cell r="AE1500" t="str">
            <v>計 2.70ヶ月分（前年度実績）</v>
          </cell>
          <cell r="AF1500" t="str">
            <v>月給（手当等確認ください）</v>
          </cell>
          <cell r="AG1500" t="str">
            <v>期間の定めなし</v>
          </cell>
          <cell r="AH1500" t="str">
            <v>雇用期間の定めなし</v>
          </cell>
          <cell r="AI1500" t="str">
            <v>雇用期間の定めなし</v>
          </cell>
          <cell r="AJ1500" t="str">
            <v>可</v>
          </cell>
          <cell r="AK1500" t="str">
            <v>あり</v>
          </cell>
          <cell r="AL1500" t="str">
            <v>３ヶ月</v>
          </cell>
          <cell r="AM1500" t="str">
            <v>あり</v>
          </cell>
          <cell r="AN1500" t="str">
            <v>10時間</v>
          </cell>
          <cell r="AO1500" t="str">
            <v>日勤</v>
          </cell>
          <cell r="AP1500" t="str">
            <v>8時30分〜17時15分</v>
          </cell>
          <cell r="AQ1500" t="str">
            <v>週休二日制</v>
          </cell>
          <cell r="AR1500" t="str">
            <v>介護福祉士,必須,普通自動車免許（ＡＴ可）,普通自動車運転免許,必須（ＡＴ限定可）</v>
          </cell>
          <cell r="AS1500" t="str">
            <v>雇用保険，労災保険，健康保険，厚生年金</v>
          </cell>
          <cell r="AT1500" t="str">
            <v>1人</v>
          </cell>
          <cell r="AU1500" t="str">
            <v>訪問介護（ホームヘルプサービス）</v>
          </cell>
          <cell r="AV1500" t="str">
            <v>利用しない</v>
          </cell>
          <cell r="AX1500" t="str">
            <v>利用しない</v>
          </cell>
          <cell r="AZ1500" t="str">
            <v>45分</v>
          </cell>
          <cell r="BA1500" t="str">
            <v>週休二日制</v>
          </cell>
          <cell r="BB1500" t="str">
            <v>あり（屋内禁煙）</v>
          </cell>
        </row>
        <row r="1501">
          <cell r="C1501" t="str">
            <v>13190-03513641</v>
          </cell>
          <cell r="D1501">
            <v>45450</v>
          </cell>
          <cell r="E1501" t="str">
            <v>社会福祉法人 町田市福祉サービス協会</v>
          </cell>
          <cell r="F1501" t="str">
            <v>シャカイフクシホウジン マチダシフクシサービスキョウカイ</v>
          </cell>
          <cell r="G1501" t="str">
            <v>総務</v>
          </cell>
          <cell r="H1501" t="str">
            <v>宮崎　敬之</v>
          </cell>
          <cell r="I1501" t="str">
            <v>みやざき　たかゆき</v>
          </cell>
          <cell r="J1501" t="str">
            <v>042-728-9067</v>
          </cell>
          <cell r="K1501" t="e">
            <v>#N/A</v>
          </cell>
          <cell r="L1501" t="e">
            <v>#N/A</v>
          </cell>
          <cell r="M1501" t="e">
            <v>#N/A</v>
          </cell>
          <cell r="N1501" t="str">
            <v xml:space="preserve">https://machida-fukushi.or.jp/ </v>
          </cell>
          <cell r="O1501" t="str">
            <v>町田市福祉事業補完のため設立。保育園や在宅介護支援センター等の受託経営と通所介護、居宅介護支援、訪問介護他の介護保険事業を実施。平成１７年４月特別養護老人ホーム「コモンズ」開設</v>
          </cell>
          <cell r="P1501" t="str">
            <v>訪問介護ヘルパー</v>
          </cell>
          <cell r="Q1501" t="str">
            <v>【業務の変更範囲】変更なし</v>
          </cell>
          <cell r="R1501" t="str">
            <v>ご利用者様のお宅へ訪問し、・生活援助（掃除・調理・買い物など）・身体介護（食事・入浴・排泄介助など）を行っていただきます。また活動がない時間は電話対応・事務処理を行っていただきます。</v>
          </cell>
          <cell r="S1501" t="str">
            <v>小山田高齢者在宅サービスセンター</v>
          </cell>
          <cell r="T1501" t="str">
            <v>なし</v>
          </cell>
          <cell r="U1501" t="str">
            <v>非常勤パート</v>
          </cell>
          <cell r="V1501" t="str">
            <v>東京都町田市下小山田町３５８０ ふれあい桜館１階</v>
          </cell>
          <cell r="W1501" t="str">
            <v>神奈中バス「桜美林学園」下車徒歩８分,「尾根緑道入口」下車徒歩２分</v>
          </cell>
          <cell r="X1501" t="str">
            <v>1,231円〜1,252円</v>
          </cell>
          <cell r="Y1501" t="str">
            <v>処遇改善手当 159円〜180円</v>
          </cell>
          <cell r="Z1501" t="str">
            <v>なし</v>
          </cell>
          <cell r="AA1501" t="str">
            <v>実費支給（上限なし）</v>
          </cell>
          <cell r="AB1501" t="str">
            <v>あり</v>
          </cell>
          <cell r="AC1501" t="str">
            <v>1時間あたり10円〜11円（前年度実績）</v>
          </cell>
          <cell r="AD1501" t="str">
            <v>あり</v>
          </cell>
          <cell r="AE1501" t="str">
            <v>計 1.00ヶ月分（前年度実績）</v>
          </cell>
          <cell r="AF1501" t="str">
            <v>時給</v>
          </cell>
          <cell r="AG1501" t="str">
            <v>期間の定めあり</v>
          </cell>
          <cell r="AH1501" t="str">
            <v>雇用期間の定めあり（4ヶ月以上）,〜2025年3月31日,契約更新の可能性,あり（原則更新）</v>
          </cell>
          <cell r="AI1501" t="str">
            <v>雇用期間の定めあり（4ヶ月以上）,〜2025年3月31日,契約更新の可能性,あり（原則更新）</v>
          </cell>
          <cell r="AJ1501" t="str">
            <v>可</v>
          </cell>
          <cell r="AK1501" t="str">
            <v>あり</v>
          </cell>
          <cell r="AL1501" t="str">
            <v>１ヶ月</v>
          </cell>
          <cell r="AM1501" t="str">
            <v>あり</v>
          </cell>
          <cell r="AN1501" t="str">
            <v>2時間</v>
          </cell>
          <cell r="AO1501" t="str">
            <v>日勤</v>
          </cell>
          <cell r="AP1501" t="str">
            <v>8時30分〜17時00分,就業時間に関する特記事項,就業時間については８：３０～１７：００の間で応相談。,※週１日～でも可。</v>
          </cell>
          <cell r="AQ1501" t="str">
            <v>週1日〜週3日</v>
          </cell>
          <cell r="AR1501" t="str">
            <v>介護職員初任者研修修了者,必須,ホームヘルパー２級,必須,いずれかの資格を所持で可,普通自動車運転免許,必須（ＡＴ限定可）</v>
          </cell>
          <cell r="AS1501" t="str">
            <v>労災保険</v>
          </cell>
          <cell r="AT1501" t="str">
            <v>1人</v>
          </cell>
          <cell r="AU1501" t="str">
            <v>訪問介護（ホームヘルプサービス）</v>
          </cell>
          <cell r="AV1501" t="str">
            <v>利用しない</v>
          </cell>
          <cell r="AX1501" t="str">
            <v>利用しない</v>
          </cell>
          <cell r="AZ1501" t="str">
            <v>60分</v>
          </cell>
          <cell r="BA1501" t="str">
            <v>週休二日制</v>
          </cell>
          <cell r="BB1501" t="str">
            <v>あり（屋内禁煙）</v>
          </cell>
        </row>
        <row r="1502">
          <cell r="C1502" t="str">
            <v>13190-03515141</v>
          </cell>
          <cell r="D1502">
            <v>45404</v>
          </cell>
          <cell r="E1502" t="str">
            <v>社会福祉法人奉優会 優っくり村町田森野</v>
          </cell>
          <cell r="F1502" t="str">
            <v>シャカイフクシホウジン ホウユウカイ ユックリムラマチダモリノ</v>
          </cell>
          <cell r="G1502" t="str">
            <v>人事部</v>
          </cell>
          <cell r="H1502" t="str">
            <v>水野</v>
          </cell>
          <cell r="I1502" t="str">
            <v>みずの</v>
          </cell>
          <cell r="J1502" t="str">
            <v>070-3110-6948</v>
          </cell>
          <cell r="K1502" t="e">
            <v>#N/A</v>
          </cell>
          <cell r="L1502" t="e">
            <v>#N/A</v>
          </cell>
          <cell r="M1502" t="e">
            <v>#N/A</v>
          </cell>
          <cell r="N1502" t="str">
            <v xml:space="preserve">http://www.foryou.or.jp </v>
          </cell>
          <cell r="O1502" t="str">
            <v>地域のご利用者様の「その方らしい暮らし」を大切にします。職員全員で作り上げていく法人ですので、法人と一緒に成長したいという気持ちのある方が活躍できる環境です。</v>
          </cell>
          <cell r="P1502" t="str">
            <v>介護職／人の生活を支える／５月１５日面接会</v>
          </cell>
          <cell r="Q1502" t="str">
            <v>変更範囲：会社の定める業務</v>
          </cell>
          <cell r="R1502" t="str">
            <v>人のためになる仕事！介護が必要な高齢者を支える介護業務です。 □起床時、就寝時のお手伝い □食事の準備・配膳・環境整備 □食事・服薬・入浴・排せつの介助 □体操・外出・歩行練習・余暇活動の支援 □ご利用者の送迎・訪問対応 など未経験ＯＫ！資格取得支援あり◎１日８時間勤務できる方歓迎☆運転免許お持ちの方は時短勤務も可能です。資格か経験あれば夜勤も可能☆稼げる☆別途夜勤手当あります！優っくり村は２３区を中心に多数の事業所があります。あなたに合う環境がきっと見つかります。長く働けてスキルＵＰも叶います！</v>
          </cell>
          <cell r="S1502" t="str">
            <v>優っくり村町田森野（ゆっくりむらまちだもりの）</v>
          </cell>
          <cell r="T1502" t="str">
            <v>変更範囲：会社の定める業務</v>
          </cell>
          <cell r="U1502" t="str">
            <v>非常勤パート</v>
          </cell>
          <cell r="V1502" t="str">
            <v>東京都町田市森野４－７－１３</v>
          </cell>
          <cell r="W1502" t="str">
            <v>ＪＲ横浜線・小田急線「町田」駅 ＪＲ横浜線「古淵」駅,最寄り駅から就業場所までの交通手段,徒歩,所要時間,20分</v>
          </cell>
          <cell r="X1502" t="str">
            <v>1,370円〜1,500円</v>
          </cell>
          <cell r="Y1502" t="str">
            <v>-</v>
          </cell>
          <cell r="Z1502" t="str">
            <v>上記時給には職務手当・月額処遇改善手当を含みます◇資格手当：介護福祉士１００円／時 他３０円／時◇週４０時間勤務：２０円／時◇夜勤：５０円／時◇夜勤手当：２０００円／回◇深夜労働手当：時給２５％割増（５時間）</v>
          </cell>
          <cell r="AA1502" t="str">
            <v>実費支給（上限あり）</v>
          </cell>
          <cell r="AB1502" t="str">
            <v>あり</v>
          </cell>
          <cell r="AC1502" t="str">
            <v>1時間あたり10円〜20円（前年度実績）</v>
          </cell>
          <cell r="AD1502" t="str">
            <v>なし</v>
          </cell>
          <cell r="AE1502" t="str">
            <v>なし</v>
          </cell>
          <cell r="AF1502" t="str">
            <v>時給</v>
          </cell>
          <cell r="AG1502" t="str">
            <v>期間の定めあり</v>
          </cell>
          <cell r="AH1502" t="str">
            <v>雇用期間の定めあり（4ヶ月未満）,2ヶ月,契約更新の可能性,あり（条件付きで更新あり）</v>
          </cell>
          <cell r="AI1502" t="str">
            <v>契約更新の条件初回２ヶ月、２回目１０ヶ月、３回目以降１年法人業績・個人評価による。更新回数上限なし</v>
          </cell>
          <cell r="AJ1502" t="str">
            <v>不可</v>
          </cell>
          <cell r="AK1502" t="str">
            <v>なし</v>
          </cell>
          <cell r="AL1502" t="str">
            <v>なし</v>
          </cell>
          <cell r="AM1502" t="str">
            <v>あり</v>
          </cell>
          <cell r="AN1502" t="str">
            <v>2時間</v>
          </cell>
          <cell r="AO1502" t="str">
            <v>交替制（シフト制）</v>
          </cell>
          <cell r="AP1502" t="str">
            <v>就業時間１,7時00分〜16時00分,就業時間２,9時00分〜18時00分,就業時間３,10時00分〜19時00分,就業時間に関する特記事項,［４］１３：００～２２：００,［５］２２：００～翌９：００（休憩１８０分）,日勤の勤務時間はご希望を伺い調整いたします☆</v>
          </cell>
          <cell r="AQ1502" t="str">
            <v>週1日〜週5日</v>
          </cell>
          <cell r="AR1502" t="str">
            <v>介護福祉士,あれば尚可,介護職員実務者研修修了者,あれば尚可,介護職員初任者研修修了者,あれば尚可,実務者研修あるいは介福をお持ちの方は給与がアップします。,普通自動車運転免許,あれば尚可（ＡＴ限定可）</v>
          </cell>
          <cell r="AS1502" t="str">
            <v>労災保険</v>
          </cell>
          <cell r="AT1502" t="str">
            <v>1人</v>
          </cell>
          <cell r="AU1502" t="str">
            <v>認知症対応型共同生活介護（グループホーム）</v>
          </cell>
          <cell r="AV1502" t="str">
            <v>利用しない</v>
          </cell>
          <cell r="AX1502" t="str">
            <v>利用しない</v>
          </cell>
          <cell r="AZ1502" t="str">
            <v>60分</v>
          </cell>
          <cell r="BA1502" t="str">
            <v>週休二日制</v>
          </cell>
          <cell r="BB1502" t="str">
            <v>あり（屋内禁煙）</v>
          </cell>
        </row>
        <row r="1503">
          <cell r="C1503" t="str">
            <v>13190-03520741</v>
          </cell>
          <cell r="D1503">
            <v>45404</v>
          </cell>
          <cell r="E1503" t="str">
            <v>社会福祉法人賛育会</v>
          </cell>
          <cell r="F1503" t="str">
            <v>シャカイフクシホウジン サンイクカイ セイフウエン</v>
          </cell>
          <cell r="G1503" t="str">
            <v>管理係長</v>
          </cell>
          <cell r="H1503" t="str">
            <v>片桐　賢介</v>
          </cell>
          <cell r="I1503" t="str">
            <v>かたぎり　けんすけ</v>
          </cell>
          <cell r="J1503" t="str">
            <v>042-736-6906</v>
          </cell>
          <cell r="K1503" t="e">
            <v>#N/A</v>
          </cell>
          <cell r="L1503" t="e">
            <v>#N/A</v>
          </cell>
          <cell r="M1503" t="e">
            <v>#N/A</v>
          </cell>
          <cell r="N1503" t="str">
            <v xml:space="preserve">http://www.san-ikukai.or.jp/seifu-en/ </v>
          </cell>
          <cell r="O1503" t="str">
            <v>都内でも最も歴史のある特別養護老人ホームを中核として、各種の高齢者対象事業を展開する複合型の施設です。キリスト教の精神を基盤に利用者本位のサービス提供を目標としています。</v>
          </cell>
          <cell r="P1503" t="str">
            <v>夜間介護員（訪問巡回）</v>
          </cell>
          <cell r="Q1503" t="str">
            <v>変更範囲：なし</v>
          </cell>
          <cell r="R1503" t="str">
            <v>夜間の訪問介護業務全般・安否確認 ・服薬確認 ・水分補給 ・おむつ交換 ・緊急対応 等＊一人一人に寄り添ったサポートを心がけています。訪問エリア：町田市（３０分程度の圏内です）交通手段：社用車、バイク、電動自転車訪問件数：同じ利用者様を３時間おきに訪問していただきます。</v>
          </cell>
          <cell r="S1503" t="str">
            <v>訪問巡回ステーション清風園</v>
          </cell>
          <cell r="T1503" t="str">
            <v>なし</v>
          </cell>
          <cell r="U1503" t="str">
            <v>非常勤パート</v>
          </cell>
          <cell r="V1503" t="str">
            <v>東京都町田市金井 ７－１７－２０</v>
          </cell>
          <cell r="W1503" t="str">
            <v>小田急線 玉川学園前駅,最寄り駅から就業場所までの交通手段,徒歩,所要時間,20分</v>
          </cell>
          <cell r="X1503" t="str">
            <v>1,230円〜1,330円</v>
          </cell>
          <cell r="Y1503" t="str">
            <v>処遇改善加算手当 60円〜60円,特殊職務手当手当 40円〜40円</v>
          </cell>
          <cell r="Z1503" t="str">
            <v>夜勤手当 ５，０００円,（※１夜勤 １４，８４０円から１５，６４０円）</v>
          </cell>
          <cell r="AA1503" t="str">
            <v>実費支給（上限なし）</v>
          </cell>
          <cell r="AB1503" t="str">
            <v>あり</v>
          </cell>
          <cell r="AC1503" t="str">
            <v>1時間あたり30円〜（前年度実績）</v>
          </cell>
          <cell r="AD1503" t="str">
            <v>なし</v>
          </cell>
          <cell r="AE1503" t="str">
            <v>なし</v>
          </cell>
          <cell r="AF1503" t="str">
            <v>時給</v>
          </cell>
          <cell r="AG1503" t="str">
            <v>期間の定めあり</v>
          </cell>
          <cell r="AH1503" t="str">
            <v>雇用期間の定めあり（4ヶ月未満）,〜2024年6月30日,契約更新の可能性,あり（原則更新）</v>
          </cell>
          <cell r="AI1503" t="str">
            <v>雇用期間の定めあり（4ヶ月未満）,〜2024年6月30日,契約更新の可能性,あり（原則更新）</v>
          </cell>
          <cell r="AJ1503" t="str">
            <v>可</v>
          </cell>
          <cell r="AK1503" t="str">
            <v>あり</v>
          </cell>
          <cell r="AL1503" t="str">
            <v>３ヶ月</v>
          </cell>
          <cell r="AM1503" t="str">
            <v>なし</v>
          </cell>
          <cell r="AN1503" t="str">
            <v>なし</v>
          </cell>
          <cell r="AO1503" t="str">
            <v>変形労働時間制</v>
          </cell>
          <cell r="AP1503" t="str">
            <v>変形労働時間制の単位,１ヶ月単位,就業時間１,21時30分〜7時30分,就業時間に関する特記事項,２１：３０～７：３０（１２０分休憩・実働８時間）,※曜日固定希望の場合、ご相談ください☆</v>
          </cell>
          <cell r="AQ1503" t="str">
            <v>週2日以上</v>
          </cell>
          <cell r="AR1503" t="str">
            <v>介護福祉士,必須,介護職員実務者研修修了者,必須,介護職員初任者研修修了者,必須,普通自動車運転免許（ＡＴ可）,いずれかの資格を所持で可</v>
          </cell>
          <cell r="AS1503" t="str">
            <v>労災保険</v>
          </cell>
          <cell r="AT1503" t="str">
            <v>1人</v>
          </cell>
          <cell r="AU1503" t="str">
            <v>その他</v>
          </cell>
          <cell r="AV1503" t="str">
            <v>利用しない</v>
          </cell>
          <cell r="AX1503" t="str">
            <v>利用しない</v>
          </cell>
          <cell r="AZ1503" t="str">
            <v>120分</v>
          </cell>
          <cell r="BA1503" t="str">
            <v>週休二日制</v>
          </cell>
          <cell r="BB1503" t="str">
            <v>あり（屋内禁煙）</v>
          </cell>
        </row>
        <row r="1504">
          <cell r="C1504" t="str">
            <v>13190-03522941</v>
          </cell>
          <cell r="D1504">
            <v>45450</v>
          </cell>
          <cell r="E1504" t="str">
            <v>社会福祉法人賛育会</v>
          </cell>
          <cell r="F1504" t="str">
            <v>シャカイフクシホウジン サンイクカイ セイフウエン</v>
          </cell>
          <cell r="G1504" t="str">
            <v>管理係長</v>
          </cell>
          <cell r="H1504" t="str">
            <v>片桐　賢介</v>
          </cell>
          <cell r="I1504" t="str">
            <v>かたぎり　けんすけ</v>
          </cell>
          <cell r="J1504" t="str">
            <v>042-736-6906</v>
          </cell>
          <cell r="K1504" t="e">
            <v>#N/A</v>
          </cell>
          <cell r="L1504" t="e">
            <v>#N/A</v>
          </cell>
          <cell r="M1504" t="e">
            <v>#N/A</v>
          </cell>
          <cell r="N1504" t="str">
            <v xml:space="preserve">http://www.san-ikukai.or.jp/seifu-en/ </v>
          </cell>
          <cell r="O1504" t="str">
            <v>都内でも最も歴史のある特別養護老人ホームを中核として、各種の高齢者対象事業を展開する複合型の施設です。キリスト教の精神を基盤に利用者本位のサービス提供を目標としています。</v>
          </cell>
          <cell r="P1504" t="str">
            <v>介護員（訪問介護）</v>
          </cell>
          <cell r="Q1504" t="str">
            <v>変更範囲：変更なし</v>
          </cell>
          <cell r="R1504" t="str">
            <v>ご利用者のお宅に伺って、日常生活の支援を行って頂きます。未経験の方にも丁寧に指導致します。訪問巡回ステーションにおける訪問介護 定期巡回業務です。同一建物の高齢者住宅や近隣のお住いの高齢者宅を訪問する。ご希望による短時間勤務でも可。１日１件の業務でも大歓迎です！！＊訪問介護業務＊ダブルワークの方も無理なく勤務できます。</v>
          </cell>
          <cell r="S1504" t="str">
            <v>訪問介護　清風園</v>
          </cell>
          <cell r="T1504" t="str">
            <v>なし</v>
          </cell>
          <cell r="U1504" t="str">
            <v>非常勤パート</v>
          </cell>
          <cell r="V1504" t="str">
            <v>東京都町田市金井 ７－１７－２０</v>
          </cell>
          <cell r="W1504" t="str">
            <v>小田急線 玉川学園前駅,最寄り駅から就業場所までの交通手段,徒歩,所要時間,20分</v>
          </cell>
          <cell r="X1504" t="str">
            <v>1,230円〜1,330円</v>
          </cell>
          <cell r="Y1504" t="str">
            <v>-</v>
          </cell>
          <cell r="Z1504" t="str">
            <v>日曜・祝日勤務 時給２００円増</v>
          </cell>
          <cell r="AA1504" t="str">
            <v>実費支給（上限なし）</v>
          </cell>
          <cell r="AB1504" t="str">
            <v>あり</v>
          </cell>
          <cell r="AC1504" t="str">
            <v>1時間あたり30円〜（前年度実績）</v>
          </cell>
          <cell r="AD1504" t="str">
            <v>なし</v>
          </cell>
          <cell r="AE1504" t="str">
            <v>なし</v>
          </cell>
          <cell r="AF1504" t="str">
            <v>時給</v>
          </cell>
          <cell r="AG1504" t="str">
            <v>期間の定めあり</v>
          </cell>
          <cell r="AH1504" t="str">
            <v>雇用期間の定めあり（4ヶ月以上）,〜2025年3月31日,契約更新の可能性,あり（原則更新）</v>
          </cell>
          <cell r="AI1504" t="str">
            <v>雇用期間の定めあり（4ヶ月以上）,〜2025年3月31日,契約更新の可能性,あり（原則更新）</v>
          </cell>
          <cell r="AJ1504" t="str">
            <v>可</v>
          </cell>
          <cell r="AK1504" t="str">
            <v>あり</v>
          </cell>
          <cell r="AL1504" t="str">
            <v>３ヶ月</v>
          </cell>
          <cell r="AM1504" t="str">
            <v>なし</v>
          </cell>
          <cell r="AN1504" t="str">
            <v>なし</v>
          </cell>
          <cell r="AO1504" t="str">
            <v>日勤</v>
          </cell>
          <cell r="AP1504" t="str">
            <v>7時30分〜22時00分の時間の間の3時間以上,就業時間に関する特記事項,１日３時間から７．５時間まで勤務,ご希望により短時間勤務でも可</v>
          </cell>
          <cell r="AQ1504" t="str">
            <v>週1日〜週2日</v>
          </cell>
          <cell r="AR1504" t="str">
            <v>介護福祉士,あれば尚可,普通自動車運転免許（ＡＴ可）,普通自動車運転免許,必須（ＡＴ限定可）</v>
          </cell>
          <cell r="AS1504" t="str">
            <v>労災保険</v>
          </cell>
          <cell r="AT1504" t="str">
            <v>1人</v>
          </cell>
          <cell r="AU1504" t="str">
            <v>訪問介護（ホームヘルプサービス）</v>
          </cell>
          <cell r="AV1504" t="str">
            <v>利用しない</v>
          </cell>
          <cell r="AX1504" t="str">
            <v>利用しない</v>
          </cell>
          <cell r="AZ1504" t="str">
            <v>60分</v>
          </cell>
          <cell r="BA1504" t="str">
            <v>週休二日制</v>
          </cell>
          <cell r="BB1504" t="str">
            <v>あり（喫煙室設置）</v>
          </cell>
        </row>
        <row r="1505">
          <cell r="C1505" t="str">
            <v>13190-03525341</v>
          </cell>
          <cell r="D1505">
            <v>45404</v>
          </cell>
          <cell r="E1505" t="str">
            <v>社会福祉法人賛育会</v>
          </cell>
          <cell r="F1505" t="str">
            <v>シャカイフクシホウジン サンイクカイ セイフウエン</v>
          </cell>
          <cell r="G1505" t="str">
            <v>管理係長</v>
          </cell>
          <cell r="H1505" t="str">
            <v>片桐　賢介</v>
          </cell>
          <cell r="I1505" t="str">
            <v>かたぎり　けんすけ</v>
          </cell>
          <cell r="J1505" t="str">
            <v>042-736-6906</v>
          </cell>
          <cell r="K1505" t="e">
            <v>#N/A</v>
          </cell>
          <cell r="L1505" t="e">
            <v>#N/A</v>
          </cell>
          <cell r="M1505" t="e">
            <v>#N/A</v>
          </cell>
          <cell r="N1505" t="str">
            <v xml:space="preserve">http://www.san-ikukai.or.jp/seifu-en/ </v>
          </cell>
          <cell r="O1505" t="str">
            <v>都内でも最も歴史のある特別養護老人ホームを中核として、各種の高齢者対象事業を展開する複合型の施設です。キリスト教の精神を基盤に利用者本位のサービス提供を目標としています。</v>
          </cell>
          <cell r="P1505" t="str">
            <v>グループホームの介護業務（夜勤専従）</v>
          </cell>
          <cell r="Q1505" t="str">
            <v>変更範囲：変更なし</v>
          </cell>
          <cell r="R1505" t="str">
            <v>グループホームでは認知症と診断のある要支援２から要介護５までの方が１ユニット９名の少人数で食事を作りや清掃、洗濯など出来る事を行い、一人一人の能力に合わせた支援を行う事で協力し合いながら共同生活を送っています。【業務内容】グループホームでのご利用者の夜間帯の介護業務具体的には排泄ケア、就寝介助、食事作り（夕食、朝食）、清掃、記録入力など</v>
          </cell>
          <cell r="S1505" t="str">
            <v>グループホーム丘の上清風</v>
          </cell>
          <cell r="T1505" t="str">
            <v>なし</v>
          </cell>
          <cell r="U1505" t="str">
            <v>非常勤パート</v>
          </cell>
          <cell r="V1505" t="str">
            <v>東京都町田市金井 ７－１７－１３</v>
          </cell>
          <cell r="W1505" t="str">
            <v>小田急線 町田駅,就業場所に関する特記事項,清風園（丘の家清風）,小田急線鶴川駅・町田駅よりバス「八幡神社前」下車 徒歩５分</v>
          </cell>
          <cell r="X1505" t="str">
            <v>1,260円〜1,260円</v>
          </cell>
          <cell r="Y1505" t="str">
            <v>処遇改善加算手当 60円〜60円</v>
          </cell>
          <cell r="Z1505" t="str">
            <v>・夜勤手当 ５０００円／回,※１夜勤 ２３，９００円となります。,年末年始（６０００円／回）</v>
          </cell>
          <cell r="AA1505" t="str">
            <v>実費支給（上限なし）</v>
          </cell>
          <cell r="AB1505" t="str">
            <v>なし</v>
          </cell>
          <cell r="AC1505" t="str">
            <v>なし</v>
          </cell>
          <cell r="AD1505" t="str">
            <v>なし</v>
          </cell>
          <cell r="AE1505" t="str">
            <v>なし</v>
          </cell>
          <cell r="AF1505" t="str">
            <v>時給</v>
          </cell>
          <cell r="AG1505" t="str">
            <v>期間の定めあり</v>
          </cell>
          <cell r="AH1505" t="str">
            <v>雇用期間の定めあり（4ヶ月以上）,〜2025年3月31日,契約更新の可能性,あり（原則更新）</v>
          </cell>
          <cell r="AI1505" t="str">
            <v>雇用期間の定めあり（4ヶ月以上）,〜2025年3月31日,契約更新の可能性,あり（原則更新）</v>
          </cell>
          <cell r="AJ1505" t="str">
            <v>可</v>
          </cell>
          <cell r="AK1505" t="str">
            <v>あり</v>
          </cell>
          <cell r="AL1505" t="str">
            <v>３ヶ月</v>
          </cell>
          <cell r="AM1505" t="str">
            <v>なし</v>
          </cell>
          <cell r="AN1505" t="str">
            <v>なし</v>
          </cell>
          <cell r="AO1505" t="str">
            <v>変形労働時間制</v>
          </cell>
          <cell r="AP1505" t="str">
            <v>変形労働時間制の単位,１ヶ月単位,就業時間１,16時30分〜9時30分,又は,〜の時間の間の0時間,就業時間に関する特記事項,シフト制</v>
          </cell>
          <cell r="AQ1505" t="str">
            <v>週1日以上</v>
          </cell>
          <cell r="AR1505" t="str">
            <v>介護職員初任者研修修了者,あれば尚可,介護職員実務者研修修了者,あれば尚可,介護福祉士,あれば尚可,いずれかの資格を所持で可</v>
          </cell>
          <cell r="AS1505" t="str">
            <v>労災保険</v>
          </cell>
          <cell r="AT1505" t="str">
            <v>2人</v>
          </cell>
          <cell r="AU1505" t="str">
            <v>認知症対応型共同生活介護（グループホーム）</v>
          </cell>
          <cell r="AV1505" t="str">
            <v>利用しない</v>
          </cell>
          <cell r="AX1505" t="str">
            <v>利用しない</v>
          </cell>
          <cell r="AZ1505" t="str">
            <v>120分</v>
          </cell>
          <cell r="BA1505" t="str">
            <v>週休二日制</v>
          </cell>
          <cell r="BB1505" t="str">
            <v>あり（喫煙室設置）</v>
          </cell>
        </row>
        <row r="1506">
          <cell r="C1506" t="str">
            <v>13190-03528541</v>
          </cell>
          <cell r="D1506">
            <v>45404</v>
          </cell>
          <cell r="E1506" t="str">
            <v>お問い合わせください</v>
          </cell>
          <cell r="F1506" t="str">
            <v>-</v>
          </cell>
          <cell r="G1506" t="str">
            <v>管理係長</v>
          </cell>
          <cell r="H1506" t="str">
            <v>片桐　賢介</v>
          </cell>
          <cell r="I1506" t="str">
            <v>かたぎり　けんすけ</v>
          </cell>
          <cell r="J1506" t="str">
            <v>042-736-6906</v>
          </cell>
          <cell r="K1506" t="e">
            <v>#N/A</v>
          </cell>
          <cell r="L1506" t="e">
            <v>#N/A</v>
          </cell>
          <cell r="M1506" t="e">
            <v>#N/A</v>
          </cell>
          <cell r="N1506" t="str">
            <v>-</v>
          </cell>
          <cell r="O1506" t="str">
            <v>-</v>
          </cell>
          <cell r="P1506" t="str">
            <v>保健師（ベテラン・新人問わず）</v>
          </cell>
          <cell r="Q1506" t="str">
            <v>【業務の変更範囲】変更なし</v>
          </cell>
          <cell r="R1506" t="str">
            <v>【地域包括支援センター業務】・介護保険を含めた総合的な相談・支援、介護予防プランの作成、権利擁護事業等、地域のネットワークづくりをチームで支援していくお仕事です。・保健師として介護予防ケアマネジメント、介護予防の普及啓発活動などを行います。・介護保険を含めた総合的な相談・支援、介護予防プランの作成、権利擁護事業等、地域のネットワークづくりを社会福祉士、主任ケアマネジャー、ケアマネジャー、保健師等がチームで支援いたします。</v>
          </cell>
          <cell r="S1506" t="str">
            <v>お問い合わせください</v>
          </cell>
          <cell r="T1506" t="str">
            <v>なし</v>
          </cell>
          <cell r="U1506" t="str">
            <v>その他</v>
          </cell>
          <cell r="V1506" t="str">
            <v>東京都町田市</v>
          </cell>
          <cell r="W1506" t="str">
            <v>鶴川駅よりバス 「やくし台三丁目」下車 徒歩５分</v>
          </cell>
          <cell r="X1506" t="str">
            <v>250,000円〜300,000円</v>
          </cell>
          <cell r="Y1506" t="str">
            <v>-</v>
          </cell>
          <cell r="Z1506" t="str">
            <v>-</v>
          </cell>
          <cell r="AA1506" t="str">
            <v>実費支給（上限なし）</v>
          </cell>
          <cell r="AB1506" t="str">
            <v>なし</v>
          </cell>
          <cell r="AC1506" t="str">
            <v>なし</v>
          </cell>
          <cell r="AD1506" t="str">
            <v>なし</v>
          </cell>
          <cell r="AE1506" t="str">
            <v>なし</v>
          </cell>
          <cell r="AF1506" t="str">
            <v>月給（手当等確認ください）</v>
          </cell>
          <cell r="AG1506" t="str">
            <v>期間の定めあり</v>
          </cell>
          <cell r="AH1506" t="str">
            <v>雇用期間の定めあり（4ヶ月以上）,〜2025年3月31日,契約更新の可能性,あり（原則更新）</v>
          </cell>
          <cell r="AI1506" t="str">
            <v>雇用期間の定めあり（4ヶ月以上）,〜2025年3月31日,契約更新の可能性,あり（原則更新）</v>
          </cell>
          <cell r="AJ1506" t="str">
            <v>可</v>
          </cell>
          <cell r="AK1506" t="str">
            <v>なし</v>
          </cell>
          <cell r="AL1506" t="str">
            <v>なし</v>
          </cell>
          <cell r="AM1506" t="str">
            <v>あり</v>
          </cell>
          <cell r="AN1506" t="str">
            <v>10時間</v>
          </cell>
          <cell r="AO1506" t="str">
            <v>変形労働時間制</v>
          </cell>
          <cell r="AP1506" t="str">
            <v>変形労働時間制の単位,１ヶ月単位,就業時間１,9時00分〜17時30分,就業時間２,8時30分〜17時00分</v>
          </cell>
          <cell r="AQ1506" t="str">
            <v>週休二日制</v>
          </cell>
          <cell r="AR1506" t="str">
            <v>保健師,必須,普通自動車運転免許,あれば尚可（ＡＴ限定可）</v>
          </cell>
          <cell r="AS1506" t="str">
            <v>雇用保険，労災保険，健康保険，厚生年金</v>
          </cell>
          <cell r="AT1506" t="str">
            <v>1人</v>
          </cell>
          <cell r="AU1506" t="str">
            <v>地域包括支援センター</v>
          </cell>
          <cell r="AV1506" t="str">
            <v>利用しない</v>
          </cell>
          <cell r="AX1506" t="str">
            <v>利用しない</v>
          </cell>
          <cell r="AZ1506" t="str">
            <v>60分</v>
          </cell>
          <cell r="BA1506" t="str">
            <v>週休二日制</v>
          </cell>
          <cell r="BB1506" t="str">
            <v>あり（屋内禁煙）</v>
          </cell>
        </row>
        <row r="1507">
          <cell r="C1507" t="str">
            <v>13190-03530641</v>
          </cell>
          <cell r="D1507">
            <v>45404</v>
          </cell>
          <cell r="E1507" t="str">
            <v>お問い合わせください</v>
          </cell>
          <cell r="F1507" t="str">
            <v>-</v>
          </cell>
          <cell r="G1507" t="str">
            <v>管理係長</v>
          </cell>
          <cell r="H1507" t="str">
            <v>片桐　賢介</v>
          </cell>
          <cell r="I1507" t="str">
            <v>かたぎり　けんすけ</v>
          </cell>
          <cell r="J1507" t="str">
            <v>042-736-6906</v>
          </cell>
          <cell r="K1507" t="e">
            <v>#N/A</v>
          </cell>
          <cell r="L1507" t="e">
            <v>#N/A</v>
          </cell>
          <cell r="M1507" t="e">
            <v>#N/A</v>
          </cell>
          <cell r="N1507" t="str">
            <v>-</v>
          </cell>
          <cell r="O1507" t="str">
            <v>-</v>
          </cell>
          <cell r="P1507" t="str">
            <v>看護師／パート／高齢者施設</v>
          </cell>
          <cell r="Q1507" t="str">
            <v>変更範囲：変更なし</v>
          </cell>
          <cell r="R1507" t="str">
            <v>１．特別養護老人ホームにおいて、入所者の健康管理や服薬管理を中心とした看護業務全般  ２．感染症発症の予防、蔓延防止 ３．吸引、褥瘡等の医療的ケア＊看護師免許のある方募集中です。＊介護施設未経験の方も活躍中です。＊ブランクのある方も活躍中です。＊３０代、４０代、５０代まで幅広い層が活躍しています。＊子育てや家庭を両立しやすい環境です。＊入社後は先輩スタッフがサポートいたします。</v>
          </cell>
          <cell r="S1507" t="str">
            <v>お問い合わせください</v>
          </cell>
          <cell r="T1507" t="str">
            <v>なし</v>
          </cell>
          <cell r="U1507" t="str">
            <v>非常勤パート</v>
          </cell>
          <cell r="V1507" t="str">
            <v>東京都町田市</v>
          </cell>
          <cell r="W1507" t="str">
            <v>小田急線町田駅下車 バス便「薬師台３丁目」バス停から徒歩３分</v>
          </cell>
          <cell r="X1507" t="str">
            <v>1,700円〜1,700円</v>
          </cell>
          <cell r="Y1507" t="str">
            <v>-</v>
          </cell>
          <cell r="Z1507" t="str">
            <v>日曜、祝日は１，９００円</v>
          </cell>
          <cell r="AA1507" t="str">
            <v>実費支給（上限なし）</v>
          </cell>
          <cell r="AB1507" t="str">
            <v>あり</v>
          </cell>
          <cell r="AC1507" t="str">
            <v>1月あたり0円〜1,000円（前年度実績）</v>
          </cell>
          <cell r="AD1507" t="str">
            <v>なし</v>
          </cell>
          <cell r="AE1507" t="str">
            <v>なし</v>
          </cell>
          <cell r="AF1507" t="str">
            <v>時給</v>
          </cell>
          <cell r="AG1507" t="str">
            <v>期間の定めあり</v>
          </cell>
          <cell r="AH1507" t="str">
            <v>雇用期間の定めあり（4ヶ月以上）,〜2025年3月31日,契約更新の可能性,あり（原則更新）</v>
          </cell>
          <cell r="AI1507" t="str">
            <v>雇用期間の定めあり（4ヶ月以上）,〜2025年3月31日,契約更新の可能性,あり（原則更新）</v>
          </cell>
          <cell r="AJ1507" t="str">
            <v>可</v>
          </cell>
          <cell r="AK1507" t="str">
            <v>あり</v>
          </cell>
          <cell r="AL1507" t="str">
            <v>３ヶ月</v>
          </cell>
          <cell r="AM1507" t="str">
            <v>あり</v>
          </cell>
          <cell r="AN1507" t="str">
            <v>2時間</v>
          </cell>
          <cell r="AO1507" t="str">
            <v>変形労働時間制</v>
          </cell>
          <cell r="AP1507" t="str">
            <v>変形労働時間制の単位,１ヶ月単位,就業時間１,9時00分〜17時30分,就業時間２,7時30分〜16時00分,就業時間に関する特記事項,オンコールなし</v>
          </cell>
          <cell r="AQ1507" t="str">
            <v>週3日以上</v>
          </cell>
          <cell r="AR1507" t="str">
            <v>看護師,必須,准看護師,必須,いずれかの資格を所持で可</v>
          </cell>
          <cell r="AS1507" t="str">
            <v>雇用保険，労災保険，健康保険，厚生年金</v>
          </cell>
          <cell r="AT1507" t="str">
            <v>1人</v>
          </cell>
          <cell r="AU1507" t="str">
            <v>特別養護老人ホーム（特養）</v>
          </cell>
          <cell r="AV1507" t="str">
            <v>利用しない</v>
          </cell>
          <cell r="AX1507" t="str">
            <v>利用しない</v>
          </cell>
          <cell r="AZ1507" t="str">
            <v>60分</v>
          </cell>
          <cell r="BA1507" t="str">
            <v>週休二日制</v>
          </cell>
          <cell r="BB1507" t="str">
            <v>あり（屋内禁煙）</v>
          </cell>
        </row>
        <row r="1508">
          <cell r="C1508" t="str">
            <v>13190-03534341</v>
          </cell>
          <cell r="D1508">
            <v>45495</v>
          </cell>
          <cell r="E1508" t="str">
            <v>株式会社 ダブルイーグル</v>
          </cell>
          <cell r="F1508" t="str">
            <v>カブシキガイシャ ダブルイーグル</v>
          </cell>
          <cell r="G1508" t="str">
            <v>管理者</v>
          </cell>
          <cell r="H1508" t="str">
            <v>鈴木　利昭</v>
          </cell>
          <cell r="I1508" t="str">
            <v>すずき　としあき</v>
          </cell>
          <cell r="J1508" t="str">
            <v>080-4884-9161</v>
          </cell>
          <cell r="K1508" t="e">
            <v>#N/A</v>
          </cell>
          <cell r="L1508" t="e">
            <v>#N/A</v>
          </cell>
          <cell r="M1508" t="e">
            <v>#N/A</v>
          </cell>
          <cell r="N1508" t="str">
            <v>-</v>
          </cell>
          <cell r="O1508" t="str">
            <v>・桑田泉のスポーツ、ゴルフ理念に根ざしたゴルフを通じての人間づくりと、桑田泉のゴルフ理論でのコンサルティング</v>
          </cell>
          <cell r="P1508" t="str">
            <v>介護職</v>
          </cell>
          <cell r="Q1508" t="str">
            <v>変更範囲：変更なし</v>
          </cell>
          <cell r="R1508" t="str">
            <v>・デイサービス施設での介護業務全般, →２００坪の広い屋内ゴルフ施設の中でスポーツの中でも,  ゴルフに特化した新しいコンセプトの介護予防、リハビリを,  しています。, →入浴、食事提供はしていませんので、この介助はありません。,・送迎業務</v>
          </cell>
          <cell r="S1508" t="str">
            <v>スポーツデイサービス１８</v>
          </cell>
          <cell r="T1508" t="str">
            <v>なし</v>
          </cell>
          <cell r="U1508" t="str">
            <v>非常勤パート</v>
          </cell>
          <cell r="V1508" t="str">
            <v>東京都町田市南町田５丁目１１番１６号</v>
          </cell>
          <cell r="W1508" t="str">
            <v>南町田グランベリーパーク駅,最寄り駅から就業場所までの交通手段,徒歩,所要時間,3分</v>
          </cell>
          <cell r="X1508" t="str">
            <v>1,113円〜1,185円</v>
          </cell>
          <cell r="Y1508" t="str">
            <v>（処遇改善加算有）</v>
          </cell>
          <cell r="Z1508" t="str">
            <v>-</v>
          </cell>
          <cell r="AA1508" t="str">
            <v>実費支給（上限なし）</v>
          </cell>
          <cell r="AB1508" t="str">
            <v>あり</v>
          </cell>
          <cell r="AC1508" t="str">
            <v>なし</v>
          </cell>
          <cell r="AD1508" t="str">
            <v>あり</v>
          </cell>
          <cell r="AE1508" t="str">
            <v>なし</v>
          </cell>
          <cell r="AF1508" t="str">
            <v>時給</v>
          </cell>
          <cell r="AG1508" t="str">
            <v>期間の定めなし</v>
          </cell>
          <cell r="AH1508" t="str">
            <v>雇用期間の定めなし</v>
          </cell>
          <cell r="AI1508" t="str">
            <v>雇用期間の定めなし</v>
          </cell>
          <cell r="AJ1508" t="str">
            <v>可</v>
          </cell>
          <cell r="AK1508" t="str">
            <v>あり</v>
          </cell>
          <cell r="AL1508" t="str">
            <v>３ヶ月</v>
          </cell>
          <cell r="AM1508" t="str">
            <v>あり</v>
          </cell>
          <cell r="AN1508" t="str">
            <v>12時間</v>
          </cell>
          <cell r="AO1508" t="str">
            <v>日勤</v>
          </cell>
          <cell r="AP1508" t="str">
            <v>就業時間１,8時30分〜17時30分,就業時間２,8時30分〜14時00分,就業時間３,14時00分〜17時30分,就業時間に関する特記事項,・（１）（２）（３）選択可,・（１）の場合、休憩時間６０分</v>
          </cell>
          <cell r="AQ1508" t="str">
            <v>週1日〜週3日</v>
          </cell>
          <cell r="AR1508" t="str">
            <v>ＡＴ限定可,普通自動車運転免許,必須（ＡＴ限定可）</v>
          </cell>
          <cell r="AS1508" t="str">
            <v>労災保険</v>
          </cell>
          <cell r="AT1508" t="str">
            <v>1人</v>
          </cell>
          <cell r="AU1508" t="str">
            <v>地域密着型通所介護</v>
          </cell>
          <cell r="AV1508" t="str">
            <v>利用しない</v>
          </cell>
          <cell r="AX1508" t="str">
            <v>利用しない</v>
          </cell>
          <cell r="AZ1508" t="str">
            <v>0分</v>
          </cell>
          <cell r="BA1508" t="str">
            <v>週休二日制</v>
          </cell>
          <cell r="BB1508" t="str">
            <v>あり（喫煙室設置）</v>
          </cell>
        </row>
        <row r="1509">
          <cell r="C1509" t="str">
            <v>13190-03541041</v>
          </cell>
          <cell r="D1509">
            <v>45404</v>
          </cell>
          <cell r="E1509" t="str">
            <v>東電パートナーズ株式会社 東電さわやかケア町田</v>
          </cell>
          <cell r="F1509" t="str">
            <v>トウデンパートナーズ カブシキガイシヤ</v>
          </cell>
          <cell r="G1509" t="str">
            <v>採用グループマネージャー</v>
          </cell>
          <cell r="H1509" t="str">
            <v>岡田　和美</v>
          </cell>
          <cell r="I1509" t="str">
            <v>おかだ　わみ</v>
          </cell>
          <cell r="J1509" t="str">
            <v>080-6846-1821</v>
          </cell>
          <cell r="K1509" t="e">
            <v>#N/A</v>
          </cell>
          <cell r="L1509" t="e">
            <v>#N/A</v>
          </cell>
          <cell r="M1509" t="e">
            <v>#N/A</v>
          </cell>
          <cell r="N1509" t="str">
            <v xml:space="preserve">http://www.tepco-partners.co.jp </v>
          </cell>
          <cell r="O1509" t="str">
            <v>家庭と両立が図れる環境で多くの女性が活躍中です。充実した研修で確かな知識と技術を身に付けた職員を育成し、良質なサービスとコンプライアンス経営で信頼いただける企業を目指しています。</v>
          </cell>
          <cell r="P1509" t="str">
            <v>未経験ＯＫ！居宅ケアマネジャー</v>
          </cell>
          <cell r="Q1509" t="str">
            <v>変更範囲：会社の定める業務</v>
          </cell>
          <cell r="R1509" t="str">
            <v>☆ケアマネジャーとして、お客さまが自立した日常生活が, 過ごせるように支援していきます,◆計画書作成業務, 担当のお客さまのアセスメントを実施し、ケアプランの, 作成を行います。,◆他職種との連絡・調整業務, サービス担当者会議の実施、お客さまのご自宅に定期訪問, を行い、生活状況に応じたサービス調整を行います。,◆給付管理業務, 給付管理（サービス利用票や提供票の作成、給付管理票の, 作成や提出等）に関する業務を行います。</v>
          </cell>
          <cell r="S1509" t="str">
            <v>当社運営 東電さわやかケア成瀬</v>
          </cell>
          <cell r="T1509" t="str">
            <v>通勤範囲内</v>
          </cell>
          <cell r="U1509" t="str">
            <v>正社員</v>
          </cell>
          <cell r="V1509" t="str">
            <v>東京都町田市南成瀬５丁目１－１１ シャトルＭ１０１</v>
          </cell>
          <cell r="W1509" t="str">
            <v>ＪＲ横浜線 成瀬駅,最寄り駅から就業場所までの交通手段,徒歩,所要時間,5分</v>
          </cell>
          <cell r="X1509" t="str">
            <v>235,000円〜235,000円</v>
          </cell>
          <cell r="Y1509" t="str">
            <v>-</v>
          </cell>
          <cell r="Z1509" t="str">
            <v>主任ケアマネ手当  ５，０００円／月,法定管理者手当  １０，０００円／月,職位手当     ２０，０００円／月,業績手当  ５，０００円～３０，０００円／月</v>
          </cell>
          <cell r="AA1509" t="str">
            <v>実費支給（上限なし）</v>
          </cell>
          <cell r="AB1509" t="str">
            <v>あり</v>
          </cell>
          <cell r="AC1509" t="str">
            <v>1月あたり0円〜1,000円（前年度実績）</v>
          </cell>
          <cell r="AD1509" t="str">
            <v>あり</v>
          </cell>
          <cell r="AE1509" t="str">
            <v>計 3.20ヶ月分（前年度実績）</v>
          </cell>
          <cell r="AF1509" t="str">
            <v>月給（手当等確認ください）</v>
          </cell>
          <cell r="AG1509" t="str">
            <v>期間の定めなし</v>
          </cell>
          <cell r="AH1509" t="str">
            <v>雇用期間の定めなし</v>
          </cell>
          <cell r="AI1509" t="str">
            <v>雇用期間の定めなし</v>
          </cell>
          <cell r="AJ1509" t="str">
            <v>不可</v>
          </cell>
          <cell r="AK1509" t="str">
            <v>あり</v>
          </cell>
          <cell r="AL1509" t="str">
            <v>６ヶ月</v>
          </cell>
          <cell r="AM1509" t="str">
            <v>あり</v>
          </cell>
          <cell r="AN1509" t="str">
            <v>10時間</v>
          </cell>
          <cell r="AO1509" t="str">
            <v>日勤</v>
          </cell>
          <cell r="AP1509" t="str">
            <v>9時00分〜18時00分</v>
          </cell>
          <cell r="AQ1509" t="str">
            <v>週休二日制</v>
          </cell>
          <cell r="AR1509" t="str">
            <v>介護支援専門員（ケアマネージャー）,必須,主任介護支援専門員をお持ちの方歓迎</v>
          </cell>
          <cell r="AS1509" t="str">
            <v>雇用保険，労災保険，健康保険，厚生年金</v>
          </cell>
          <cell r="AT1509" t="str">
            <v>1人</v>
          </cell>
          <cell r="AU1509" t="str">
            <v>居宅介護支援</v>
          </cell>
          <cell r="AV1509" t="str">
            <v>利用しない</v>
          </cell>
          <cell r="AX1509" t="str">
            <v>利用しない</v>
          </cell>
          <cell r="AZ1509" t="str">
            <v>60分</v>
          </cell>
          <cell r="BA1509" t="str">
            <v>週休二日制</v>
          </cell>
          <cell r="BB1509" t="str">
            <v>あり（屋内禁煙）</v>
          </cell>
          <cell r="BC1509" t="str">
            <v>屋内禁煙（屋外に喫煙所設置）</v>
          </cell>
        </row>
        <row r="1510">
          <cell r="C1510" t="str">
            <v>13190-03548641</v>
          </cell>
          <cell r="D1510">
            <v>45404</v>
          </cell>
          <cell r="E1510" t="str">
            <v>東電パートナーズ株式会社 東電さわやかケア町田</v>
          </cell>
          <cell r="F1510" t="str">
            <v>トウデンパートナーズ カブシキガイシヤ</v>
          </cell>
          <cell r="G1510" t="str">
            <v>採用グループマネージャー</v>
          </cell>
          <cell r="H1510" t="str">
            <v>岡田　和美</v>
          </cell>
          <cell r="I1510" t="str">
            <v>おかだ　わみ</v>
          </cell>
          <cell r="J1510" t="str">
            <v>080-6846-1821</v>
          </cell>
          <cell r="K1510" t="e">
            <v>#N/A</v>
          </cell>
          <cell r="L1510" t="e">
            <v>#N/A</v>
          </cell>
          <cell r="M1510" t="e">
            <v>#N/A</v>
          </cell>
          <cell r="N1510" t="str">
            <v xml:space="preserve">http://www.tepco-partners.co.jp </v>
          </cell>
          <cell r="O1510" t="str">
            <v>家庭と両立が図れる環境で多くの女性が活躍中です。充実した研修で確かな知識と技術を身に付けた職員を育成し、良質なサービスとコンプライアンス経営で信頼いただける企業を目指しています。</v>
          </cell>
          <cell r="P1510" t="str">
            <v>週１日～未経験ＯＫ／ホームヘルパー</v>
          </cell>
          <cell r="Q1510" t="str">
            <v xml:space="preserve"> 変更範囲：変更なし</v>
          </cell>
          <cell r="R1510" t="str">
            <v>◆お客さまのご自宅に自転車などで訪問して介護サービスを提供 します。（直行直帰ＯＫです！） 身体に直接触れて行う身体介護と掃除や洗濯、調理、買い物等の 身の回りのお世話などを行う生活援助となります。◆週１日１時間～でも始められるので、スキマ時間を使ってお仕事 ができます。家事や育児と両立できるお仕事です。◆研修が充実しており、未経験・ブランクの方でも大丈夫です！ ヘルパーさん向けの研修が充実しているので、はじめてお仕事 する方でも安心してお仕事がスタートできます。 慣れるまでは先輩スタッフが同行するので安心してください！</v>
          </cell>
          <cell r="S1510" t="str">
            <v>当社運営 東電さわやかケア成瀬</v>
          </cell>
          <cell r="T1510" t="str">
            <v>なし</v>
          </cell>
          <cell r="U1510" t="str">
            <v>非常勤パート</v>
          </cell>
          <cell r="V1510" t="str">
            <v>東京都町田市南成瀬５－１－１１ シャトルＭ１０１号室</v>
          </cell>
          <cell r="W1510" t="str">
            <v>ＪＲ横浜線 成瀬駅,最寄り駅から就業場所までの交通手段,徒歩,所要時間,5分</v>
          </cell>
          <cell r="X1510" t="str">
            <v>1,370円〜1,920円</v>
          </cell>
          <cell r="Y1510" t="str">
            <v>-</v>
          </cell>
          <cell r="Z1510" t="str">
            <v>処遇改善加算手当,ケアピア手当 ５００円,研修手当  １，１２０円／時,日曜日は３５％ＵＰ！早朝・夜間・祝日は２５％ＵＰ！,介護福祉士は時給５０円ＵＰ！</v>
          </cell>
          <cell r="AA1510" t="str">
            <v>なし</v>
          </cell>
          <cell r="AB1510" t="str">
            <v>あり</v>
          </cell>
          <cell r="AC1510" t="str">
            <v>1時間あたり10円〜190円（前年度実績）</v>
          </cell>
          <cell r="AD1510" t="str">
            <v>なし</v>
          </cell>
          <cell r="AE1510" t="str">
            <v>なし</v>
          </cell>
          <cell r="AF1510" t="str">
            <v>時給</v>
          </cell>
          <cell r="AG1510" t="str">
            <v>期間の定めあり</v>
          </cell>
          <cell r="AH1510" t="str">
            <v>雇用期間の定めあり（4ヶ月以上）,1年,契約更新の可能性,あり（条件付きで更新あり）</v>
          </cell>
          <cell r="AI1510" t="str">
            <v>契約更新の条件,業務量、勤務態度、能力、経営状況等をふまえ総合的に判断する</v>
          </cell>
          <cell r="AJ1510" t="str">
            <v>不可</v>
          </cell>
          <cell r="AK1510" t="str">
            <v>なし</v>
          </cell>
          <cell r="AL1510" t="str">
            <v>なし</v>
          </cell>
          <cell r="AM1510" t="str">
            <v>なし</v>
          </cell>
          <cell r="AN1510" t="str">
            <v>なし</v>
          </cell>
          <cell r="AO1510" t="str">
            <v>日勤</v>
          </cell>
          <cell r="AP1510" t="str">
            <v>8時00分〜18時00分の時間の間の1時間以上,就業時間に関する特記事項,週１日１時間～でも大丈夫です。短時間勤務も可能です。,午前のみ、午後のみ等の働ける時間帯のご希望をお伺いします。,家事や育児等とプライベートの両立ができるので、ライフスタイル,に合わせた働き方が可能です。</v>
          </cell>
          <cell r="AQ1510" t="str">
            <v>週1日以上</v>
          </cell>
          <cell r="AR1510" t="str">
            <v>ホームヘルパー２級,必須,介護職員初任者研修修了者,必須,介護福祉士,あれば尚可,いずれかの資格を所持で可</v>
          </cell>
          <cell r="AS1510" t="str">
            <v>労災保険</v>
          </cell>
          <cell r="AT1510" t="str">
            <v>3人</v>
          </cell>
          <cell r="AU1510" t="str">
            <v>訪問介護（ホームヘルプサービス）</v>
          </cell>
          <cell r="AV1510" t="str">
            <v>利用しない</v>
          </cell>
          <cell r="AX1510" t="str">
            <v>利用しない</v>
          </cell>
          <cell r="AZ1510" t="str">
            <v>0分</v>
          </cell>
          <cell r="BA1510" t="str">
            <v>週休二日制</v>
          </cell>
          <cell r="BB1510" t="str">
            <v>あり（屋内禁煙）</v>
          </cell>
        </row>
        <row r="1511">
          <cell r="C1511" t="str">
            <v>13190-03551841</v>
          </cell>
          <cell r="D1511">
            <v>45404</v>
          </cell>
          <cell r="E1511" t="str">
            <v>お問い合わせください</v>
          </cell>
          <cell r="F1511" t="str">
            <v>-</v>
          </cell>
          <cell r="G1511" t="str">
            <v>法人本部事務局</v>
          </cell>
          <cell r="H1511" t="str">
            <v>小野　ゆかり</v>
          </cell>
          <cell r="I1511" t="str">
            <v>おの　ゆかり</v>
          </cell>
          <cell r="J1511" t="str">
            <v>042-734-0631</v>
          </cell>
          <cell r="K1511" t="e">
            <v>#N/A</v>
          </cell>
          <cell r="L1511" t="e">
            <v>#N/A</v>
          </cell>
          <cell r="M1511" t="e">
            <v>#N/A</v>
          </cell>
          <cell r="N1511" t="str">
            <v>-</v>
          </cell>
          <cell r="O1511" t="str">
            <v>-</v>
          </cell>
          <cell r="P1511" t="str">
            <v>相談員（地域包括支援センター）</v>
          </cell>
          <cell r="Q1511" t="str">
            <v>【業務の変更範囲】変更なし</v>
          </cell>
          <cell r="R1511" t="str">
            <v>高齢者やそのご家族が、住み慣れた地域で安心して生活を送ることができるよう、総合的な相談や支援、必要なサービスの調整を行っていく業務です。また、元気高齢者が増えるよう、地域で健康づくりや介護予防に関する普及啓発を行ったり、自主的な活動の支援等も行っています。地域を元気にする取り組みを一緒に行いましょう。</v>
          </cell>
          <cell r="S1511" t="str">
            <v>お問い合わせください</v>
          </cell>
          <cell r="T1511" t="str">
            <v>町田市内、文京区、練馬区</v>
          </cell>
          <cell r="U1511" t="str">
            <v>正社員</v>
          </cell>
          <cell r="V1511" t="str">
            <v>東京都町田市</v>
          </cell>
          <cell r="W1511" t="str">
            <v>町田バスセンターより山崎団地行き山崎団地センター下車徒歩１分</v>
          </cell>
          <cell r="X1511" t="str">
            <v>218,000円〜280,000円</v>
          </cell>
          <cell r="Y1511" t="str">
            <v>資格手当 5,000円〜5,000円,包括手当 5,000円〜5,000円</v>
          </cell>
          <cell r="Z1511" t="str">
            <v>※資格手当は所持している資格により異なります。,夜間電話手当：１０００円,（１回 １０００円）,日曜電話手当２０００円 ,（２ヶ月に１回程度）</v>
          </cell>
          <cell r="AA1511" t="str">
            <v>実費支給（上限なし）</v>
          </cell>
          <cell r="AB1511" t="str">
            <v>あり</v>
          </cell>
          <cell r="AC1511" t="str">
            <v>1月あたり600円〜5,100円（前年度実績）</v>
          </cell>
          <cell r="AD1511" t="str">
            <v>あり</v>
          </cell>
          <cell r="AE1511" t="str">
            <v>計 3.50ヶ月分（前年度実績）</v>
          </cell>
          <cell r="AF1511" t="str">
            <v>月給（手当等確認ください）</v>
          </cell>
          <cell r="AG1511" t="str">
            <v>期間の定めなし</v>
          </cell>
          <cell r="AH1511" t="str">
            <v>雇用期間の定めなし</v>
          </cell>
          <cell r="AI1511" t="str">
            <v>雇用期間の定めなし</v>
          </cell>
          <cell r="AJ1511" t="str">
            <v>可</v>
          </cell>
          <cell r="AK1511" t="str">
            <v>あり</v>
          </cell>
          <cell r="AL1511" t="str">
            <v>４ヶ月</v>
          </cell>
          <cell r="AM1511" t="str">
            <v>あり</v>
          </cell>
          <cell r="AN1511" t="str">
            <v>15時間</v>
          </cell>
          <cell r="AO1511" t="str">
            <v>日勤</v>
          </cell>
          <cell r="AP1511" t="str">
            <v>8時30分〜17時30分</v>
          </cell>
          <cell r="AQ1511" t="str">
            <v>週休二日制</v>
          </cell>
          <cell r="AR1511" t="str">
            <v>保健師,必須,看護師,必須,保健師または正看護師,いずれかの資格を所持で可</v>
          </cell>
          <cell r="AS1511" t="str">
            <v>雇用保険，労災保険，健康保険，厚生年金</v>
          </cell>
          <cell r="AT1511" t="str">
            <v>2人</v>
          </cell>
          <cell r="AU1511" t="str">
            <v>居宅介護支援</v>
          </cell>
          <cell r="AV1511" t="str">
            <v>利用しない</v>
          </cell>
          <cell r="AX1511" t="str">
            <v>利用しない</v>
          </cell>
          <cell r="AZ1511" t="str">
            <v>60分</v>
          </cell>
          <cell r="BA1511" t="str">
            <v>週休二日制</v>
          </cell>
          <cell r="BB1511" t="str">
            <v>あり（屋内禁煙）</v>
          </cell>
        </row>
        <row r="1512">
          <cell r="C1512" t="str">
            <v>13190-03554441</v>
          </cell>
          <cell r="D1512">
            <v>45404</v>
          </cell>
          <cell r="E1512" t="str">
            <v>社会福祉法人 福音会</v>
          </cell>
          <cell r="F1512" t="str">
            <v>シャカイフクシホウジン フクインカイ</v>
          </cell>
          <cell r="G1512" t="str">
            <v>法人本部事務局</v>
          </cell>
          <cell r="H1512" t="str">
            <v>小野　ゆかり</v>
          </cell>
          <cell r="I1512" t="str">
            <v>おの　ゆかり</v>
          </cell>
          <cell r="J1512" t="str">
            <v>042-734-0631</v>
          </cell>
          <cell r="K1512" t="e">
            <v>#N/A</v>
          </cell>
          <cell r="L1512" t="e">
            <v>#N/A</v>
          </cell>
          <cell r="M1512" t="e">
            <v>#N/A</v>
          </cell>
          <cell r="N1512" t="str">
            <v xml:space="preserve">https://www.fukuinkai.or.jp/ </v>
          </cell>
          <cell r="O1512" t="str">
            <v>高齢者の豊かで幸福な生活を願って支援しています。施設部門と在宅部門を有する総合福祉法人です。</v>
          </cell>
          <cell r="P1512" t="str">
            <v>介護職員（特別養護老人ホーム福音の家）</v>
          </cell>
          <cell r="Q1512" t="str">
            <v>【業務の変更範囲】変更なし</v>
          </cell>
          <cell r="R1512" t="str">
            <v>特別養護老人ホーム 福音の家</v>
          </cell>
          <cell r="S1512" t="str">
            <v>特別養護老人ホーム 福音の家</v>
          </cell>
          <cell r="T1512" t="str">
            <v>町田市内、文京区、練馬区</v>
          </cell>
          <cell r="U1512" t="str">
            <v>正社員</v>
          </cell>
          <cell r="V1512" t="str">
            <v>東京都町田市野津田町 １９３２番地</v>
          </cell>
          <cell r="W1512" t="str">
            <v>町田駅より神奈中バス「並木」バス停下車 徒歩１０分</v>
          </cell>
          <cell r="X1512" t="str">
            <v>193,000円〜232,000円</v>
          </cell>
          <cell r="Y1512" t="str">
            <v>介護職手当 12,000円〜12,000円</v>
          </cell>
          <cell r="Z1512" t="str">
            <v>夜勤手当 １回１０，０００円,資格手当 ～１０，０００円,試用期間終了後、人事審査委員会にて初任賃金を確定。,初任賃金確定後、試用期間中の賃金との差額がある場合,採用時に遡って、その差額を支給します。</v>
          </cell>
          <cell r="AA1512" t="str">
            <v>実費支給（上限なし）</v>
          </cell>
          <cell r="AB1512" t="str">
            <v>あり</v>
          </cell>
          <cell r="AC1512" t="str">
            <v>1月あたり500円〜9,250円（前年度実績）</v>
          </cell>
          <cell r="AD1512" t="str">
            <v>あり</v>
          </cell>
          <cell r="AE1512" t="str">
            <v>計 3.50ヶ月分（前年度実績）</v>
          </cell>
          <cell r="AF1512" t="str">
            <v>月給（手当等確認ください）</v>
          </cell>
          <cell r="AG1512" t="str">
            <v>期間の定めなし</v>
          </cell>
          <cell r="AH1512" t="str">
            <v>雇用期間の定めなし</v>
          </cell>
          <cell r="AI1512" t="str">
            <v>雇用期間の定めなし</v>
          </cell>
          <cell r="AJ1512" t="str">
            <v>可</v>
          </cell>
          <cell r="AK1512" t="str">
            <v>あり</v>
          </cell>
          <cell r="AL1512" t="str">
            <v>４ヶ月</v>
          </cell>
          <cell r="AM1512" t="str">
            <v>あり</v>
          </cell>
          <cell r="AN1512" t="str">
            <v>5時間</v>
          </cell>
          <cell r="AO1512" t="str">
            <v>変形労働時間制</v>
          </cell>
          <cell r="AP1512" t="str">
            <v>変形労働時間制の単位,１ヶ月単位,就業時間１,7時00分〜16時00分,就業時間２,11時00分〜20時00分,就業時間３,17時30分〜10時30分,就業時間に関する特記事項,シフト勤務,（３）は月に５回ほど有り</v>
          </cell>
          <cell r="AQ1512" t="str">
            <v>週休二日制</v>
          </cell>
          <cell r="AR1512" t="str">
            <v>介護福祉士,あれば尚可,介護職員初任者研修修了者,あれば尚可,介護職員実務者研修修了者,あれば尚可,求人条件特記事項欄参照,いずれかの資格を所持で可</v>
          </cell>
          <cell r="AS1512" t="str">
            <v>雇用保険，労災保険，健康保険，厚生年金</v>
          </cell>
          <cell r="AT1512" t="str">
            <v>3人</v>
          </cell>
          <cell r="AU1512" t="str">
            <v>特別養護老人ホーム（特養）</v>
          </cell>
          <cell r="AV1512" t="str">
            <v>利用しない</v>
          </cell>
          <cell r="AX1512" t="str">
            <v>利用しない</v>
          </cell>
          <cell r="AZ1512" t="str">
            <v>60分</v>
          </cell>
          <cell r="BA1512" t="str">
            <v>週休二日制</v>
          </cell>
          <cell r="BB1512" t="str">
            <v>あり（屋内禁煙）</v>
          </cell>
        </row>
        <row r="1513">
          <cell r="C1513" t="str">
            <v>13190-03558141</v>
          </cell>
          <cell r="D1513">
            <v>45404</v>
          </cell>
          <cell r="E1513" t="str">
            <v>社会福祉法人 福音会</v>
          </cell>
          <cell r="F1513" t="str">
            <v>シャカイフクシホウジン フクインカイ</v>
          </cell>
          <cell r="G1513" t="str">
            <v>法人本部事務局</v>
          </cell>
          <cell r="H1513" t="str">
            <v>小野　ゆかり</v>
          </cell>
          <cell r="I1513" t="str">
            <v>おの　ゆかり</v>
          </cell>
          <cell r="J1513" t="str">
            <v>042-734-0631</v>
          </cell>
          <cell r="K1513" t="e">
            <v>#N/A</v>
          </cell>
          <cell r="L1513" t="e">
            <v>#N/A</v>
          </cell>
          <cell r="M1513" t="e">
            <v>#N/A</v>
          </cell>
          <cell r="N1513" t="str">
            <v xml:space="preserve">https://www.fukuinkai.or.jp/ </v>
          </cell>
          <cell r="O1513" t="str">
            <v>高齢者の豊かで幸福な生活を願って支援しています。施設部門と在宅部門を有する総合福祉法人です。</v>
          </cell>
          <cell r="P1513" t="str">
            <v>調理員</v>
          </cell>
          <cell r="Q1513" t="str">
            <v>変更範囲：変更なし</v>
          </cell>
          <cell r="R1513" t="str">
            <v>特別養護老人ホーム及び軽費老人ホームのご入居者の食事全般を支えていただくお仕事です。厨房にて調理補助、厨房職員のコーディネーター業務を担っていただきます。管理栄養士の補助。食を通してチームケアをしています。明るく楽しい職場です。</v>
          </cell>
          <cell r="S1513" t="str">
            <v>特別養護老人ホーム福音の家</v>
          </cell>
          <cell r="T1513" t="str">
            <v>町田市内、文京区、練馬区</v>
          </cell>
          <cell r="U1513" t="str">
            <v>正社員</v>
          </cell>
          <cell r="V1513" t="str">
            <v>東京都町田市野津田町 １９３２番地</v>
          </cell>
          <cell r="W1513" t="str">
            <v>町田駅より神奈中バス「並木」バス停下車 徒歩１０分</v>
          </cell>
          <cell r="X1513" t="str">
            <v>187,000円〜200,000円</v>
          </cell>
          <cell r="Y1513" t="str">
            <v>-</v>
          </cell>
          <cell r="Z1513" t="str">
            <v>試用期間終了後、人事審査委員会にて初任賃金を確定。,初任賃金確定後、試用期間中の賃金との差額がある場合,採用時に遡って、その差額を支給します。</v>
          </cell>
          <cell r="AA1513" t="str">
            <v>実費支給（上限あり）</v>
          </cell>
          <cell r="AB1513" t="str">
            <v>あり</v>
          </cell>
          <cell r="AC1513" t="str">
            <v>1月あたり0.00％〜5.00％（前年度実績）</v>
          </cell>
          <cell r="AD1513" t="str">
            <v>あり</v>
          </cell>
          <cell r="AE1513" t="str">
            <v>計 3.50ヶ月分（前年度実績）</v>
          </cell>
          <cell r="AF1513" t="str">
            <v>月給（手当等確認ください）</v>
          </cell>
          <cell r="AG1513" t="str">
            <v>期間の定めなし</v>
          </cell>
          <cell r="AH1513" t="str">
            <v>雇用期間の定めなし</v>
          </cell>
          <cell r="AI1513" t="str">
            <v>雇用期間の定めなし</v>
          </cell>
          <cell r="AJ1513" t="str">
            <v>可</v>
          </cell>
          <cell r="AK1513" t="str">
            <v>あり</v>
          </cell>
          <cell r="AL1513" t="str">
            <v>４ヶ月</v>
          </cell>
          <cell r="AM1513" t="str">
            <v>あり</v>
          </cell>
          <cell r="AN1513" t="str">
            <v>4時間</v>
          </cell>
          <cell r="AO1513" t="str">
            <v>変形労働時間制</v>
          </cell>
          <cell r="AP1513" t="str">
            <v>変形労働時間制の単位,１ヶ月単位,就業時間１,5時30分〜14時30分,就業時間２,9時00分〜18時00分,就業時間３,11時30分〜20時30分</v>
          </cell>
          <cell r="AQ1513" t="str">
            <v>週休二日制</v>
          </cell>
          <cell r="AR1513" t="str">
            <v>免許・資格不問</v>
          </cell>
          <cell r="AS1513" t="str">
            <v>雇用保険，労災保険，健康保険，厚生年金</v>
          </cell>
          <cell r="AT1513" t="str">
            <v>2人</v>
          </cell>
          <cell r="AU1513" t="str">
            <v>特別養護老人ホーム（特養）</v>
          </cell>
          <cell r="AV1513" t="str">
            <v>利用しない</v>
          </cell>
          <cell r="AX1513" t="str">
            <v>利用しない</v>
          </cell>
          <cell r="AZ1513" t="str">
            <v>60分</v>
          </cell>
          <cell r="BA1513" t="str">
            <v>週休二日制</v>
          </cell>
          <cell r="BB1513" t="str">
            <v>あり（屋内禁煙）</v>
          </cell>
        </row>
        <row r="1514">
          <cell r="C1514" t="str">
            <v>13190-03560241</v>
          </cell>
          <cell r="D1514">
            <v>45404</v>
          </cell>
          <cell r="E1514" t="str">
            <v>社会福祉法人 福音会</v>
          </cell>
          <cell r="F1514" t="str">
            <v>シャカイフクシホウジン フクインカイ</v>
          </cell>
          <cell r="G1514" t="str">
            <v>法人本部事務局</v>
          </cell>
          <cell r="H1514" t="str">
            <v>小野　ゆかり</v>
          </cell>
          <cell r="I1514" t="str">
            <v>おの　ゆかり</v>
          </cell>
          <cell r="J1514" t="str">
            <v>042-734-0631</v>
          </cell>
          <cell r="K1514" t="e">
            <v>#N/A</v>
          </cell>
          <cell r="L1514" t="e">
            <v>#N/A</v>
          </cell>
          <cell r="M1514" t="e">
            <v>#N/A</v>
          </cell>
          <cell r="N1514" t="str">
            <v xml:space="preserve">https://www.fukuinkai.or.jp/ </v>
          </cell>
          <cell r="O1514" t="str">
            <v>高齢者の豊かで幸福な生活を願って支援しています。施設部門と在宅部門を有する総合福祉法人です。</v>
          </cell>
          <cell r="P1514" t="str">
            <v>サービス提供責任者</v>
          </cell>
          <cell r="Q1514" t="str">
            <v>変更範囲：変更なし</v>
          </cell>
          <cell r="R1514" t="str">
            <v>・訪問介護におけるサービス提供責任者業務全般・専用ソフトへの入力業務・一部ヘルパー業務・業務処理が正確かつ短縮にできる専用ソフトを 導入しています。</v>
          </cell>
          <cell r="S1514" t="str">
            <v>ふくいんヘルパーステーション</v>
          </cell>
          <cell r="T1514" t="str">
            <v>なし</v>
          </cell>
          <cell r="U1514" t="str">
            <v>正社員</v>
          </cell>
          <cell r="V1514" t="str">
            <v>東京都町田市野津田町１９３２番地</v>
          </cell>
          <cell r="W1514" t="str">
            <v>町田駅より野津田車庫行き「並木」バス停下車 徒歩１０分</v>
          </cell>
          <cell r="X1514" t="str">
            <v>227,000円〜267,000円</v>
          </cell>
          <cell r="Y1514" t="str">
            <v>介護職手当 12,000円〜12,000円,サ責手当 5,000円〜5,000円,資格手当 10,000円〜10,000円</v>
          </cell>
          <cell r="Z1514" t="str">
            <v>夜間拘束電話対応 １回１０００円 ＊月４回程度,試用期間終了後、人事審査委員会にて初任賃金を確定。,初任賃金確定後、試用期間中の賃金との差額がある場合,採用時に遡って、その差額を支給します。</v>
          </cell>
          <cell r="AA1514" t="str">
            <v>実費支給（上限あり）</v>
          </cell>
          <cell r="AB1514" t="str">
            <v>あり</v>
          </cell>
          <cell r="AC1514" t="str">
            <v>1月あたり600円〜10,440円（前年度実績）</v>
          </cell>
          <cell r="AD1514" t="str">
            <v>あり</v>
          </cell>
          <cell r="AE1514" t="str">
            <v>計 3.50ヶ月分（前年度実績）</v>
          </cell>
          <cell r="AF1514" t="str">
            <v>月給（手当等確認ください）</v>
          </cell>
          <cell r="AG1514" t="str">
            <v>期間の定めなし</v>
          </cell>
          <cell r="AH1514" t="str">
            <v>雇用期間の定めなし</v>
          </cell>
          <cell r="AI1514" t="str">
            <v>雇用期間の定めなし</v>
          </cell>
          <cell r="AJ1514" t="str">
            <v>可</v>
          </cell>
          <cell r="AK1514" t="str">
            <v>あり</v>
          </cell>
          <cell r="AL1514" t="str">
            <v>４ヶ月</v>
          </cell>
          <cell r="AM1514" t="str">
            <v>あり</v>
          </cell>
          <cell r="AN1514" t="str">
            <v>15時間</v>
          </cell>
          <cell r="AO1514" t="str">
            <v>日勤</v>
          </cell>
          <cell r="AP1514" t="str">
            <v>8時30分〜17時30分</v>
          </cell>
          <cell r="AQ1514" t="str">
            <v>週休二日制</v>
          </cell>
          <cell r="AR1514" t="str">
            <v>介護福祉士必須</v>
          </cell>
          <cell r="AS1514" t="str">
            <v>雇用保険，労災保険，健康保険，厚生年金</v>
          </cell>
          <cell r="AT1514" t="str">
            <v>1人</v>
          </cell>
          <cell r="AU1514" t="str">
            <v>訪問介護（ホームヘルプサービス）</v>
          </cell>
          <cell r="AV1514" t="str">
            <v>利用しない</v>
          </cell>
          <cell r="AX1514" t="str">
            <v>利用しない</v>
          </cell>
          <cell r="AZ1514" t="str">
            <v>60分</v>
          </cell>
          <cell r="BA1514" t="str">
            <v>週休二日制</v>
          </cell>
          <cell r="BB1514" t="str">
            <v>あり（屋内禁煙）</v>
          </cell>
        </row>
        <row r="1515">
          <cell r="C1515" t="str">
            <v>13190-03561541</v>
          </cell>
          <cell r="D1515">
            <v>45404</v>
          </cell>
          <cell r="E1515" t="str">
            <v>社会福祉法人 福音会</v>
          </cell>
          <cell r="F1515" t="str">
            <v>シャカイフクシホウジン フクインカイ</v>
          </cell>
          <cell r="G1515" t="str">
            <v>法人本部事務局</v>
          </cell>
          <cell r="H1515" t="str">
            <v>小野　ゆかり</v>
          </cell>
          <cell r="I1515" t="str">
            <v>おの　ゆかり</v>
          </cell>
          <cell r="J1515" t="str">
            <v>042-734-0631</v>
          </cell>
          <cell r="K1515" t="e">
            <v>#N/A</v>
          </cell>
          <cell r="L1515" t="e">
            <v>#N/A</v>
          </cell>
          <cell r="M1515" t="e">
            <v>#N/A</v>
          </cell>
          <cell r="N1515" t="str">
            <v xml:space="preserve">https://www.fukuinkai.or.jp/ </v>
          </cell>
          <cell r="O1515" t="str">
            <v>高齢者の豊かで幸福な生活を願って支援しています。施設部門と在宅部門を有する総合福祉法人です。</v>
          </cell>
          <cell r="P1515" t="str">
            <v>介護支援専門員</v>
          </cell>
          <cell r="Q1515" t="str">
            <v>変更範囲：変更なし</v>
          </cell>
          <cell r="R1515" t="str">
            <v>居宅介護支援事業所ふくいん・介護保険に準ずるケアマネジメント業務等・認定調査・お人柄重視ですので、未経験、再チャレンジの方も 歓迎です。・ホームページ是非ご覧ください。</v>
          </cell>
          <cell r="S1515" t="str">
            <v>居宅介護支援事業所ふくいん</v>
          </cell>
          <cell r="T1515" t="str">
            <v>なし</v>
          </cell>
          <cell r="U1515" t="str">
            <v>正社員</v>
          </cell>
          <cell r="V1515" t="str">
            <v>東京都町田市野津田町 １９３２番地</v>
          </cell>
          <cell r="W1515" t="str">
            <v>町田駅より神奈中バス 並木バス停下車 徒歩１０分</v>
          </cell>
          <cell r="X1515" t="str">
            <v>200,000円〜240,000円</v>
          </cell>
          <cell r="Y1515" t="str">
            <v>-</v>
          </cell>
          <cell r="Z1515" t="str">
            <v>拘束手当</v>
          </cell>
          <cell r="AA1515" t="str">
            <v>実費支給（上限なし）</v>
          </cell>
          <cell r="AB1515" t="str">
            <v>あり</v>
          </cell>
          <cell r="AC1515" t="str">
            <v>1月あたり0.00％〜5.00％（前年度実績）</v>
          </cell>
          <cell r="AD1515" t="str">
            <v>あり</v>
          </cell>
          <cell r="AE1515" t="str">
            <v>計 3.50ヶ月分（前年度実績）</v>
          </cell>
          <cell r="AF1515" t="str">
            <v>月給（手当等確認ください）</v>
          </cell>
          <cell r="AG1515" t="str">
            <v>期間の定めなし</v>
          </cell>
          <cell r="AH1515" t="str">
            <v>雇用期間の定めなし</v>
          </cell>
          <cell r="AI1515" t="str">
            <v>雇用期間の定めなし</v>
          </cell>
          <cell r="AJ1515" t="str">
            <v>可</v>
          </cell>
          <cell r="AK1515" t="str">
            <v>あり</v>
          </cell>
          <cell r="AL1515" t="str">
            <v>４ヶ月</v>
          </cell>
          <cell r="AM1515" t="str">
            <v>あり</v>
          </cell>
          <cell r="AN1515" t="str">
            <v>5時間</v>
          </cell>
          <cell r="AO1515" t="str">
            <v>日勤</v>
          </cell>
          <cell r="AP1515" t="str">
            <v>8時30分〜17時30分</v>
          </cell>
          <cell r="AQ1515" t="str">
            <v>週休二日制</v>
          </cell>
          <cell r="AR1515" t="str">
            <v>介護支援専門員（ケアマネージャー）,必須,普通自動車運転免許（ＡＴ可）,普通自動車運転免許,必須（ＡＴ限定可）</v>
          </cell>
          <cell r="AS1515" t="str">
            <v>雇用保険，労災保険，健康保険，厚生年金</v>
          </cell>
          <cell r="AT1515" t="str">
            <v>1人</v>
          </cell>
          <cell r="AU1515" t="str">
            <v>居宅介護支援</v>
          </cell>
          <cell r="AV1515" t="str">
            <v>利用しない</v>
          </cell>
          <cell r="AX1515" t="str">
            <v>利用しない</v>
          </cell>
          <cell r="AZ1515" t="str">
            <v>60分</v>
          </cell>
          <cell r="BA1515" t="str">
            <v>週休二日制</v>
          </cell>
          <cell r="BB1515" t="str">
            <v>あり（屋内禁煙）</v>
          </cell>
        </row>
        <row r="1516">
          <cell r="C1516" t="str">
            <v>70-0611</v>
          </cell>
          <cell r="D1516">
            <v>45406</v>
          </cell>
          <cell r="E1516" t="str">
            <v>社会福祉法人賛育会</v>
          </cell>
          <cell r="F1516" t="str">
            <v>しゃかいふくしほうじんさんいくかいぐるーぷほーむおかのいえせいふう</v>
          </cell>
          <cell r="G1516" t="str">
            <v>管理課</v>
          </cell>
          <cell r="H1516" t="str">
            <v>佐々木</v>
          </cell>
          <cell r="I1516" t="str">
            <v>ささき</v>
          </cell>
          <cell r="J1516" t="str">
            <v>042-735-3000</v>
          </cell>
          <cell r="K1516" t="str">
            <v>042-734-8933</v>
          </cell>
          <cell r="L1516">
            <v>114</v>
          </cell>
          <cell r="M1516" t="str">
            <v>sasaki.m@san-ikukai.or.jp</v>
          </cell>
          <cell r="N1516" t="str">
            <v>https://san-ikukai.or.jp/seifu-en/</v>
          </cell>
          <cell r="O1516" t="str">
            <v>グループホームでは認知症と診断のある要支援２から要介護５までの方が１ユニット９名の少人数で食事を作りや清掃、洗濯など出来
る事を行い、一人一人の能力に合わせた支援を行う事で協力し合いながら共同生活を送っています。</v>
          </cell>
          <cell r="P1516" t="str">
            <v>介護員</v>
          </cell>
          <cell r="Q1516" t="str">
            <v>無</v>
          </cell>
          <cell r="R1516" t="str">
            <v>入居者の介助（排せつ・移動・入浴などの３大介助）、対人援助（入居者の方との会話）、昼食調理（１０人分）</v>
          </cell>
          <cell r="S1516" t="str">
            <v>グループホーム丘の家清風</v>
          </cell>
          <cell r="T1516" t="str">
            <v>日本</v>
          </cell>
          <cell r="U1516" t="str">
            <v>非常勤パート</v>
          </cell>
          <cell r="V1516" t="str">
            <v>東京都町田市金井７－１７－１３</v>
          </cell>
          <cell r="W1516" t="str">
            <v>・小田急線　町田駅下車　神奈中バス　鶴川駅行き乗車　八幡神社前下車（約３０分）　徒歩５分_x000D_
・小田急線　鶴川駅下車　神奈中バス　町田バスセンター行き乗車　八幡神社前下車（約１０分）　徒歩５分_x000D_
・小田急線　玉川学園前下車　徒歩２０分　</v>
          </cell>
          <cell r="X1516" t="str">
            <v>1,130円</v>
          </cell>
          <cell r="Y1516" t="str">
            <v>処遇改善手当１００円</v>
          </cell>
          <cell r="Z1516" t="str">
            <v>日曜・祝日勤務　時給１００円増</v>
          </cell>
          <cell r="AA1516" t="str">
            <v>上限なし</v>
          </cell>
          <cell r="AB1516" t="str">
            <v>有</v>
          </cell>
          <cell r="AC1516" t="str">
            <v>１時間３０円（前年度実績）</v>
          </cell>
          <cell r="AD1516" t="str">
            <v>無</v>
          </cell>
          <cell r="AE1516" t="str">
            <v>なし</v>
          </cell>
          <cell r="AF1516" t="str">
            <v>時給</v>
          </cell>
          <cell r="AG1516" t="str">
            <v>有期雇用（雇用期間の定めあり）</v>
          </cell>
          <cell r="AH1516" t="str">
            <v>採用日～２０２５年３月３１日迄・更新有（勤務実績により判断）通算契約期間は５年を上限</v>
          </cell>
          <cell r="AI1516" t="str">
            <v>有</v>
          </cell>
          <cell r="AJ1516" t="str">
            <v>有</v>
          </cell>
          <cell r="AK1516" t="str">
            <v>入社３カ月</v>
          </cell>
          <cell r="AL1516" t="str">
            <v>無</v>
          </cell>
          <cell r="AM1516" t="str">
            <v>無</v>
          </cell>
          <cell r="AN1516" t="str">
            <v>なし</v>
          </cell>
          <cell r="AO1516" t="str">
            <v>日勤</v>
          </cell>
          <cell r="AP1516" t="str">
            <v>１０：００～１３：００</v>
          </cell>
          <cell r="AQ1516" t="str">
            <v>週４日</v>
          </cell>
          <cell r="AR1516" t="str">
            <v>不問</v>
          </cell>
          <cell r="AS1516" t="str">
            <v>労災保険</v>
          </cell>
          <cell r="AT1516" t="str">
            <v>1人</v>
          </cell>
          <cell r="AU1516" t="str">
            <v>認知症対応型共同生活介護（グループホーム）</v>
          </cell>
          <cell r="AV1516" t="str">
            <v>利用しない</v>
          </cell>
          <cell r="AX1516" t="str">
            <v>利用しない</v>
          </cell>
          <cell r="AZ1516" t="str">
            <v>なし</v>
          </cell>
          <cell r="BA1516" t="str">
            <v>シフト以外</v>
          </cell>
          <cell r="BB1516" t="str">
            <v>有（屋内「原則禁煙」）</v>
          </cell>
          <cell r="BC1516" t="str">
            <v>屋内禁煙（屋外に喫煙所設置）</v>
          </cell>
        </row>
        <row r="1517">
          <cell r="C1517" t="str">
            <v>70-0613</v>
          </cell>
          <cell r="D1517">
            <v>45412</v>
          </cell>
          <cell r="E1517" t="str">
            <v>株式会社ダブルイーグル</v>
          </cell>
          <cell r="F1517" t="str">
            <v>かぶしきがいしゃだぶるいーぐる</v>
          </cell>
          <cell r="G1517" t="str">
            <v>スポーツデイサービス１８・管理者　</v>
          </cell>
          <cell r="H1517" t="str">
            <v>鈴木　利昭</v>
          </cell>
          <cell r="I1517" t="str">
            <v>すずきとしあき</v>
          </cell>
          <cell r="J1517" t="str">
            <v>042-705-7021</v>
          </cell>
          <cell r="K1517" t="str">
            <v>042-705-7021</v>
          </cell>
          <cell r="L1517" t="str">
            <v>080-4384-9161</v>
          </cell>
          <cell r="M1517" t="str">
            <v>sportsday18@gmail.com</v>
          </cell>
          <cell r="N1517" t="str">
            <v>無し</v>
          </cell>
          <cell r="O1517" t="str">
            <v>スポーツデイサービス１８・
２００坪の広い屋内ゴルフ練習場がデイサービスです。
緑の人工芝でとても居心地が良いです。
ゴルフに特化したデイサービスです。</v>
          </cell>
          <cell r="P1517" t="str">
            <v>介護職又は機能訓練指導員</v>
          </cell>
          <cell r="Q1517" t="str">
            <v>無</v>
          </cell>
          <cell r="R1517" t="str">
            <v>介護職は、見守りが中心です。
機能訓練指導員は、体操、ストレッチを利用者に行うことです。</v>
          </cell>
          <cell r="S1517" t="str">
            <v>スポーツデイサービス１８</v>
          </cell>
          <cell r="T1517" t="str">
            <v>無</v>
          </cell>
          <cell r="U1517" t="str">
            <v>非常勤パート</v>
          </cell>
          <cell r="V1517" t="str">
            <v>町田市南町田５丁目１１－１６</v>
          </cell>
          <cell r="W1517" t="str">
            <v>東急田園都市線　南町田グランベリーパーク駅から徒歩３分</v>
          </cell>
          <cell r="X1517" t="str">
            <v>１，１３５円～１１８５円（相談可能）</v>
          </cell>
          <cell r="Y1517" t="str">
            <v>処遇改善手当、月２，３００円</v>
          </cell>
          <cell r="Z1517" t="str">
            <v>無し</v>
          </cell>
          <cell r="AA1517" t="str">
            <v>全額支給（公共交通機関）</v>
          </cell>
          <cell r="AB1517" t="str">
            <v>有</v>
          </cell>
          <cell r="AC1517" t="str">
            <v>１０円～５０円</v>
          </cell>
          <cell r="AD1517" t="str">
            <v>無</v>
          </cell>
          <cell r="AF1517" t="str">
            <v>時給</v>
          </cell>
          <cell r="AG1517" t="str">
            <v>無期雇用（期間の定めなし）</v>
          </cell>
          <cell r="AH1517" t="str">
            <v>無期雇用（期間の定めなし）</v>
          </cell>
          <cell r="AI1517" t="str">
            <v>無期雇用（期間の定めなし）</v>
          </cell>
          <cell r="AJ1517" t="str">
            <v>有</v>
          </cell>
          <cell r="AK1517" t="str">
            <v>有</v>
          </cell>
          <cell r="AL1517" t="str">
            <v>３か月</v>
          </cell>
          <cell r="AM1517" t="str">
            <v>有</v>
          </cell>
          <cell r="AN1517" t="str">
            <v>１～３時間</v>
          </cell>
          <cell r="AO1517" t="str">
            <v>日勤又は夜勤専従(勤務固定)：シフト制</v>
          </cell>
          <cell r="AP1517" t="str">
            <v>８：３０～１７：３０_x000D_
但し、選択可能</v>
          </cell>
          <cell r="AQ1517" t="str">
            <v>月、火、金</v>
          </cell>
          <cell r="AR1517" t="str">
            <v>介護職であれば、初認し研修修了者であれば尚良い_x000D_
機能訓練指導員であれば、あった資格。</v>
          </cell>
          <cell r="AS1517" t="str">
            <v>労働保険</v>
          </cell>
          <cell r="AT1517" t="str">
            <v>１人</v>
          </cell>
          <cell r="AU1517" t="str">
            <v>地域密着型通所介護</v>
          </cell>
          <cell r="AV1517" t="str">
            <v>無</v>
          </cell>
          <cell r="AX1517" t="str">
            <v>無</v>
          </cell>
          <cell r="AZ1517" t="str">
            <v>６０分</v>
          </cell>
          <cell r="BA1517" t="str">
            <v>３日勤務</v>
          </cell>
          <cell r="BB1517" t="str">
            <v>無</v>
          </cell>
          <cell r="BC1517" t="str">
            <v>屋内禁煙（屋外に喫煙所設置）</v>
          </cell>
        </row>
        <row r="1518">
          <cell r="C1518" t="str">
            <v>70-0614</v>
          </cell>
          <cell r="D1518">
            <v>45436</v>
          </cell>
          <cell r="E1518" t="str">
            <v>社会福祉法人町田市福祉サービス協会</v>
          </cell>
          <cell r="F1518" t="str">
            <v>シャカイフクシホウジン マチダシフクシサービスキョウカイ</v>
          </cell>
          <cell r="G1518" t="str">
            <v>総務</v>
          </cell>
          <cell r="H1518" t="str">
            <v>越智　和典</v>
          </cell>
          <cell r="I1518" t="str">
            <v>オチ　カズノリ</v>
          </cell>
          <cell r="J1518" t="str">
            <v>042-728-9067</v>
          </cell>
          <cell r="K1518" t="str">
            <v>042-728-6578</v>
          </cell>
          <cell r="L1518" t="e">
            <v>#N/A</v>
          </cell>
          <cell r="M1518" t="str">
            <v>commons2005-soumu@biscuit.ocn.ne.jp</v>
          </cell>
          <cell r="N1518" t="str">
            <v xml:space="preserve">https://machida-fukushi.or.jp/ </v>
          </cell>
          <cell r="O1518" t="str">
            <v>町田市福祉事業補完のため設立。保育園や在宅介護支援センター等の受託経営と通所介護、居宅介護支援、訪問介護他の介護保険事業を実施。平成１７年４月特別養護老人ホーム「コモンズ」開設</v>
          </cell>
          <cell r="P1518" t="str">
            <v>訪問介護ヘルパー</v>
          </cell>
          <cell r="Q1518" t="str">
            <v>【業務の変更範囲】変更なし</v>
          </cell>
          <cell r="R1518" t="str">
            <v>ご利用者様のお宅へ訪問し、・生活援助（掃除・調理・買い物など）・身体介護（食事・入浴・排泄介助など）を行っていただきます。また活動がない時間は電話対応・事務処理を行っていただきます。</v>
          </cell>
          <cell r="S1518" t="str">
            <v>小山田ヘルパーステーション</v>
          </cell>
          <cell r="T1518" t="str">
            <v>なし</v>
          </cell>
          <cell r="U1518" t="str">
            <v>非常勤パート</v>
          </cell>
          <cell r="V1518" t="str">
            <v>東京都町田市下小山田町３５８０ ふれあい桜館１階</v>
          </cell>
          <cell r="W1518" t="str">
            <v>神奈中バス「桜美林学園」下車徒歩８分,「尾根緑道入口」下車徒歩２分</v>
          </cell>
          <cell r="X1518" t="str">
            <v>1,231円〜1,252円</v>
          </cell>
          <cell r="Y1518" t="str">
            <v>処遇改善手当 159円〜180円</v>
          </cell>
          <cell r="Z1518" t="str">
            <v>なし</v>
          </cell>
          <cell r="AA1518" t="str">
            <v>実費支給（上限なし）</v>
          </cell>
          <cell r="AB1518" t="str">
            <v>あり</v>
          </cell>
          <cell r="AC1518" t="str">
            <v>1時間あたり10円〜11円（前年度実績）</v>
          </cell>
          <cell r="AD1518" t="str">
            <v>あり</v>
          </cell>
          <cell r="AE1518" t="str">
            <v>計 1.00ヶ月分（前年度実績）</v>
          </cell>
          <cell r="AF1518" t="str">
            <v>時給</v>
          </cell>
          <cell r="AG1518" t="str">
            <v>期間の定めあり</v>
          </cell>
          <cell r="AH1518" t="str">
            <v>雇用期間の定めあり（4ヶ月以上）,〜2025年3月31日,契約更新の可能性,あり（原則更新）</v>
          </cell>
          <cell r="AI1518" t="str">
            <v>雇用期間の定めあり（4ヶ月以上）,〜2025年3月31日,契約更新の可能性,あり（原則更新）</v>
          </cell>
          <cell r="AJ1518" t="str">
            <v>可</v>
          </cell>
          <cell r="AK1518" t="str">
            <v>あり</v>
          </cell>
          <cell r="AL1518" t="str">
            <v>１ヶ月</v>
          </cell>
          <cell r="AM1518" t="str">
            <v>あり</v>
          </cell>
          <cell r="AN1518" t="str">
            <v>2時間</v>
          </cell>
          <cell r="AO1518" t="str">
            <v>日勤</v>
          </cell>
          <cell r="AP1518" t="str">
            <v>8時30分〜17時00分,就業時間に関する特記事項,就業時間については８：３０～１７：００の間で応相談。,※週１日～でも可。</v>
          </cell>
          <cell r="AQ1518" t="str">
            <v>週1日〜週5日</v>
          </cell>
          <cell r="AR1518" t="str">
            <v>介護職員初任者研修修了者,必須,ホームヘルパー２級,必須,いずれかの資格を所持で可,普通自動車運転免許,必須（ＡＴ限定可）</v>
          </cell>
          <cell r="AS1518" t="str">
            <v>労災保険</v>
          </cell>
          <cell r="AT1518" t="str">
            <v>1人</v>
          </cell>
          <cell r="AU1518" t="str">
            <v>訪問介護（ホームヘルプサービス）</v>
          </cell>
          <cell r="AV1518" t="str">
            <v>利用しない</v>
          </cell>
          <cell r="AX1518" t="str">
            <v>利用しない</v>
          </cell>
          <cell r="AZ1518" t="str">
            <v>60分</v>
          </cell>
          <cell r="BA1518" t="str">
            <v>週休二日制</v>
          </cell>
          <cell r="BB1518" t="str">
            <v>あり（屋内禁煙）</v>
          </cell>
        </row>
        <row r="1519">
          <cell r="C1519" t="str">
            <v>13190-04589441</v>
          </cell>
          <cell r="D1519">
            <v>45436</v>
          </cell>
          <cell r="E1519" t="str">
            <v>カイト訪問介護事業所</v>
          </cell>
          <cell r="F1519" t="str">
            <v>カイトホウモンカイゴジギョウショ</v>
          </cell>
          <cell r="G1519" t="str">
            <v>代表社員</v>
          </cell>
          <cell r="H1519" t="str">
            <v>岡庭　知子</v>
          </cell>
          <cell r="I1519" t="str">
            <v>おかにわ　ともこ</v>
          </cell>
          <cell r="J1519" t="str">
            <v>042-785-4039</v>
          </cell>
          <cell r="K1519" t="str">
            <v>042-785-4039</v>
          </cell>
          <cell r="M1519" t="str">
            <v>ggyui313@gmail.com</v>
          </cell>
          <cell r="N1519" t="str">
            <v xml:space="preserve">https://hp.kaipoke.biz/mpz/ </v>
          </cell>
          <cell r="O1519" t="str">
            <v>２０２１年３月にオープンした「カイト訪問介護」現在７名のスタッフが在籍中でフレッシュでアットホームな雰囲気です。</v>
          </cell>
          <cell r="P1519" t="str">
            <v>ホームヘルパー（直行直帰可）</v>
          </cell>
          <cell r="Q1519" t="str">
            <v>変更範囲：会社の定める業務</v>
          </cell>
          <cell r="R1519" t="str">
            <v>会議などの出席、書類作成,介護保険法に基づいた介護保険を利用するご利用者様宅へ,訪問介護員として、調理、洗濯、買物、掃除、,入浴介助（一部補助）、服薬介助、排泄介助等を行う</v>
          </cell>
          <cell r="S1519" t="str">
            <v>カイト訪問介護事業所</v>
          </cell>
          <cell r="T1519" t="str">
            <v>変更範囲：会社の定める業務</v>
          </cell>
          <cell r="U1519" t="str">
            <v>非常勤パート</v>
          </cell>
          <cell r="V1519" t="str">
            <v>東京都町田市中町４ー１－７ ＡＲＫ町田３０６</v>
          </cell>
          <cell r="W1519" t="str">
            <v>小田急線 町田駅,最寄り駅から就業場所までの交通手段,徒歩,所要時間,10分</v>
          </cell>
          <cell r="X1519" t="str">
            <v>1,400円〜1,600円</v>
          </cell>
          <cell r="Y1519" t="str">
            <v>-</v>
          </cell>
          <cell r="Z1519" t="str">
            <v>-</v>
          </cell>
          <cell r="AA1519" t="str">
            <v>実費支給（上限なし）</v>
          </cell>
          <cell r="AB1519" t="str">
            <v>あり</v>
          </cell>
          <cell r="AC1519" t="str">
            <v>あり</v>
          </cell>
          <cell r="AD1519" t="str">
            <v>あり</v>
          </cell>
          <cell r="AE1519" t="str">
            <v>3,000円〜5,000円（前年度実績）</v>
          </cell>
          <cell r="AF1519" t="str">
            <v>時給</v>
          </cell>
          <cell r="AG1519" t="str">
            <v>期間の定めあり</v>
          </cell>
          <cell r="AH1519" t="str">
            <v>雇用期間の定めあり（4ヶ月以上）</v>
          </cell>
          <cell r="AI1519" t="str">
            <v>-</v>
          </cell>
          <cell r="AJ1519" t="str">
            <v>可</v>
          </cell>
          <cell r="AK1519" t="str">
            <v>なし</v>
          </cell>
          <cell r="AL1519" t="str">
            <v>なし</v>
          </cell>
          <cell r="AM1519" t="str">
            <v>なし</v>
          </cell>
          <cell r="AN1519" t="str">
            <v>なし</v>
          </cell>
          <cell r="AO1519" t="str">
            <v>交替制（シフト制）</v>
          </cell>
          <cell r="AP1519" t="str">
            <v>8時00分〜19時00分の時間の間の1時間以上,就業時間に関する特記事項,週一、１時間～ご希望に合わせて働けます。</v>
          </cell>
          <cell r="AQ1519" t="str">
            <v>週1日以上</v>
          </cell>
          <cell r="AR1519" t="str">
            <v>介護職員初任者研修修了者,あれば尚可,ホームヘルパー２級,あれば尚可,介護福祉士,あれば尚可,いずれかの資格を所持で可,普通自動車運転免許,あれば尚可（ＡＴ限定可）</v>
          </cell>
          <cell r="AS1519" t="str">
            <v>労災保険</v>
          </cell>
          <cell r="AT1519" t="str">
            <v>5人</v>
          </cell>
          <cell r="AU1519" t="str">
            <v>訪問介護（ホームヘルプサービス）</v>
          </cell>
          <cell r="AZ1519" t="str">
            <v>0分</v>
          </cell>
          <cell r="BA1519" t="str">
            <v>週休二日制</v>
          </cell>
          <cell r="BB1519" t="str">
            <v>あり（屋内禁煙）</v>
          </cell>
        </row>
        <row r="1520">
          <cell r="C1520" t="str">
            <v>13190-04590641</v>
          </cell>
          <cell r="D1520">
            <v>45436</v>
          </cell>
          <cell r="E1520" t="str">
            <v>カイト訪問介護事業所</v>
          </cell>
          <cell r="F1520" t="str">
            <v>カイトホウモンカイゴジギョウショ</v>
          </cell>
          <cell r="G1520" t="str">
            <v>代表社員</v>
          </cell>
          <cell r="H1520" t="str">
            <v>岡庭　知子</v>
          </cell>
          <cell r="I1520" t="str">
            <v>おかにわ　ともこ</v>
          </cell>
          <cell r="J1520" t="str">
            <v>042-785-4039</v>
          </cell>
          <cell r="K1520" t="str">
            <v>042-785-4039</v>
          </cell>
          <cell r="M1520" t="str">
            <v>ggyui313@gmail.com</v>
          </cell>
          <cell r="N1520" t="str">
            <v xml:space="preserve">https://hp.kaipoke.biz/mpz/ </v>
          </cell>
          <cell r="O1520" t="str">
            <v>２０２１年３月にオープンした「カイト訪問介護」現在７名のスタッフが在籍中でフレッシュでアットホームな雰囲気です。</v>
          </cell>
          <cell r="P1520" t="str">
            <v>時短正社員（ホームヘルパー）週３０時間</v>
          </cell>
          <cell r="Q1520" t="str">
            <v>変更範囲：会社の定める業務</v>
          </cell>
          <cell r="R1520" t="str">
            <v>ワード、エクセル等を使用した簡単な事務仕事会議などの出席、書類作成介護保険法に基づいた介護保険を利用するご利用者様宅へ訪問介護員として、調理、洗濯、買物、掃除、入浴介助（一部補助）、服薬介助、排泄介助等を行う</v>
          </cell>
          <cell r="S1520" t="str">
            <v>カイト訪問介護事業所</v>
          </cell>
          <cell r="T1520" t="str">
            <v>変更範囲：会社の定める業務</v>
          </cell>
          <cell r="U1520" t="str">
            <v>正社員</v>
          </cell>
          <cell r="V1520" t="str">
            <v>東京都町田市中町４ー１－７ ＡＲＫ町田３０６</v>
          </cell>
          <cell r="W1520" t="str">
            <v>小田急線 町田駅,最寄り駅から就業場所までの交通手段,徒歩,所要時間,10分,在宅勤務,就業場所に関する特記事項,自宅から利用者様宅への直行直帰や一部リモートワークあり</v>
          </cell>
          <cell r="X1520" t="str">
            <v>160,000円〜160,000円</v>
          </cell>
          <cell r="Y1520" t="str">
            <v>-</v>
          </cell>
          <cell r="Z1520" t="str">
            <v>-</v>
          </cell>
          <cell r="AA1520" t="str">
            <v>実費支給（上限なし）</v>
          </cell>
          <cell r="AB1520" t="str">
            <v>あり</v>
          </cell>
          <cell r="AC1520" t="str">
            <v>1月あたり10,000円〜30,000円（前年度実績）</v>
          </cell>
          <cell r="AD1520" t="str">
            <v>あり</v>
          </cell>
          <cell r="AE1520" t="str">
            <v>計 1.00ヶ月分（前年度実績）</v>
          </cell>
          <cell r="AF1520" t="str">
            <v>月給（手当等確認ください）</v>
          </cell>
          <cell r="AG1520" t="str">
            <v>期間の定めなし</v>
          </cell>
          <cell r="AH1520" t="str">
            <v>雇用期間の定めなし</v>
          </cell>
          <cell r="AI1520" t="str">
            <v>雇用期間の定めなし</v>
          </cell>
          <cell r="AJ1520" t="str">
            <v>可</v>
          </cell>
          <cell r="AK1520" t="str">
            <v>あり</v>
          </cell>
          <cell r="AL1520" t="str">
            <v>３か月</v>
          </cell>
          <cell r="AM1520" t="str">
            <v>なし</v>
          </cell>
          <cell r="AN1520" t="str">
            <v>なし</v>
          </cell>
          <cell r="AO1520" t="str">
            <v>交替制（シフト制）</v>
          </cell>
          <cell r="AP1520" t="str">
            <v>8時00分〜14時00分,又は,12時00分〜18時00分の時間の間の6時間程度,就業時間に関する特記事項,上記のは一例であり、８：００～１８：３０くらいの間で一日６時,間勤務 勤務時間帯については希望をなるべくきけます。</v>
          </cell>
          <cell r="AQ1520" t="str">
            <v>土曜日，日曜日，その他</v>
          </cell>
          <cell r="AR1520" t="str">
            <v>介護職員初任者研修修了者,必須,ホームヘルパー２級,必須,介護福祉士,必須,※求人に関する特記事項参照,いずれかの資格を所持で可,普通自動車運転免許,あれば尚可（ＡＴ限定可）</v>
          </cell>
          <cell r="AS1520" t="str">
            <v>労災保険，健康保険，厚生年金</v>
          </cell>
          <cell r="AT1520" t="str">
            <v>2人</v>
          </cell>
          <cell r="AU1520" t="str">
            <v>訪問介護（ホームヘルプサービス）</v>
          </cell>
          <cell r="AZ1520" t="str">
            <v>0分</v>
          </cell>
          <cell r="BA1520" t="str">
            <v>週休二日制</v>
          </cell>
          <cell r="BB1520" t="str">
            <v>あり（屋内禁煙）</v>
          </cell>
        </row>
        <row r="1521">
          <cell r="C1521" t="str">
            <v>13190-04561241</v>
          </cell>
          <cell r="D1521">
            <v>45436</v>
          </cell>
          <cell r="E1521" t="str">
            <v>ＳＯＭＰＯケア株式会社 ＳＯＭＰＯケア ラヴィーレ南町田</v>
          </cell>
          <cell r="F1521" t="str">
            <v>ソンポケアカブシキガイシャ ソンポケアラヴィーレミナミマチダ</v>
          </cell>
          <cell r="G1521" t="str">
            <v>首都圏サービス品質課</v>
          </cell>
          <cell r="H1521" t="str">
            <v>栗田　愛子</v>
          </cell>
          <cell r="I1521" t="str">
            <v>くりた　いとしご</v>
          </cell>
          <cell r="J1521" t="str">
            <v>080-7104-9743</v>
          </cell>
          <cell r="K1521" t="str">
            <v>03-6433-2219</v>
          </cell>
          <cell r="L1521" t="str">
            <v>080-7104-9743</v>
          </cell>
          <cell r="M1521" t="str">
            <v>aiko.kurita@sompocare.com</v>
          </cell>
          <cell r="N1521" t="str">
            <v xml:space="preserve">http://www.sompocare.com </v>
          </cell>
          <cell r="O1521" t="str">
            <v>最高品質の介護サービスの実現を目指し、カスタムメイドケア、人材育成、認知症ケア、食事、医療連携、余暇時間の充実、ＩＣＴ・デジタルの活用、産学連携に注力しています。</v>
          </cell>
          <cell r="P1521" t="str">
            <v>介護職／無資格可／ラヴィ―レ町田小野路</v>
          </cell>
          <cell r="Q1521" t="str">
            <v>変更範囲：会社の定める業務</v>
          </cell>
          <cell r="R1521" t="str">
            <v>◎無資格の方にも資格取得費用の一部補助や受験対策講座等の 資格支援制度を整えております。◎車通勤可能！～主なお仕事～・入浴介助や着替え     ・排泄介助・食事介助         ・夜間巡回、巡視・レクリエーションの実施  ・旅行や外食などの外出・イベントの企画・運営  など自分らしく充実した生活を送って頂くためのお手伝いをします。</v>
          </cell>
          <cell r="S1521" t="str">
            <v>ＳＯＭＰＯケア ラヴィーレ町田小野路</v>
          </cell>
          <cell r="T1521" t="str">
            <v>近隣地域のみ</v>
          </cell>
          <cell r="U1521" t="str">
            <v>正社員</v>
          </cell>
          <cell r="V1521" t="str">
            <v>東京都町田市小野路町１６１２</v>
          </cell>
          <cell r="W1521" t="str">
            <v>小田急線 鶴川駅就業場所に関する特記事項鶴川駅よりバス湯船下車（乗車時間１１分）、徒歩１分。多摩センター駅よりバス「湯船」下車、徒歩１分。</v>
          </cell>
          <cell r="X1521" t="str">
            <v>190,300円〜216,800円</v>
          </cell>
          <cell r="Y1521" t="str">
            <v>職務手当 6,000円〜11,000円</v>
          </cell>
          <cell r="Z1521" t="str">
            <v>精皆勤手当：６，０００円／月日祝手当：２，０００円／回夜勤手当：５，０００円／回特別職務手当１５，０００円／月（介護福祉士のみ）</v>
          </cell>
          <cell r="AA1521" t="str">
            <v>実費支給（上限あり）</v>
          </cell>
          <cell r="AB1521" t="str">
            <v>あり</v>
          </cell>
          <cell r="AC1521" t="str">
            <v>1月あたり0.00％〜30.00％（前年度実績）</v>
          </cell>
          <cell r="AD1521" t="str">
            <v>あり</v>
          </cell>
          <cell r="AE1521" t="str">
            <v>計 2.00ヶ月分（前年度実績）</v>
          </cell>
          <cell r="AF1521" t="str">
            <v>月給（手当等確認ください）</v>
          </cell>
          <cell r="AG1521" t="str">
            <v>期間の定めなし</v>
          </cell>
          <cell r="AH1521" t="str">
            <v>雇用期間の定めなし</v>
          </cell>
          <cell r="AI1521" t="str">
            <v>雇用期間の定めなし</v>
          </cell>
          <cell r="AJ1521" t="str">
            <v>可</v>
          </cell>
          <cell r="AK1521" t="str">
            <v>あり</v>
          </cell>
          <cell r="AL1521" t="str">
            <v>６か月</v>
          </cell>
          <cell r="AM1521" t="str">
            <v>あり</v>
          </cell>
          <cell r="AN1521" t="str">
            <v>10時間</v>
          </cell>
          <cell r="AO1521" t="str">
            <v>変形労働時間制</v>
          </cell>
          <cell r="AP1521" t="str">
            <v>変形労働時間制の単位,１ヶ月単位,就業時間１,7時00分〜16時00分,就業時間２,11時00分〜20時00分,就業時間３,17時00分〜10時00分,就業時間に関する特記事項,※シフト制</v>
          </cell>
          <cell r="AQ1521" t="str">
            <v>週休二日制</v>
          </cell>
          <cell r="AR1521" t="str">
            <v>免許・資格不問</v>
          </cell>
          <cell r="AS1521" t="str">
            <v>雇用保険，労災保険，健康保険，厚生年金</v>
          </cell>
          <cell r="AT1521" t="str">
            <v>1人</v>
          </cell>
          <cell r="AU1521" t="str">
            <v>特定施設入居者生活介護（有料老人ホーム）</v>
          </cell>
          <cell r="AZ1521" t="str">
            <v>60分</v>
          </cell>
          <cell r="BA1521" t="str">
            <v>週休二日制</v>
          </cell>
          <cell r="BB1521" t="str">
            <v>あり（屋内禁煙）</v>
          </cell>
        </row>
        <row r="1522">
          <cell r="C1522" t="str">
            <v>13190-04562541</v>
          </cell>
          <cell r="D1522">
            <v>45436</v>
          </cell>
          <cell r="E1522" t="str">
            <v>ＳＯＭＰＯケア株式会社 ＳＯＭＰＯケア ラヴィーレ南町田</v>
          </cell>
          <cell r="F1522" t="str">
            <v>ソンポケアカブシキガイシャ ソンポケアラヴィーレミナミマチダ</v>
          </cell>
          <cell r="G1522" t="str">
            <v>首都圏サービス品質課</v>
          </cell>
          <cell r="H1522" t="str">
            <v>栗田　愛子</v>
          </cell>
          <cell r="I1522" t="str">
            <v>くりた　いとしご</v>
          </cell>
          <cell r="J1522" t="str">
            <v>080-7104-9743</v>
          </cell>
          <cell r="K1522" t="str">
            <v>03-6433-2219</v>
          </cell>
          <cell r="L1522" t="str">
            <v>080-7104-9743</v>
          </cell>
          <cell r="M1522" t="str">
            <v>aiko.kurita@sompocare.com</v>
          </cell>
          <cell r="N1522" t="str">
            <v xml:space="preserve">http://www.sompocare.com </v>
          </cell>
          <cell r="O1522" t="str">
            <v>最高品質の介護サービスの実現を目指し、カスタムメイドケア、人材育成、認知症ケア、食事、医療連携、余暇時間の充実、ＩＣＴ・デジタルの活用、産学連携に注力しています。</v>
          </cell>
          <cell r="P1522" t="str">
            <v>介護職／無資格可／ラヴィ―レ町田小山</v>
          </cell>
          <cell r="Q1522" t="str">
            <v>変更範囲：会社の定める業務</v>
          </cell>
          <cell r="R1522" t="str">
            <v>★有料老人ホームでのお仕事です★＊無資格の方にも資格取得費用の一部補助や受験対策講座等の 資格支援制度を整えております。～主なお仕事～・入浴介助や着替え     ・排泄介助・食事介助         ・夜間巡回、巡視・レクリエーションの実施  ・旅行や外食などの外出・イベントの企画・運営などご入居者さまの自立支援に繋がる介護で、昨日より今日、今日より明日の笑顔を増やします。</v>
          </cell>
          <cell r="S1522" t="str">
            <v>ＳＯＭＰＯケア ラヴィーレ町田小山</v>
          </cell>
          <cell r="T1522" t="str">
            <v>近隣地域の当社事業所</v>
          </cell>
          <cell r="U1522" t="str">
            <v>正社員</v>
          </cell>
          <cell r="V1522" t="str">
            <v>東京都町田市小山町６５２</v>
          </cell>
          <cell r="W1522" t="str">
            <v>京王相模原線・ＪＲ横浜線、相模線  橋本駅,就業場所に関する特記事項,橋本駅よりバス約１５分</v>
          </cell>
          <cell r="X1522" t="str">
            <v>190,300円〜216,800円</v>
          </cell>
          <cell r="Y1522" t="str">
            <v>職務手当 6,000円〜11,000円</v>
          </cell>
          <cell r="Z1522" t="str">
            <v xml:space="preserve"> 精勤手当・・６，０００円／月, 日祝手当・・２，０００円／回, 夜勤手当・・５，０００円／回,◆特別職務手当１５，０００円／月,      （介護福祉士のみ支給）</v>
          </cell>
          <cell r="AA1522" t="str">
            <v>実費支給（上限あり）</v>
          </cell>
          <cell r="AB1522" t="str">
            <v>あり</v>
          </cell>
          <cell r="AC1522" t="str">
            <v>1月あたり0.00％〜30.00％（前年度実績）</v>
          </cell>
          <cell r="AD1522" t="str">
            <v>あり</v>
          </cell>
          <cell r="AE1522" t="str">
            <v>計 2.00ヶ月分（前年度実績）</v>
          </cell>
          <cell r="AF1522" t="str">
            <v>月給（手当等確認ください）</v>
          </cell>
          <cell r="AG1522" t="str">
            <v>期間の定めなし</v>
          </cell>
          <cell r="AH1522" t="str">
            <v>雇用期間の定めなし</v>
          </cell>
          <cell r="AI1522" t="str">
            <v>雇用期間の定めなし</v>
          </cell>
          <cell r="AJ1522" t="str">
            <v>可</v>
          </cell>
          <cell r="AK1522" t="str">
            <v>あり</v>
          </cell>
          <cell r="AL1522" t="str">
            <v>６か月</v>
          </cell>
          <cell r="AM1522" t="str">
            <v>あり</v>
          </cell>
          <cell r="AN1522" t="str">
            <v>10時間</v>
          </cell>
          <cell r="AO1522" t="str">
            <v>変形労働時間制</v>
          </cell>
          <cell r="AP1522" t="str">
            <v>変形労働時間制の単位,１ヶ月単位,就業時間１,7時00分〜16時00分,就業時間２,9時00分〜18時00分,就業時間３,11時00分〜20時00分,就業時間に関する特記事項,就業時間（４）１７：００～１０：００,休憩時間は法定通り付与,＊４交代、シフト制</v>
          </cell>
          <cell r="AQ1522" t="str">
            <v>週休二日制</v>
          </cell>
          <cell r="AR1522" t="str">
            <v>免許・資格不問</v>
          </cell>
          <cell r="AS1522" t="str">
            <v>雇用保険，労災保険，健康保険，厚生年金</v>
          </cell>
          <cell r="AT1522" t="str">
            <v>1人</v>
          </cell>
          <cell r="AU1522" t="str">
            <v>特定施設入居者生活介護（有料老人ホーム）</v>
          </cell>
          <cell r="AZ1522" t="str">
            <v>60分</v>
          </cell>
          <cell r="BA1522" t="str">
            <v>週休二日制</v>
          </cell>
          <cell r="BB1522" t="str">
            <v>あり（屋内禁煙）</v>
          </cell>
        </row>
        <row r="1523">
          <cell r="C1523" t="str">
            <v>13190-04563441</v>
          </cell>
          <cell r="D1523">
            <v>45436</v>
          </cell>
          <cell r="E1523" t="str">
            <v>ＳＯＭＰＯケア株式会社 ＳＯＭＰＯケア ラヴィーレ南町田</v>
          </cell>
          <cell r="F1523" t="str">
            <v>ソンポケアカブシキガイシャ ソンポケアラヴィーレミナミマチダ</v>
          </cell>
          <cell r="G1523" t="str">
            <v>首都圏サービス品質課</v>
          </cell>
          <cell r="H1523" t="str">
            <v>栗田　愛子</v>
          </cell>
          <cell r="I1523" t="str">
            <v>くりた　いとしご</v>
          </cell>
          <cell r="J1523" t="str">
            <v>080-7104-9743</v>
          </cell>
          <cell r="K1523" t="str">
            <v>03-6433-2219</v>
          </cell>
          <cell r="L1523" t="str">
            <v>080-7104-9743</v>
          </cell>
          <cell r="M1523" t="str">
            <v>aiko.kurita@sompocare.com</v>
          </cell>
          <cell r="N1523" t="str">
            <v xml:space="preserve">http://www.sompocare.com </v>
          </cell>
          <cell r="O1523" t="str">
            <v>最高品質の介護サービスの実現を目指し、カスタムメイドケア、人材育成、認知症ケア、食事、医療連携、余暇時間の充実、ＩＣＴ・デジタルの活用、産学連携に注力しています。</v>
          </cell>
          <cell r="P1523" t="str">
            <v>ケアスタッフ／ラヴィ―レ南町田</v>
          </cell>
          <cell r="Q1523" t="str">
            <v>変更の範囲：会社の定める業務</v>
          </cell>
          <cell r="R1523" t="str">
            <v>★有料老人ホームでの介護のお仕事です★ご利用者様の「日常生活」をサポートするため生活に彩を添えるサポートをします。出来ないところではなく、出来る部分に着目し自立支援を大切に人間尊重を大切にしております。入浴介助や着替え、排せつなど、一人ひとりに合わせた援助だけでなく、旅行や外食などの外出、趣味活動の企画・運営など、生活の楽しみもサポートします。※入社時やスキルアップのための各種研修を自社研修センターにて行っております。※無資格の方にも資格取得費用の一部補助や受験対策講座等の資格支援制度を整えております。</v>
          </cell>
          <cell r="S1523" t="str">
            <v>ＳＯＭＰＯケア ラヴィーレ南町田</v>
          </cell>
          <cell r="T1523" t="str">
            <v>会社の定める場所</v>
          </cell>
          <cell r="U1523" t="str">
            <v>正社員</v>
          </cell>
          <cell r="V1523" t="str">
            <v>東京都町田市金森４－７－３０</v>
          </cell>
          <cell r="W1523" t="str">
            <v>ＪＲ横浜線・小田急小田原線 町田駅,就業場所に関する特記事項,町田駅からバス利用、「南農協前」バス停下車２分</v>
          </cell>
          <cell r="X1523" t="str">
            <v>194,300円〜220,800円</v>
          </cell>
          <cell r="Y1523" t="str">
            <v>職務手当 10,000円〜15,000円</v>
          </cell>
          <cell r="Z1523" t="str">
            <v xml:space="preserve"> 精皆勤手当・・６，０００円／月, 日祝手当・・２，０００円／回, 夜勤手当・・５，０００円／回,◆特別職務手当１５，０００円／月,      （介護福祉士のみ支給）</v>
          </cell>
          <cell r="AA1523" t="str">
            <v>実費支給（上限あり）</v>
          </cell>
          <cell r="AB1523" t="str">
            <v>あり</v>
          </cell>
          <cell r="AC1523" t="str">
            <v>1月あたり0.00％〜30.00％（前年度実績）</v>
          </cell>
          <cell r="AD1523" t="str">
            <v>あり</v>
          </cell>
          <cell r="AE1523" t="str">
            <v>計 2.00ヶ月分（前年度実績）</v>
          </cell>
          <cell r="AF1523" t="str">
            <v>月給（手当等確認ください）</v>
          </cell>
          <cell r="AG1523" t="str">
            <v>期間の定めなし</v>
          </cell>
          <cell r="AH1523" t="str">
            <v>雇用期間の定めなし</v>
          </cell>
          <cell r="AI1523" t="str">
            <v>雇用期間の定めなし</v>
          </cell>
          <cell r="AJ1523" t="str">
            <v>不可</v>
          </cell>
          <cell r="AK1523" t="str">
            <v>あり</v>
          </cell>
          <cell r="AL1523" t="str">
            <v>６か月</v>
          </cell>
          <cell r="AM1523" t="str">
            <v>あり</v>
          </cell>
          <cell r="AN1523" t="str">
            <v>10時間</v>
          </cell>
          <cell r="AO1523" t="str">
            <v>変形労働時間制</v>
          </cell>
          <cell r="AP1523" t="str">
            <v>変形労働時間制の単位,１ヶ月単位,就業時間１,7時00分〜16時00分,就業時間２,9時00分〜18時00分,就業時間３,10時00分〜19時00分,就業時間に関する特記事項,就業時間（４）１７：００～１０：００,休憩時間は法定通り付与,＊４交代、シフト制</v>
          </cell>
          <cell r="AQ1523" t="str">
            <v>週休二日制</v>
          </cell>
          <cell r="AR1523" t="str">
            <v>免許・資格不問</v>
          </cell>
          <cell r="AS1523" t="str">
            <v>雇用保険，労災保険，健康保険，厚生年金</v>
          </cell>
          <cell r="AT1523" t="str">
            <v>1人</v>
          </cell>
          <cell r="AU1523" t="str">
            <v>特定施設入居者生活介護（有料老人ホーム）</v>
          </cell>
          <cell r="AZ1523" t="str">
            <v>60分</v>
          </cell>
          <cell r="BA1523" t="str">
            <v>週休二日制</v>
          </cell>
          <cell r="BB1523" t="str">
            <v>あり（屋内禁煙）</v>
          </cell>
        </row>
        <row r="1524">
          <cell r="C1524" t="str">
            <v>13190-04566941</v>
          </cell>
          <cell r="D1524">
            <v>45436</v>
          </cell>
          <cell r="E1524" t="str">
            <v>ＳＯＭＰＯケア株式会社 ＳＯＭＰＯケア ラヴィーレ南町田</v>
          </cell>
          <cell r="F1524" t="str">
            <v>ソンポケアカブシキガイシャ ソンポケアラヴィーレミナミマチダ</v>
          </cell>
          <cell r="G1524" t="str">
            <v>首都圏サービス品質課</v>
          </cell>
          <cell r="H1524" t="str">
            <v>栗田　愛子</v>
          </cell>
          <cell r="I1524" t="str">
            <v>くりた　いとしご</v>
          </cell>
          <cell r="J1524" t="str">
            <v>080-7104-9743</v>
          </cell>
          <cell r="K1524" t="str">
            <v>03-6433-2219</v>
          </cell>
          <cell r="L1524" t="str">
            <v>080-7104-9743</v>
          </cell>
          <cell r="M1524" t="str">
            <v>aiko.kurita@sompocare.com</v>
          </cell>
          <cell r="N1524" t="str">
            <v xml:space="preserve">http://www.sompocare.com </v>
          </cell>
          <cell r="O1524" t="str">
            <v>最高品質の介護サービスの実現を目指し、カスタムメイドケア、人材育成、認知症ケア、食事、医療連携、余暇時間の充実、ＩＣＴ・デジタルの活用、産学連携に注力しています。</v>
          </cell>
          <cell r="P1524" t="str">
            <v>看護師（正・准）／ラヴィーレ町田小野路</v>
          </cell>
          <cell r="Q1524" t="str">
            <v>変更の範囲：会社が定める業務</v>
          </cell>
          <cell r="R1524" t="str">
            <v>★有料老人ホームでのお仕事です★◎准看護師でもＯＫ！◎夜勤・オンコールなし！！～主なお仕事～・入居者の健康管理     ・急変時の対応・往診医や薬剤師との連携  ・服薬管理・医療行為・食事介助や排泄介助、入浴介助などの療養上の対応</v>
          </cell>
          <cell r="S1524" t="str">
            <v>ＳＯＭＰＯケア ラヴィーレ町田小野路 介護付有料老人ホーム</v>
          </cell>
          <cell r="T1524" t="str">
            <v>会社が定める場所</v>
          </cell>
          <cell r="U1524" t="str">
            <v>正社員</v>
          </cell>
          <cell r="V1524" t="str">
            <v>東京都町田市小野路町１６１２</v>
          </cell>
          <cell r="W1524" t="str">
            <v>小田急線 鶴川駅就業場所に関する特記事項駅よりバス 湯船バス停 乗車時間１１分</v>
          </cell>
          <cell r="X1524" t="str">
            <v>258,300円〜319,300円</v>
          </cell>
          <cell r="Y1524" t="str">
            <v>職務手当 19,000円〜19,000円</v>
          </cell>
          <cell r="Z1524" t="str">
            <v>精勤手当：６，０００円／月,日祝手当：２，０００円／回</v>
          </cell>
          <cell r="AA1524" t="str">
            <v>実費支給（上限あり）</v>
          </cell>
          <cell r="AB1524" t="str">
            <v>あり</v>
          </cell>
          <cell r="AC1524" t="str">
            <v>1月あたり0.00％〜30.00％（前年度実績）</v>
          </cell>
          <cell r="AD1524" t="str">
            <v>あり</v>
          </cell>
          <cell r="AE1524" t="str">
            <v>計 2.00ヶ月分（前年度実績）</v>
          </cell>
          <cell r="AF1524" t="str">
            <v>月給（手当等確認ください）</v>
          </cell>
          <cell r="AG1524" t="str">
            <v>期間の定めなし</v>
          </cell>
          <cell r="AH1524" t="str">
            <v>雇用期間の定めなし</v>
          </cell>
          <cell r="AI1524" t="str">
            <v>雇用期間の定めなし</v>
          </cell>
          <cell r="AJ1524" t="str">
            <v>可</v>
          </cell>
          <cell r="AK1524" t="str">
            <v>あり</v>
          </cell>
          <cell r="AL1524" t="str">
            <v>６ヶ月</v>
          </cell>
          <cell r="AM1524" t="str">
            <v>あり</v>
          </cell>
          <cell r="AN1524" t="str">
            <v>10時間</v>
          </cell>
          <cell r="AO1524" t="str">
            <v>変形労働時間制</v>
          </cell>
          <cell r="AP1524" t="str">
            <v>変形労働時間制の単位,１ヶ月単位,就業時間１,9時00分〜18時00分,就業時間に関する特記事項,シフト制</v>
          </cell>
          <cell r="AQ1524" t="str">
            <v>週休二日制</v>
          </cell>
          <cell r="AR1524" t="str">
            <v>看護師,必須,准看護師,必須,看護師（正・准）,いずれかの資格を所持で可</v>
          </cell>
          <cell r="AS1524" t="str">
            <v>雇用保険，労災保険，健康保険，厚生年金</v>
          </cell>
          <cell r="AT1524" t="str">
            <v>1人</v>
          </cell>
          <cell r="AU1524" t="str">
            <v>特定施設入居者生活介護（有料老人ホーム）</v>
          </cell>
          <cell r="AZ1524" t="str">
            <v>60分</v>
          </cell>
          <cell r="BA1524" t="str">
            <v>週休二日制</v>
          </cell>
          <cell r="BB1524" t="str">
            <v>あり（屋内禁煙）</v>
          </cell>
        </row>
        <row r="1525">
          <cell r="C1525" t="str">
            <v>13190-04568041</v>
          </cell>
          <cell r="D1525">
            <v>45436</v>
          </cell>
          <cell r="E1525" t="str">
            <v>ＳＯＭＰＯケア株式会社 ＳＯＭＰＯケア ラヴィーレ南町田</v>
          </cell>
          <cell r="F1525" t="str">
            <v>ソンポケアカブシキガイシャ ソンポケアラヴィーレミナミマチダ</v>
          </cell>
          <cell r="G1525" t="str">
            <v>首都圏サービス品質課</v>
          </cell>
          <cell r="H1525" t="str">
            <v>栗田　愛子</v>
          </cell>
          <cell r="I1525" t="str">
            <v>くりた　いとしご</v>
          </cell>
          <cell r="J1525" t="str">
            <v>080-7104-9743</v>
          </cell>
          <cell r="K1525" t="str">
            <v>03-6433-2219</v>
          </cell>
          <cell r="L1525" t="str">
            <v>080-7104-9743</v>
          </cell>
          <cell r="M1525" t="str">
            <v>aiko.kurita@sompocare.com</v>
          </cell>
          <cell r="N1525" t="str">
            <v xml:space="preserve">http://www.sompocare.com </v>
          </cell>
          <cell r="O1525" t="str">
            <v>最高品質の介護サービスの実現を目指し、カスタムメイドケア、人材育成、認知症ケア、食事、医療連携、余暇時間の充実、ＩＣＴ・デジタルの活用、産学連携に注力しています。</v>
          </cell>
          <cell r="P1525" t="str">
            <v>清掃／ラヴィーレ町田小山</v>
          </cell>
          <cell r="Q1525" t="str">
            <v>業務の変更範囲：会社の定める業務</v>
          </cell>
          <cell r="R1525" t="str">
            <v>★有料老人ホームでの清掃のお仕事です★◎未経験歓迎！◎年齢不問！◎車通勤可能！共有フロアや居室清掃が主なお仕事です。施設を利用する全員が毎日気持ちよく過ごせるようスタッフ１人１人が常に整理整頓・清掃を心掛けています。わからないことは気軽に聞ける環境なので、業界・職種未経験の方も安心してお仕事スタートできます。</v>
          </cell>
          <cell r="S1525" t="str">
            <v>ＳＯＭＰＯケア ラヴィーレ町田小山 介護付有料老人ホーム</v>
          </cell>
          <cell r="T1525" t="str">
            <v>転居を伴わない会社が定める場所</v>
          </cell>
          <cell r="U1525" t="str">
            <v>非常勤パート</v>
          </cell>
          <cell r="V1525" t="str">
            <v xml:space="preserve">東京都町田市小山町６５２ </v>
          </cell>
          <cell r="W1525" t="str">
            <v>京王相模原線・ＪＲ横浜線・相模線 橋本駅,就業場所に関する特記事項,橋本駅よりバス、「中村不動入口」下車、徒歩２分。,小田急線町田駅よりバス、「中村不動入口」下車、徒歩２分。</v>
          </cell>
          <cell r="X1525" t="str">
            <v>1,140円〜1,140円</v>
          </cell>
          <cell r="Y1525" t="str">
            <v>-</v>
          </cell>
          <cell r="Z1525" t="str">
            <v>-</v>
          </cell>
          <cell r="AA1525" t="str">
            <v>実費支給（上限あり）</v>
          </cell>
          <cell r="AB1525" t="str">
            <v>あり</v>
          </cell>
          <cell r="AC1525" t="str">
            <v>1時間あたり0円〜20円（前年度実績）</v>
          </cell>
          <cell r="AD1525" t="str">
            <v>なし</v>
          </cell>
          <cell r="AE1525" t="str">
            <v>なし</v>
          </cell>
          <cell r="AF1525" t="str">
            <v>時給</v>
          </cell>
          <cell r="AG1525" t="str">
            <v>期間の定めあり</v>
          </cell>
          <cell r="AH1525" t="str">
            <v>雇用期間の定めあり（4ヶ月以上）</v>
          </cell>
          <cell r="AI1525" t="str">
            <v>あり（原則更新）</v>
          </cell>
          <cell r="AJ1525" t="str">
            <v>可</v>
          </cell>
          <cell r="AK1525" t="str">
            <v>なし</v>
          </cell>
          <cell r="AL1525" t="str">
            <v>なし</v>
          </cell>
          <cell r="AM1525" t="str">
            <v>なし</v>
          </cell>
          <cell r="AN1525" t="str">
            <v>なし</v>
          </cell>
          <cell r="AO1525" t="str">
            <v>変形労働時間制</v>
          </cell>
          <cell r="AP1525" t="str">
            <v>変形労働時間制の単位,１ヶ月単位,就業時間１,9時00分〜16時00分,就業時間に関する特記事項,※週４日,※９時～１５時でも可,※土日勤務可能な方尚可</v>
          </cell>
          <cell r="AQ1525" t="str">
            <v>週4日以上</v>
          </cell>
          <cell r="AR1525" t="str">
            <v>免許・資格不問</v>
          </cell>
          <cell r="AS1525" t="str">
            <v>雇用保険，労災保険</v>
          </cell>
          <cell r="AT1525" t="str">
            <v>1人</v>
          </cell>
          <cell r="AU1525" t="str">
            <v>特定施設入居者生活介護（有料老人ホーム）</v>
          </cell>
          <cell r="AZ1525" t="str">
            <v>60分</v>
          </cell>
          <cell r="BA1525" t="str">
            <v>週休二日制</v>
          </cell>
          <cell r="BB1525" t="str">
            <v>あり（屋内禁煙）</v>
          </cell>
        </row>
        <row r="1526">
          <cell r="C1526" t="str">
            <v>13190-04569341</v>
          </cell>
          <cell r="D1526">
            <v>45436</v>
          </cell>
          <cell r="E1526" t="str">
            <v>株式会社らいふ ホームステーションらいふ町田</v>
          </cell>
          <cell r="F1526" t="str">
            <v>カブシキガイシャ ライフ</v>
          </cell>
          <cell r="G1526" t="str">
            <v>らいふ町田施設長</v>
          </cell>
          <cell r="H1526" t="str">
            <v>御代　慎一</v>
          </cell>
          <cell r="I1526" t="str">
            <v>みよ　しんいち</v>
          </cell>
          <cell r="J1526" t="str">
            <v>042-813-1165</v>
          </cell>
          <cell r="K1526" t="str">
            <v>042-813-1166</v>
          </cell>
          <cell r="L1526" t="str">
            <v>070-2489-3310</v>
          </cell>
          <cell r="M1526" t="str">
            <v>machida@life-silver.com</v>
          </cell>
          <cell r="N1526" t="str">
            <v xml:space="preserve">http://www.life-silver.com/ </v>
          </cell>
          <cell r="O1526" t="str">
            <v>首都圏を中心に５０以上の施設・事業所を運営し、在宅サービスの提供と共に「超高齢社会」を社会問題に事業として取り組んでいます。</v>
          </cell>
          <cell r="P1526" t="str">
            <v>ヘルパー（らいふ町田／有料老人ホーム）</v>
          </cell>
          <cell r="Q1526" t="str">
            <v>変更の範囲：会社の定める業務</v>
          </cell>
          <cell r="R1526" t="str">
            <v>「介護のプロ」を目指したい方を応援します。未経験・無資格の方も歓迎です。※詳細、特記事項をご確認ください。★介護福祉士をお持ちの方！ ささやかながら 入社祝金 ２万円ご用意致します★【仕事内容】・身体介護（排泄、入浴他）・通院介助  ・施設内の巡回、清掃、洗濯他・外出イベントの企画・実行など</v>
          </cell>
          <cell r="S1526" t="str">
            <v>ホームステーションらいふ町田</v>
          </cell>
          <cell r="T1526" t="str">
            <v>変更の範囲：会社の定める場所</v>
          </cell>
          <cell r="U1526" t="str">
            <v>正社員</v>
          </cell>
          <cell r="V1526" t="str">
            <v>東京都町田市南町田１－７－１</v>
          </cell>
          <cell r="W1526" t="str">
            <v>バス停「南農協前」より徒歩２分</v>
          </cell>
          <cell r="X1526" t="str">
            <v>234,000円〜274,000円</v>
          </cell>
          <cell r="Y1526" t="str">
            <v>-</v>
          </cell>
          <cell r="Z1526" t="str">
            <v>-</v>
          </cell>
          <cell r="AA1526" t="str">
            <v>実費支給（上限あり）</v>
          </cell>
          <cell r="AB1526" t="str">
            <v>あり</v>
          </cell>
          <cell r="AC1526" t="str">
            <v>1月あたり0円〜6,000円（前年度実績）</v>
          </cell>
          <cell r="AD1526" t="str">
            <v>あり</v>
          </cell>
          <cell r="AE1526" t="str">
            <v>200,000円〜200,000円（前年度実績）</v>
          </cell>
          <cell r="AF1526" t="str">
            <v>月給（手当等確認ください）</v>
          </cell>
          <cell r="AG1526" t="str">
            <v>期間の定めなし</v>
          </cell>
          <cell r="AH1526" t="str">
            <v>雇用期間の定めなし</v>
          </cell>
          <cell r="AI1526" t="str">
            <v>雇用期間の定めなし</v>
          </cell>
          <cell r="AJ1526" t="str">
            <v>不可</v>
          </cell>
          <cell r="AK1526" t="str">
            <v>あり</v>
          </cell>
          <cell r="AL1526" t="str">
            <v>２ヶ月</v>
          </cell>
          <cell r="AM1526" t="str">
            <v>あり</v>
          </cell>
          <cell r="AN1526" t="str">
            <v>10時間</v>
          </cell>
          <cell r="AO1526" t="str">
            <v>変形労働時間制</v>
          </cell>
          <cell r="AP1526" t="str">
            <v>変形労働時間制の単位,１ヶ月単位,就業時間１,7時30分〜16時30分,就業時間２,8時30分〜17時30分,就業時間３,10時30分〜19時30分,就業時間に関する特記事項,（４）１６：３０～翌１０：３０,他準夜勤、深夜勤あり</v>
          </cell>
          <cell r="AQ1526" t="str">
            <v>週休二日制</v>
          </cell>
          <cell r="AR1526" t="str">
            <v>ホームヘルパー２級,必須,介護福祉士,必須,介護職員基礎研修修了者,必須,介護職員初任者研修,いずれかの資格を所持で可</v>
          </cell>
          <cell r="AS1526" t="str">
            <v>雇用保険，労災保険，健康保険，厚生年金</v>
          </cell>
          <cell r="AT1526" t="str">
            <v>1人</v>
          </cell>
          <cell r="AU1526" t="str">
            <v>特定施設入居者生活介護（有料老人ホーム）</v>
          </cell>
          <cell r="AZ1526" t="str">
            <v>60分</v>
          </cell>
          <cell r="BA1526" t="str">
            <v>週休二日制</v>
          </cell>
          <cell r="BB1526" t="str">
            <v>あり（屋内禁煙）</v>
          </cell>
        </row>
        <row r="1527">
          <cell r="C1527" t="str">
            <v>13190-04571441</v>
          </cell>
          <cell r="D1527">
            <v>45436</v>
          </cell>
          <cell r="E1527" t="str">
            <v>株式会社らいふ ホームステーションらいふ町田</v>
          </cell>
          <cell r="F1527" t="str">
            <v>カブシキガイシャ ライフ</v>
          </cell>
          <cell r="G1527" t="str">
            <v>らいふ町田施設長</v>
          </cell>
          <cell r="H1527" t="str">
            <v>御代　慎一</v>
          </cell>
          <cell r="I1527" t="str">
            <v>みよ　しんいち</v>
          </cell>
          <cell r="J1527" t="str">
            <v>042-813-1165</v>
          </cell>
          <cell r="K1527" t="str">
            <v>042-813-1166</v>
          </cell>
          <cell r="L1527" t="str">
            <v>070-2489-3310</v>
          </cell>
          <cell r="M1527" t="str">
            <v>machida@life-silver.com</v>
          </cell>
          <cell r="N1527" t="str">
            <v xml:space="preserve">http://www.life-silver.com/ </v>
          </cell>
          <cell r="O1527" t="str">
            <v>首都圏を中心に５０以上の施設・事業所を運営し、在宅サービスの提供と共に「超高齢社会」を社会問題に事業として取り組んでいます。</v>
          </cell>
          <cell r="P1527" t="str">
            <v>ヘルパー（らいふ町田／有料老人ホーム）</v>
          </cell>
          <cell r="Q1527" t="str">
            <v>変更の範囲：会社の定める業務</v>
          </cell>
          <cell r="R1527" t="str">
            <v>◆６０歳以上の方、無資格・未経験の方も歓迎です。【仕事内容】・身体介護（排泄、入浴他）・通院介助・施設内の巡回、清掃、洗濯他・外出イベントの企画、実行など</v>
          </cell>
          <cell r="S1527" t="str">
            <v>ホームステーションらいふ町田</v>
          </cell>
          <cell r="T1527" t="str">
            <v>変更の範囲：会社の定める場所首都圏</v>
          </cell>
          <cell r="U1527" t="str">
            <v>非常勤パート</v>
          </cell>
          <cell r="V1527" t="str">
            <v>東京都町田市南町田１－７－１</v>
          </cell>
          <cell r="W1527" t="str">
            <v>「南農協前」バス停より徒歩２分</v>
          </cell>
          <cell r="X1527" t="str">
            <v>1,300円〜1,550円</v>
          </cell>
          <cell r="Y1527" t="str">
            <v>-</v>
          </cell>
          <cell r="Z1527" t="str">
            <v>介護福祉士 時給１，５５０円,ヘルパー２級以上 ,       時給１，４５０円,資格のない方 時給１，３００円</v>
          </cell>
          <cell r="AA1527" t="str">
            <v>実費支給（上限あり）</v>
          </cell>
          <cell r="AB1527" t="str">
            <v>なし</v>
          </cell>
          <cell r="AC1527" t="str">
            <v>なし</v>
          </cell>
          <cell r="AD1527" t="str">
            <v>なし</v>
          </cell>
          <cell r="AE1527" t="str">
            <v>なし</v>
          </cell>
          <cell r="AF1527" t="str">
            <v>時給</v>
          </cell>
          <cell r="AG1527" t="str">
            <v>期間の定めあり</v>
          </cell>
          <cell r="AH1527" t="str">
            <v>雇用期間の定めあり（4ヶ月以上）</v>
          </cell>
          <cell r="AI1527" t="str">
            <v>・契約期間満了時の業務量・勤務成績、態度・能力・会社の経営状況・従事している業務の進捗状況</v>
          </cell>
          <cell r="AJ1527" t="str">
            <v>不可</v>
          </cell>
          <cell r="AK1527" t="str">
            <v>あり</v>
          </cell>
          <cell r="AL1527" t="str">
            <v>２ヶ月</v>
          </cell>
          <cell r="AM1527" t="str">
            <v>あり</v>
          </cell>
          <cell r="AN1527" t="str">
            <v>10時間</v>
          </cell>
          <cell r="AO1527" t="str">
            <v>変形労働時間制</v>
          </cell>
          <cell r="AP1527" t="str">
            <v>変形労働時間制の単位,１ヶ月単位,就業時間１,7時30分〜16時30分,就業時間２,8時30分〜17時30分,就業時間３,10時30分〜19時30分,又は,7時30分〜19時30分の時間の間の4時間以上,就業時間に関する特記事項,１日４時間～可能！</v>
          </cell>
          <cell r="AQ1527" t="str">
            <v>週2日以上</v>
          </cell>
          <cell r="AR1527" t="str">
            <v>ホームヘルパー２級,あれば尚可,介護福祉士,あれば尚可,介護職員基礎研修修了者,あれば尚可,介護職員初任者研修あれば尚可</v>
          </cell>
          <cell r="AS1527" t="str">
            <v>労災保険</v>
          </cell>
          <cell r="AT1527" t="str">
            <v>1人</v>
          </cell>
          <cell r="AU1527" t="str">
            <v>特定施設入居者生活介護（有料老人ホーム）</v>
          </cell>
          <cell r="AZ1527" t="str">
            <v>60分</v>
          </cell>
          <cell r="BA1527" t="str">
            <v>週休二日制</v>
          </cell>
          <cell r="BB1527" t="str">
            <v>あり（屋内禁煙）</v>
          </cell>
        </row>
        <row r="1528">
          <cell r="C1528" t="str">
            <v>13190-04572741</v>
          </cell>
          <cell r="D1528">
            <v>45436</v>
          </cell>
          <cell r="E1528" t="str">
            <v>株式会社らいふ ホームステーションらいふ町田</v>
          </cell>
          <cell r="F1528" t="str">
            <v>カブシキガイシャ ライフ</v>
          </cell>
          <cell r="G1528" t="str">
            <v>らいふ町田施設長</v>
          </cell>
          <cell r="H1528" t="str">
            <v>御代　慎一</v>
          </cell>
          <cell r="I1528" t="str">
            <v>みよ　しんいち</v>
          </cell>
          <cell r="J1528" t="str">
            <v>042-813-1165</v>
          </cell>
          <cell r="K1528" t="str">
            <v>042-813-1166</v>
          </cell>
          <cell r="L1528" t="str">
            <v>070-2489-3310</v>
          </cell>
          <cell r="M1528" t="str">
            <v>machida@life-silver.com</v>
          </cell>
          <cell r="N1528" t="str">
            <v xml:space="preserve">http://www.life-silver.com/ </v>
          </cell>
          <cell r="O1528" t="str">
            <v>首都圏を中心に５０以上の施設・事業所を運営し、在宅サービスの提供と共に「超高齢社会」を社会問題に事業として取り組んでいます。</v>
          </cell>
          <cell r="P1528" t="str">
            <v>看護師／らいふ町田</v>
          </cell>
          <cell r="Q1528" t="str">
            <v>変更の範囲：会社の定める業務</v>
          </cell>
          <cell r="R1528" t="str">
            <v>★有料老人ホームでの看護師のお仕事です★,★日勤のみのお仕事です★,【仕事内容】,・健康管理、健康相談,・提携医の診察補助,・服薬管理,ご入居者様の生きがいを引き出すサービスを考え、,実行しています！,※ブランクのある方も歓迎します。</v>
          </cell>
          <cell r="S1528" t="str">
            <v>ホームステーションらいふ町田</v>
          </cell>
          <cell r="T1528" t="str">
            <v>変更の範囲：会社の定める場所,首都圏</v>
          </cell>
          <cell r="U1528" t="str">
            <v>非常勤パート</v>
          </cell>
          <cell r="V1528" t="str">
            <v>東京都町田市南町田１－７－１</v>
          </cell>
          <cell r="W1528" t="str">
            <v>東急線「つくし野」駅より バス１０分</v>
          </cell>
          <cell r="X1528" t="str">
            <v>2,150円〜2,150円</v>
          </cell>
          <cell r="Y1528" t="str">
            <v>-</v>
          </cell>
          <cell r="Z1528" t="str">
            <v>-</v>
          </cell>
          <cell r="AA1528" t="str">
            <v>実費支給（上限あり）</v>
          </cell>
          <cell r="AB1528" t="str">
            <v>なし</v>
          </cell>
          <cell r="AC1528" t="str">
            <v>なし</v>
          </cell>
          <cell r="AD1528" t="str">
            <v>なし</v>
          </cell>
          <cell r="AE1528" t="str">
            <v>なし</v>
          </cell>
          <cell r="AF1528" t="str">
            <v>時給</v>
          </cell>
          <cell r="AG1528" t="str">
            <v>期間の定めあり</v>
          </cell>
          <cell r="AH1528" t="str">
            <v>雇用期間の定めあり（4ヶ月以上）〜2025年3月31日契約更新の可能性あり（条件付きで更新あり）</v>
          </cell>
          <cell r="AI1528" t="str">
            <v>・会社の経営状況・従事している業務の進捗状況・契約期間満了時の業務量・勤務成績、態度、能力</v>
          </cell>
          <cell r="AJ1528" t="str">
            <v>可</v>
          </cell>
          <cell r="AK1528" t="str">
            <v>あり</v>
          </cell>
          <cell r="AL1528" t="str">
            <v>３ケ月</v>
          </cell>
          <cell r="AM1528" t="str">
            <v>あり</v>
          </cell>
          <cell r="AN1528" t="str">
            <v>10時間</v>
          </cell>
          <cell r="AO1528" t="str">
            <v>日勤</v>
          </cell>
          <cell r="AP1528" t="str">
            <v>8時30分〜17時30分就業時間に関する特記事項★日勤のみ！夜勤はありません</v>
          </cell>
          <cell r="AQ1528" t="str">
            <v>週2日以上</v>
          </cell>
          <cell r="AR1528" t="str">
            <v>看護師,必須,准看護師,必須,いずれかの資格を所持で可</v>
          </cell>
          <cell r="AS1528" t="str">
            <v>労災保険</v>
          </cell>
          <cell r="AT1528" t="str">
            <v>2人</v>
          </cell>
          <cell r="AU1528" t="str">
            <v>特定施設入居者生活介護（有料老人ホーム）</v>
          </cell>
          <cell r="AZ1528" t="str">
            <v>60分</v>
          </cell>
          <cell r="BA1528" t="str">
            <v>週休二日制</v>
          </cell>
          <cell r="BB1528" t="str">
            <v>あり（屋内禁煙）</v>
          </cell>
        </row>
        <row r="1529">
          <cell r="C1529" t="str">
            <v>13190-04576041</v>
          </cell>
          <cell r="D1529">
            <v>45436</v>
          </cell>
          <cell r="E1529" t="str">
            <v>セコムフォート多摩 株式会社</v>
          </cell>
          <cell r="F1529" t="str">
            <v>セコムフォートタマ カブシキガイシャ</v>
          </cell>
          <cell r="G1529" t="str">
            <v>総務室</v>
          </cell>
          <cell r="H1529" t="str">
            <v>松岡　又は　若林</v>
          </cell>
          <cell r="I1529" t="str">
            <v>まつおか　または　わかばやし</v>
          </cell>
          <cell r="J1529" t="str">
            <v>042-797-6474</v>
          </cell>
          <cell r="K1529" t="str">
            <v>042-797-6476</v>
          </cell>
          <cell r="M1529" t="str">
            <v>wakabayashi@royal-tama.co.jp</v>
          </cell>
          <cell r="N1529" t="str">
            <v xml:space="preserve">https://www.royal-tama.co.jp </v>
          </cell>
          <cell r="O1529" t="str">
            <v>ご入居者お一人おひとりに向き合い業界最高水準のサービス提供を目指しています。セコム（一部上場）１００％出資会社で、経営は盤石、福利厚生も万全。多摩丘陵病院に隣接しており安心です。</v>
          </cell>
          <cell r="P1529" t="str">
            <v>介護職スタッフ／夜勤あり</v>
          </cell>
          <cell r="Q1529" t="str">
            <v>変更範囲：会社の定める業務</v>
          </cell>
          <cell r="R1529" t="str">
            <v>有料老人ホーム（１１０名）のケアサービススタッフ,ご入居者に対する介護サービス                ,＊男女の入浴・トイレ介助あり。,＊私有車通勤歓迎。（駐車場無料）</v>
          </cell>
          <cell r="S1529" t="str">
            <v>コンフォートロイヤルライフ多摩</v>
          </cell>
          <cell r="T1529" t="str">
            <v>なし</v>
          </cell>
          <cell r="U1529" t="str">
            <v>正社員</v>
          </cell>
          <cell r="V1529" t="str">
            <v>東京都町田市下小山田町１４６１番地</v>
          </cell>
          <cell r="W1529" t="str">
            <v>最寄駅：多摩センター駅よりシャトルバス８分（無料）（京王線・小田急線・多摩モノレール）</v>
          </cell>
          <cell r="X1529" t="str">
            <v>239,500円〜248,500円</v>
          </cell>
          <cell r="Y1529" t="str">
            <v>夜勤手当 45,000円〜45,000円,居住支援特別手当 20,000円〜20,000円</v>
          </cell>
          <cell r="Z1529" t="str">
            <v>・処遇改善／ベースアップ／支援補助金 手当, 基本給（ａ）や夜勤手当、夜勤責任者手当に含み月額,支給（資格・経験により変動）,・特定処遇改善加算：年度末に一括支給,・夜勤手当は９０００／回で表示,・居住支援特別手当：勤続５年経過後は１万円に変更</v>
          </cell>
          <cell r="AA1529" t="str">
            <v>実費支給（上限なし）</v>
          </cell>
          <cell r="AB1529" t="str">
            <v>あり</v>
          </cell>
          <cell r="AC1529" t="str">
            <v>1月あたり1,500円〜3,500円（前年度実績）</v>
          </cell>
          <cell r="AD1529" t="str">
            <v>あり</v>
          </cell>
          <cell r="AE1529" t="str">
            <v>計 3.00ヶ月分（前年度実績）</v>
          </cell>
          <cell r="AF1529" t="str">
            <v>月給（手当等確認ください）</v>
          </cell>
          <cell r="AG1529" t="str">
            <v>期間の定めなし</v>
          </cell>
          <cell r="AH1529" t="str">
            <v>雇用期間の定めなし</v>
          </cell>
          <cell r="AI1529" t="str">
            <v>雇用期間の定めなし</v>
          </cell>
          <cell r="AJ1529" t="str">
            <v>可</v>
          </cell>
          <cell r="AK1529" t="str">
            <v>あり</v>
          </cell>
          <cell r="AL1529" t="str">
            <v>３ヶ月</v>
          </cell>
          <cell r="AM1529" t="str">
            <v>あり</v>
          </cell>
          <cell r="AN1529" t="str">
            <v>5時間</v>
          </cell>
          <cell r="AO1529" t="str">
            <v>変形労働時間制</v>
          </cell>
          <cell r="AP1529" t="str">
            <v>変形労働時間制の単位,１ヶ月単位,就業時間１,9時00分〜17時30分,就業時間２,7時30分〜16時00分,就業時間３,11時00分〜19時30分,就業時間に関する特記事項,＊就業時間（４）：夜勤,１６：００～９：３０,月５回程度</v>
          </cell>
          <cell r="AQ1529" t="str">
            <v>週休二日制</v>
          </cell>
          <cell r="AR1529" t="str">
            <v>ホームヘルパー２級,必須,介護職員初任者研修修了者,必須,介護職員初任者研修修了（ヘルパー２級）以上,いずれかの資格を所持で可</v>
          </cell>
          <cell r="AS1529" t="str">
            <v>雇用保険，労災保険，健康保険，厚生年金</v>
          </cell>
          <cell r="AT1529" t="str">
            <v>2人</v>
          </cell>
          <cell r="AU1529" t="str">
            <v>特定施設入居者生活介護（有料老人ホーム）</v>
          </cell>
          <cell r="AZ1529" t="str">
            <v>60分</v>
          </cell>
          <cell r="BA1529" t="str">
            <v>週休二日制</v>
          </cell>
          <cell r="BB1529" t="str">
            <v>あり（屋内禁煙）</v>
          </cell>
        </row>
        <row r="1530">
          <cell r="C1530" t="str">
            <v>13190-04577341</v>
          </cell>
          <cell r="D1530">
            <v>45436</v>
          </cell>
          <cell r="E1530" t="str">
            <v>セコムフォート多摩 株式会社</v>
          </cell>
          <cell r="F1530" t="str">
            <v>セコムフォートタマ カブシキガイシャ</v>
          </cell>
          <cell r="G1530" t="str">
            <v>総務室</v>
          </cell>
          <cell r="H1530" t="str">
            <v>松岡　又は　若林</v>
          </cell>
          <cell r="I1530" t="str">
            <v>まつおか　または　わかばやし</v>
          </cell>
          <cell r="J1530" t="str">
            <v>042-797-6474</v>
          </cell>
          <cell r="K1530" t="str">
            <v>042-797-6476</v>
          </cell>
          <cell r="M1530" t="str">
            <v>wakabayashi@royal-tama.co.jp</v>
          </cell>
          <cell r="N1530" t="str">
            <v xml:space="preserve">https://www.royal-tama.co.jp </v>
          </cell>
          <cell r="O1530" t="str">
            <v>ご入居者お一人おひとりに向き合い業界最高水準のサービス提供を目指しています。セコム（一部上場）１００％出資会社で、経営は盤石、福利厚生も万全。多摩丘陵病院に隣接しており安心です。</v>
          </cell>
          <cell r="P1530" t="str">
            <v>介護職スタッフ（夜勤専任）</v>
          </cell>
          <cell r="Q1530" t="str">
            <v>変更範囲：会社の定める業務</v>
          </cell>
          <cell r="R1530" t="str">
            <v>有料老人ホーム（１１０名）のケアサービススタッフ,ご入居者に対する介護サービス,                           ,＊トイレ介助あり。,＊私有車通勤歓迎。（駐車場無料）</v>
          </cell>
          <cell r="S1530" t="str">
            <v>コンフォートロイヤルライフ多摩</v>
          </cell>
          <cell r="T1530" t="str">
            <v>なし</v>
          </cell>
          <cell r="U1530" t="str">
            <v>非常勤パート</v>
          </cell>
          <cell r="V1530" t="str">
            <v>東京都町田市下小山田町１４６１番地</v>
          </cell>
          <cell r="W1530" t="str">
            <v>最寄駅：多摩センター駅よりシャトルバス８分（無料）（京王線・小田急線・多摩モノレール）</v>
          </cell>
          <cell r="X1530" t="str">
            <v>1,150円〜1,250円</v>
          </cell>
          <cell r="Y1530" t="str">
            <v>-</v>
          </cell>
          <cell r="Z1530" t="str">
            <v>夜勤手当 ９０００円,１夜勤 介護福祉士 ２７７５０円,    実務者研修 ２７０００円,    初任者研修 ２６２５０円</v>
          </cell>
          <cell r="AA1530" t="str">
            <v>実費支給（上限あり）</v>
          </cell>
          <cell r="AB1530" t="str">
            <v>なし</v>
          </cell>
          <cell r="AC1530" t="str">
            <v>なし</v>
          </cell>
          <cell r="AD1530" t="str">
            <v>なし</v>
          </cell>
          <cell r="AE1530" t="str">
            <v>なし</v>
          </cell>
          <cell r="AF1530" t="str">
            <v>時給</v>
          </cell>
          <cell r="AG1530" t="str">
            <v>期間の定めあり</v>
          </cell>
          <cell r="AH1530" t="str">
            <v>雇用期間の定めあり（4ヶ月未満）</v>
          </cell>
          <cell r="AI1530" t="str">
            <v>あり（原則更新）</v>
          </cell>
          <cell r="AJ1530" t="str">
            <v>可</v>
          </cell>
          <cell r="AK1530" t="str">
            <v>あり</v>
          </cell>
          <cell r="AL1530" t="str">
            <v>３ヶ月</v>
          </cell>
          <cell r="AM1530" t="str">
            <v>なし</v>
          </cell>
          <cell r="AN1530" t="str">
            <v>あり</v>
          </cell>
          <cell r="AO1530" t="str">
            <v>変形労働時間制</v>
          </cell>
          <cell r="AP1530" t="str">
            <v>変形労働時間制の単位,１ヶ月単位,就業時間１,16時00分〜9時30分</v>
          </cell>
          <cell r="AQ1530" t="str">
            <v>週1日以上</v>
          </cell>
          <cell r="AR1530" t="str">
            <v>ホームヘルパー２級,必須,介護職員初任者研修修了者,必須,介護職員初任者研修修了（ヘルパー２級）以上,いずれかの資格を所持で可</v>
          </cell>
          <cell r="AS1530" t="str">
            <v>労災保険</v>
          </cell>
          <cell r="AT1530" t="str">
            <v>1人</v>
          </cell>
          <cell r="AU1530" t="str">
            <v>特定施設入居者生活介護（有料老人ホーム）</v>
          </cell>
          <cell r="AZ1530" t="str">
            <v>150分</v>
          </cell>
          <cell r="BA1530" t="str">
            <v>週休二日制</v>
          </cell>
          <cell r="BB1530" t="str">
            <v>あり（屋内禁煙）</v>
          </cell>
        </row>
        <row r="1531">
          <cell r="C1531" t="str">
            <v>13190-04578841</v>
          </cell>
          <cell r="D1531">
            <v>45436</v>
          </cell>
          <cell r="E1531" t="str">
            <v>セコムフォート多摩 株式会社</v>
          </cell>
          <cell r="F1531" t="str">
            <v>セコムフォートタマ カブシキガイシャ</v>
          </cell>
          <cell r="G1531" t="str">
            <v>総務室</v>
          </cell>
          <cell r="H1531" t="str">
            <v>松岡　又は　若林</v>
          </cell>
          <cell r="I1531" t="str">
            <v>まつおか　または　わかばやし</v>
          </cell>
          <cell r="J1531" t="str">
            <v>042-797-6474</v>
          </cell>
          <cell r="K1531" t="str">
            <v>042-797-6476</v>
          </cell>
          <cell r="M1531" t="str">
            <v>wakabayashi@royal-tama.co.jp</v>
          </cell>
          <cell r="N1531" t="str">
            <v xml:space="preserve">https://www.royal-tama.co.jp </v>
          </cell>
          <cell r="O1531" t="str">
            <v>ご入居者お一人おひとりに向き合い業界最高水準のサービス提供を目指しています。セコム（一部上場）１００％出資会社で、経営は盤石、福利厚生も万全。多摩丘陵病院に隣接しており安心です。</v>
          </cell>
          <cell r="P1531" t="str">
            <v>介護職スタッフ</v>
          </cell>
          <cell r="Q1531" t="str">
            <v>変更範囲：会社の定める業務</v>
          </cell>
          <cell r="R1531" t="str">
            <v>有料老人ホーム（１１０名）のケアサービススタッフ,ご入居者に対する介護サービス,                           ,＊トイレ介助あり。,＊私有車通勤歓迎。（駐車場無料）</v>
          </cell>
          <cell r="S1531" t="str">
            <v>コンフォートロイヤルライフ多摩</v>
          </cell>
          <cell r="T1531" t="str">
            <v>なし</v>
          </cell>
          <cell r="U1531" t="str">
            <v>非常勤パート</v>
          </cell>
          <cell r="V1531" t="str">
            <v>東京都町田市下小山田町１４６１番地</v>
          </cell>
          <cell r="W1531" t="str">
            <v>最寄駅：多摩センター駅よりシャトルバス８分（無料）（京王線・小田急線・多摩モノレール）</v>
          </cell>
          <cell r="X1531" t="str">
            <v>1,150円〜1,250円</v>
          </cell>
          <cell r="Y1531" t="str">
            <v>-</v>
          </cell>
          <cell r="Z1531" t="str">
            <v>介護福祉士 １２５０円／時,実務者研修 １２００円／時,初任者研修 １１５０円／時</v>
          </cell>
          <cell r="AA1531" t="str">
            <v>実費支給（上限あり）</v>
          </cell>
          <cell r="AB1531" t="str">
            <v>なし</v>
          </cell>
          <cell r="AC1531" t="str">
            <v>なし</v>
          </cell>
          <cell r="AD1531" t="str">
            <v>なし</v>
          </cell>
          <cell r="AE1531" t="str">
            <v>なし</v>
          </cell>
          <cell r="AF1531" t="str">
            <v>時給</v>
          </cell>
          <cell r="AG1531" t="str">
            <v>期間の定めあり</v>
          </cell>
          <cell r="AH1531" t="str">
            <v>雇用期間の定めあり（4ヶ月未満）</v>
          </cell>
          <cell r="AI1531" t="str">
            <v>あり（原則更新）</v>
          </cell>
          <cell r="AJ1531" t="str">
            <v>可</v>
          </cell>
          <cell r="AK1531" t="str">
            <v>あり</v>
          </cell>
          <cell r="AL1531" t="str">
            <v>３ヶ月</v>
          </cell>
          <cell r="AM1531" t="str">
            <v>なし</v>
          </cell>
          <cell r="AN1531" t="str">
            <v>あり</v>
          </cell>
          <cell r="AO1531" t="str">
            <v>変形労働時間制</v>
          </cell>
          <cell r="AP1531" t="str">
            <v>変形労働時間制の単位,１ヶ月単位,就業時間１,9時00分〜17時30分,就業時間２,11時00分〜19時30分,就業時間３,7時30分〜16時00分</v>
          </cell>
          <cell r="AQ1531" t="str">
            <v>週3日〜週5日</v>
          </cell>
          <cell r="AR1531" t="str">
            <v>ホームヘルパー２級,必須,介護職員初任者研修修了者,必須,介護職員初任者研修修了（ヘルパー２級）以上,いずれかの資格を所持で可</v>
          </cell>
          <cell r="AS1531" t="str">
            <v>雇用保険，労災保険</v>
          </cell>
          <cell r="AT1531" t="str">
            <v>1人</v>
          </cell>
          <cell r="AU1531" t="str">
            <v>特定施設入居者生活介護（有料老人ホーム）</v>
          </cell>
          <cell r="AZ1531" t="str">
            <v>60分</v>
          </cell>
          <cell r="BA1531" t="str">
            <v>週休二日制</v>
          </cell>
          <cell r="BB1531" t="str">
            <v>あり（屋内禁煙）</v>
          </cell>
        </row>
        <row r="1532">
          <cell r="C1532" t="str">
            <v>13190-04579241</v>
          </cell>
          <cell r="D1532">
            <v>45436</v>
          </cell>
          <cell r="E1532" t="str">
            <v>セコムフォート多摩 株式会社</v>
          </cell>
          <cell r="F1532" t="str">
            <v>セコムフォートタマ カブシキガイシャ</v>
          </cell>
          <cell r="G1532" t="str">
            <v>総務室</v>
          </cell>
          <cell r="H1532" t="str">
            <v>松岡　又は　若林</v>
          </cell>
          <cell r="I1532" t="str">
            <v>まつおか　または　わかばやし</v>
          </cell>
          <cell r="J1532" t="str">
            <v>042-797-6474</v>
          </cell>
          <cell r="K1532" t="str">
            <v>042-797-6476</v>
          </cell>
          <cell r="M1532" t="str">
            <v>wakabayashi@royal-tama.co.jp</v>
          </cell>
          <cell r="N1532" t="str">
            <v xml:space="preserve">https://www.royal-tama.co.jp </v>
          </cell>
          <cell r="O1532" t="str">
            <v>ご入居者お一人おひとりに向き合い業界最高水準のサービス提供を目指しています。セコム（一部上場）１００％出資会社で、経営は盤石、福利厚生も万全。多摩丘陵病院に隣接しており安心です。</v>
          </cell>
          <cell r="P1532" t="str">
            <v>介護助手（家事支援）スタッフ</v>
          </cell>
          <cell r="Q1532" t="str">
            <v>変更範囲：会社の定める業務</v>
          </cell>
          <cell r="R1532" t="str">
            <v>有料老人ホームの介護助手（家事支援）サービススタッフ,シーツ交換・洗濯物回収・備品補充等の家事支援業務を含む,＊私有車通勤歓迎。（駐車場無料）</v>
          </cell>
          <cell r="S1532" t="str">
            <v>コンフォートロイヤルライフ多摩</v>
          </cell>
          <cell r="T1532" t="str">
            <v>なし</v>
          </cell>
          <cell r="U1532" t="str">
            <v>非常勤パート</v>
          </cell>
          <cell r="V1532" t="str">
            <v>東京都町田市下小山田町１４６１番地</v>
          </cell>
          <cell r="W1532" t="str">
            <v>最寄駅：多摩センター駅よりシャトルバス８分（無料）,（京王線・小田急線・多摩モノレール）</v>
          </cell>
          <cell r="X1532" t="str">
            <v>1,120円〜1,120円</v>
          </cell>
          <cell r="Y1532" t="str">
            <v>-</v>
          </cell>
          <cell r="Z1532" t="str">
            <v>-</v>
          </cell>
          <cell r="AA1532" t="str">
            <v>実費支給（上限あり）</v>
          </cell>
          <cell r="AB1532" t="str">
            <v>なし</v>
          </cell>
          <cell r="AC1532" t="str">
            <v>なし</v>
          </cell>
          <cell r="AD1532" t="str">
            <v>なし</v>
          </cell>
          <cell r="AE1532" t="str">
            <v>なし</v>
          </cell>
          <cell r="AF1532" t="str">
            <v>時給</v>
          </cell>
          <cell r="AG1532" t="str">
            <v>期間の定めあり</v>
          </cell>
          <cell r="AH1532" t="str">
            <v>雇用期間の定めあり（4ヶ月以上）</v>
          </cell>
          <cell r="AI1532" t="str">
            <v>契約期間満了時の業務量 勤務成績、態度 能力 会社の経営状況, 従事している業務の進捗状況 その他体力等</v>
          </cell>
          <cell r="AJ1532" t="str">
            <v>可</v>
          </cell>
          <cell r="AK1532" t="str">
            <v>あり</v>
          </cell>
          <cell r="AL1532" t="str">
            <v>３ヶ月</v>
          </cell>
          <cell r="AM1532" t="str">
            <v>あり</v>
          </cell>
          <cell r="AN1532" t="str">
            <v>1時間</v>
          </cell>
          <cell r="AO1532" t="str">
            <v>日勤</v>
          </cell>
          <cell r="AP1532" t="str">
            <v>10時00分〜14時00分</v>
          </cell>
          <cell r="AQ1532" t="str">
            <v>週3日〜週4日</v>
          </cell>
          <cell r="AR1532" t="str">
            <v>免許・資格不問</v>
          </cell>
          <cell r="AS1532" t="str">
            <v>労災保険</v>
          </cell>
          <cell r="AT1532" t="str">
            <v>1人</v>
          </cell>
          <cell r="AU1532" t="str">
            <v>特定施設入居者生活介護（有料老人ホーム）</v>
          </cell>
          <cell r="AZ1532" t="str">
            <v>0分</v>
          </cell>
          <cell r="BA1532" t="str">
            <v>週休二日制</v>
          </cell>
          <cell r="BB1532" t="str">
            <v>あり（屋内禁煙）</v>
          </cell>
        </row>
        <row r="1533">
          <cell r="C1533" t="str">
            <v>13190-04582941</v>
          </cell>
          <cell r="D1533">
            <v>45436</v>
          </cell>
          <cell r="E1533" t="str">
            <v>株式会社つくしんぼ（ケアライフ金井）</v>
          </cell>
          <cell r="F1533" t="str">
            <v>カ）ツクシンボ ケアセンターツクシンボ</v>
          </cell>
          <cell r="G1533" t="str">
            <v>管理者</v>
          </cell>
          <cell r="H1533" t="str">
            <v>鬼頭　真人</v>
          </cell>
          <cell r="I1533" t="str">
            <v>きとうまさと</v>
          </cell>
          <cell r="J1533" t="str">
            <v>042-734-0255</v>
          </cell>
          <cell r="K1533" t="str">
            <v>042-735-1958</v>
          </cell>
          <cell r="M1533" t="str">
            <v>kitou@tsukushinbo.net</v>
          </cell>
          <cell r="N1533" t="str">
            <v xml:space="preserve">http://www.tsukushinbo.net </v>
          </cell>
          <cell r="O1533" t="str">
            <v>「何時までも元気で、生きがいを持って暮らしたい」を実現する為、アットホームで家庭的な雰囲気と、ゆとりのある介護、リハビリテーション及び、自前の美味しい食事を特徴としています。</v>
          </cell>
          <cell r="P1533" t="str">
            <v>有料老人ホーム介護職員</v>
          </cell>
          <cell r="Q1533" t="str">
            <v>変更範囲：変更なし</v>
          </cell>
          <cell r="R1533" t="str">
            <v>介護付有料老人ホームにおける介護業務。食事介助、排泄介助、入浴介助等。入居者とのアクティビティへの参加等。</v>
          </cell>
          <cell r="S1533" t="str">
            <v>ケアライフ金井</v>
          </cell>
          <cell r="T1533" t="str">
            <v>なし</v>
          </cell>
          <cell r="U1533" t="str">
            <v>正社員</v>
          </cell>
          <cell r="V1533" t="str">
            <v>東京都町田市金井５丁目２０－１６</v>
          </cell>
          <cell r="W1533" t="str">
            <v>ー</v>
          </cell>
          <cell r="X1533" t="str">
            <v>238,000円〜339,000円</v>
          </cell>
          <cell r="Y1533" t="str">
            <v>処遇改善手当 20,000円〜50,000円,特定処遇改善手当 3,000円〜4,000円,ベースアップ手当 5,000円〜5,000円</v>
          </cell>
          <cell r="Z1533" t="str">
            <v>※ベースアップ加算手当は一律５，０００円,夜勤手当：６，０００円／回,介護福祉士手当：２０，０００円</v>
          </cell>
          <cell r="AA1533" t="str">
            <v>実費支給（上限あり）</v>
          </cell>
          <cell r="AB1533" t="str">
            <v>あり</v>
          </cell>
          <cell r="AC1533" t="str">
            <v>1月あたり0円〜3,000円（前年度実績）</v>
          </cell>
          <cell r="AD1533" t="str">
            <v>あり</v>
          </cell>
          <cell r="AE1533" t="str">
            <v>計 2.00ヶ月分（前年度実績）</v>
          </cell>
          <cell r="AF1533" t="str">
            <v>月給（手当等確認ください）</v>
          </cell>
          <cell r="AG1533" t="str">
            <v>期間の定めなし</v>
          </cell>
          <cell r="AH1533" t="str">
            <v>雇用期間の定めなし</v>
          </cell>
          <cell r="AI1533" t="str">
            <v>雇用期間の定めなし</v>
          </cell>
          <cell r="AJ1533" t="str">
            <v>可</v>
          </cell>
          <cell r="AK1533" t="str">
            <v>あり</v>
          </cell>
          <cell r="AL1533" t="str">
            <v>３ヶ月</v>
          </cell>
          <cell r="AM1533" t="str">
            <v>なし</v>
          </cell>
          <cell r="AN1533" t="str">
            <v>なし</v>
          </cell>
          <cell r="AO1533" t="str">
            <v>変形労働時間制</v>
          </cell>
          <cell r="AP1533" t="str">
            <v>変形労働時間制の単位,１ヶ月単位,就業時間１,7時00分〜16時00分,就業時間２,8時30分〜17時30分,就業時間３,9時30分〜18時30分,就業時間に関する特記事項,（４）１７：００～９：００ 休憩１２０分,＊（４）は夜勤業務があるため１８歳以上の方対象,シフト制</v>
          </cell>
          <cell r="AQ1533" t="str">
            <v>週休二日制</v>
          </cell>
          <cell r="AR1533" t="str">
            <v>介護職員初任者研修修了者あれば尚可</v>
          </cell>
          <cell r="AS1533" t="str">
            <v>雇用保険，労災保険，健康保険，厚生年金</v>
          </cell>
          <cell r="AT1533" t="str">
            <v>1人</v>
          </cell>
          <cell r="AU1533" t="str">
            <v>特定施設入居者生活介護（有料老人ホーム）</v>
          </cell>
          <cell r="AZ1533" t="str">
            <v>60分</v>
          </cell>
          <cell r="BA1533" t="str">
            <v>週休二日制</v>
          </cell>
          <cell r="BB1533" t="str">
            <v>あり（屋内禁煙）</v>
          </cell>
        </row>
        <row r="1534">
          <cell r="C1534" t="str">
            <v>13190-04583141</v>
          </cell>
          <cell r="D1534">
            <v>45436</v>
          </cell>
          <cell r="E1534" t="str">
            <v>株式会社つくしんぼ（ケアライフ金井）</v>
          </cell>
          <cell r="F1534" t="str">
            <v>カ）ツクシンボ ケアセンターツクシンボ</v>
          </cell>
          <cell r="G1534" t="str">
            <v>管理者</v>
          </cell>
          <cell r="H1534" t="str">
            <v>鬼頭　真人</v>
          </cell>
          <cell r="I1534" t="str">
            <v>きとうまさと</v>
          </cell>
          <cell r="J1534" t="str">
            <v>042-734-0255</v>
          </cell>
          <cell r="K1534" t="str">
            <v>042-735-1958</v>
          </cell>
          <cell r="M1534" t="str">
            <v>kitou@tsukushinbo.net</v>
          </cell>
          <cell r="N1534" t="str">
            <v xml:space="preserve">http://www.tsukushinbo.net </v>
          </cell>
          <cell r="O1534" t="str">
            <v>「何時までも元気で、生きがいを持って暮らしたい」を実現する為、アットホームで家庭的な雰囲気と、ゆとりのある介護、リハビリテーション及び、自前の美味しい食事を特徴としています。</v>
          </cell>
          <cell r="P1534" t="str">
            <v>デイサービス介護職員</v>
          </cell>
          <cell r="Q1534" t="str">
            <v>変更範囲：変更なし</v>
          </cell>
          <cell r="R1534" t="str">
            <v>デイサービスでの介護業務。利用者様の送迎の同行、入浴介助、レクリエーションの進行、排泄介助等。</v>
          </cell>
          <cell r="S1534" t="str">
            <v>ケアライフ金井</v>
          </cell>
          <cell r="T1534" t="str">
            <v>なし</v>
          </cell>
          <cell r="U1534" t="str">
            <v>非常勤パート</v>
          </cell>
          <cell r="V1534" t="str">
            <v>東京都町田市金井５丁目２０－１６</v>
          </cell>
          <cell r="W1534" t="str">
            <v>ー</v>
          </cell>
          <cell r="X1534" t="str">
            <v>1,333円〜1,765円</v>
          </cell>
          <cell r="Y1534" t="str">
            <v>処遇改善手当 133円〜255円</v>
          </cell>
          <cell r="Z1534" t="str">
            <v>※ベースアップ手当は出勤日数に関わらず, 月額５，０００円支給します。</v>
          </cell>
          <cell r="AA1534" t="str">
            <v>実費支給（上限あり）</v>
          </cell>
          <cell r="AB1534" t="str">
            <v>あり</v>
          </cell>
          <cell r="AC1534" t="str">
            <v>1時間あたり50円〜100円（前年度実績）</v>
          </cell>
          <cell r="AD1534" t="str">
            <v>なし</v>
          </cell>
          <cell r="AE1534" t="str">
            <v>なし</v>
          </cell>
          <cell r="AF1534" t="str">
            <v>時給</v>
          </cell>
          <cell r="AG1534" t="str">
            <v>期間の定めあり</v>
          </cell>
          <cell r="AH1534" t="str">
            <v>雇用期間の定めあり（4ヶ月以上）</v>
          </cell>
          <cell r="AI1534" t="str">
            <v>あり（原則更新）</v>
          </cell>
          <cell r="AJ1534" t="str">
            <v>可</v>
          </cell>
          <cell r="AK1534" t="str">
            <v>あり</v>
          </cell>
          <cell r="AL1534" t="str">
            <v>３ヶ月</v>
          </cell>
          <cell r="AM1534" t="str">
            <v>あり</v>
          </cell>
          <cell r="AN1534" t="str">
            <v>1時間</v>
          </cell>
          <cell r="AO1534" t="str">
            <v>日勤</v>
          </cell>
          <cell r="AP1534" t="str">
            <v>8時45分〜17時45分</v>
          </cell>
          <cell r="AQ1534" t="str">
            <v>週2日〜週5日</v>
          </cell>
          <cell r="AR1534" t="str">
            <v>免許・資格不問</v>
          </cell>
          <cell r="AS1534" t="str">
            <v>労災保険</v>
          </cell>
          <cell r="AT1534" t="str">
            <v>2人</v>
          </cell>
          <cell r="AU1534" t="str">
            <v>通所介護（デイサービス）</v>
          </cell>
          <cell r="AZ1534" t="str">
            <v>60分</v>
          </cell>
          <cell r="BA1534" t="str">
            <v>週休二日制</v>
          </cell>
          <cell r="BB1534" t="str">
            <v>あり（屋内禁煙）</v>
          </cell>
        </row>
        <row r="1535">
          <cell r="C1535" t="str">
            <v>13190-04584041</v>
          </cell>
          <cell r="D1535">
            <v>45436</v>
          </cell>
          <cell r="E1535" t="str">
            <v>社会福祉法人 合掌苑</v>
          </cell>
          <cell r="F1535" t="str">
            <v>シャカイフクシホウジン ガッショウエン</v>
          </cell>
          <cell r="N1535" t="str">
            <v xml:space="preserve">www.gsen.or.jp/ </v>
          </cell>
          <cell r="O1535" t="str">
            <v>「ここで働く人が幸せでないとよい介護はできない」という理事長方針の下、時短勤務や長期休暇、産休支援、夜勤専従化等、働きやすさをとことん追求しているので、離職率が低いことが特徴です。</v>
          </cell>
          <cell r="P1535" t="str">
            <v>正看護師（鶴の苑）【画像情報あり】／６月１９日面接会</v>
          </cell>
          <cell r="Q1535" t="str">
            <v>変更範囲：会社の定める業務</v>
          </cell>
          <cell r="R1535" t="str">
            <v>有料老人ホーム「アシステッドナーシング＆リビング鶴の苑」で看護業務全般、および入居者様の健康管理を行っていただきます。 ・バイタルチェック     ・服薬管理 ・状態観察         ・処置業務 ・受診同行         ・その他看護業務に付随する業務 ＊オンコール（かけつけ）あり※アシステッドナーシングとは、医療や介護が必要な状態でも住み続けることができる医療・介護付きの生活主体の施設のことです。</v>
          </cell>
          <cell r="S1535" t="str">
            <v>有料老人ホーム「アシステッドナーシング＆リビング鶴の苑」</v>
          </cell>
          <cell r="T1535" t="str">
            <v>＊合掌苑＊鶴の苑＊輝の杜</v>
          </cell>
          <cell r="U1535" t="str">
            <v>正社員</v>
          </cell>
          <cell r="V1535" t="str">
            <v>東京都町田市南町田５－３－２８</v>
          </cell>
          <cell r="W1535" t="str">
            <v>東急田園都市線 南町田グランベリーパーク駅,最寄り駅から就業場所までの交通手段,徒歩,所要時間,6分</v>
          </cell>
          <cell r="X1535" t="str">
            <v>326,800円〜395,600円</v>
          </cell>
          <cell r="Y1535" t="str">
            <v>-</v>
          </cell>
          <cell r="Z1535" t="str">
            <v>処遇改善手当   １２，０００円,住宅手当     １０，０００円～３０，０００円,家族手当 配偶者  ５，０００円     ,     子   １５，０００円／人,ひとり親家庭 子 ３０，０００円／人,オンコール手当   ２，０００円／回</v>
          </cell>
          <cell r="AA1535" t="str">
            <v>実費支給（上限あり）</v>
          </cell>
          <cell r="AB1535" t="str">
            <v>あり</v>
          </cell>
          <cell r="AC1535" t="str">
            <v>なし</v>
          </cell>
          <cell r="AD1535" t="str">
            <v>なし</v>
          </cell>
          <cell r="AE1535" t="str">
            <v>なし</v>
          </cell>
          <cell r="AF1535" t="str">
            <v>月給（手当等確認ください）</v>
          </cell>
          <cell r="AG1535" t="str">
            <v>期間の定めなし</v>
          </cell>
          <cell r="AH1535" t="str">
            <v>雇用期間の定めなし</v>
          </cell>
          <cell r="AI1535" t="str">
            <v>雇用期間の定めなし</v>
          </cell>
          <cell r="AJ1535" t="str">
            <v>不可</v>
          </cell>
          <cell r="AK1535" t="str">
            <v>あり</v>
          </cell>
          <cell r="AL1535" t="str">
            <v>３ヶ月</v>
          </cell>
          <cell r="AM1535" t="str">
            <v>あり</v>
          </cell>
          <cell r="AN1535" t="str">
            <v>5時間</v>
          </cell>
          <cell r="AO1535" t="str">
            <v>変形労働時間制</v>
          </cell>
          <cell r="AP1535" t="str">
            <v>変形労働時間制の単位,１ヶ月単位,就業時間１,8時30分〜17時30分</v>
          </cell>
          <cell r="AQ1535" t="str">
            <v>週休二日制</v>
          </cell>
          <cell r="AR1535" t="str">
            <v>看護師必須</v>
          </cell>
          <cell r="AS1535" t="str">
            <v>雇用保険，労災保険，健康保険，厚生年金</v>
          </cell>
          <cell r="AT1535" t="str">
            <v>1人</v>
          </cell>
          <cell r="AU1535" t="str">
            <v>特定施設入居者生活介護（有料老人ホーム）</v>
          </cell>
          <cell r="AZ1535" t="str">
            <v>60分</v>
          </cell>
          <cell r="BA1535" t="str">
            <v>週休二日制</v>
          </cell>
          <cell r="BB1535" t="str">
            <v>あり（屋内禁煙）</v>
          </cell>
        </row>
        <row r="1536">
          <cell r="C1536" t="str">
            <v>13190-04585341</v>
          </cell>
          <cell r="D1536">
            <v>45436</v>
          </cell>
          <cell r="E1536" t="str">
            <v>社会福祉法人 合掌苑</v>
          </cell>
          <cell r="F1536" t="str">
            <v>シャカイフクシホウジン ガッショウエン</v>
          </cell>
          <cell r="N1536" t="str">
            <v xml:space="preserve">www.gsen.or.jp/ </v>
          </cell>
          <cell r="O1536" t="str">
            <v>「ここで働く人が幸せでないとよい介護はできない」という理事長方針の下、時短勤務や長期休暇、産休支援、夜勤専従化等、働きやすさをとことん追求しているので、離職率が低いことが特徴です。</v>
          </cell>
          <cell r="P1536" t="str">
            <v>介護職員（桂寮）【画像情報あり】／６月１９日面接会</v>
          </cell>
          <cell r="Q1536" t="str">
            <v>変更範囲：会社の定める業務</v>
          </cell>
          <cell r="R1536" t="str">
            <v>特別養護老人ホーム「合掌苑 桂寮」で、介護業務全般を行っていただきます。 ・起床、就寝、食事、入浴、排泄等の介助         ・室内清掃、リネン交換 ・行事やレクリエーション時の補助 ・その他介護業務に付随する業務＊入居者様８８名を２３名程度のスタッフで介護します。＊夜勤はありません。</v>
          </cell>
          <cell r="S1536" t="str">
            <v>特別養護老人ホーム「合掌苑 桂寮」</v>
          </cell>
          <cell r="T1536" t="str">
            <v>＊合掌苑＊鶴の苑＊輝の杜</v>
          </cell>
          <cell r="U1536" t="str">
            <v>正社員</v>
          </cell>
          <cell r="V1536" t="str">
            <v>東京都町田市金森東３－１８－１６</v>
          </cell>
          <cell r="W1536" t="str">
            <v>ＪＲ横浜線 成瀬駅,最寄り駅から就業場所までの交通手段,徒歩,所要時間,15分</v>
          </cell>
          <cell r="X1536" t="str">
            <v>223,600円〜292,400円</v>
          </cell>
          <cell r="Y1536" t="str">
            <v>-</v>
          </cell>
          <cell r="Z1536" t="str">
            <v>・介護福祉士手当 １０，０００円・処遇改善手当  １７，０００円・住宅手当    １０，０００円～３０，０００円・家族手当 配偶者 ５，０００円      子  １５，０００円／人・ひとり親家庭 子３０，０００円／人</v>
          </cell>
          <cell r="AA1536" t="str">
            <v>実費支給（上限あり）</v>
          </cell>
          <cell r="AB1536" t="str">
            <v>あり</v>
          </cell>
          <cell r="AC1536" t="str">
            <v>なし</v>
          </cell>
          <cell r="AD1536" t="str">
            <v>なし</v>
          </cell>
          <cell r="AE1536" t="str">
            <v>なし</v>
          </cell>
          <cell r="AF1536" t="str">
            <v>月給（手当等確認ください）</v>
          </cell>
          <cell r="AG1536" t="str">
            <v>期間の定めなし</v>
          </cell>
          <cell r="AH1536" t="str">
            <v>雇用期間の定めなし</v>
          </cell>
          <cell r="AI1536" t="str">
            <v>雇用期間の定めなし</v>
          </cell>
          <cell r="AJ1536" t="str">
            <v>可</v>
          </cell>
          <cell r="AK1536" t="str">
            <v>あり</v>
          </cell>
          <cell r="AL1536" t="str">
            <v>３ヶ月</v>
          </cell>
          <cell r="AM1536" t="str">
            <v>あり</v>
          </cell>
          <cell r="AN1536" t="str">
            <v>8時間</v>
          </cell>
          <cell r="AO1536" t="str">
            <v>変形労働時間制</v>
          </cell>
          <cell r="AP1536" t="str">
            <v>変形労働時間制の単位,１ヶ月単位,就業時間１,7時00分〜16時00分,就業時間２,8時30分〜17時30分,就業時間３,11時00分〜20時00分,就業時間に関する特記事項,（４）１２：３０～２１：３０,・シフト制です。</v>
          </cell>
          <cell r="AQ1536" t="str">
            <v>週休二日制</v>
          </cell>
          <cell r="AR1536" t="str">
            <v>介護職員初任者研修修了者,必須,ホームヘルパー２級,必須,介護職員初任者研修修了以上,いずれかの資格を所持で可</v>
          </cell>
          <cell r="AS1536" t="str">
            <v>雇用保険，労災保険，健康保険，厚生年金</v>
          </cell>
          <cell r="AT1536" t="str">
            <v>1人</v>
          </cell>
          <cell r="AU1536" t="str">
            <v>特別養護老人ホーム（特養）</v>
          </cell>
          <cell r="AZ1536" t="str">
            <v>60分</v>
          </cell>
          <cell r="BA1536" t="str">
            <v>週休二日制</v>
          </cell>
          <cell r="BB1536" t="str">
            <v>あり（屋内禁煙）</v>
          </cell>
        </row>
        <row r="1537">
          <cell r="C1537" t="str">
            <v>13190-04586841</v>
          </cell>
          <cell r="D1537">
            <v>45436</v>
          </cell>
          <cell r="E1537" t="str">
            <v>社会福祉法人 合掌苑</v>
          </cell>
          <cell r="F1537" t="str">
            <v>シャカイフクシホウジン ガッショウエン</v>
          </cell>
          <cell r="N1537" t="str">
            <v xml:space="preserve">www.gsen.or.jp/ </v>
          </cell>
          <cell r="O1537" t="str">
            <v>「ここで働く人が幸せでないとよい介護はできない」という理事長方針の下、時短勤務や長期休暇、産休支援、夜勤専従化等、働きやすさをとことん追求しているので、離職率が低いことが特徴です。</v>
          </cell>
          <cell r="P1537" t="str">
            <v>サービス提供責任者／６月１９日面接会</v>
          </cell>
          <cell r="Q1537" t="str">
            <v>変更範囲：会社の定める業務</v>
          </cell>
          <cell r="R1537" t="str">
            <v>お客様の個別アセスメントを行い、希望される生活の実現のため、サービス計画を立案、実施していただきます。在宅生活における生活援助（排泄・入浴・食事介助）を提供し、自立支援に向けた支援を行っていただきます。・訪問介護計画作成・ヘルパー派遣コーディネート業務全般他、訪問介護業務あり（高齢者支援・障がい者支援・子ども支援）</v>
          </cell>
          <cell r="S1537" t="str">
            <v>ヘルパーステーション「合掌苑」</v>
          </cell>
          <cell r="T1537" t="str">
            <v>なし</v>
          </cell>
          <cell r="U1537" t="str">
            <v>正社員</v>
          </cell>
          <cell r="V1537" t="str">
            <v>東京都町田市金森東３－１８－１３－１０２</v>
          </cell>
          <cell r="W1537" t="str">
            <v>ＪＲ横浜線 成瀬駅,最寄り駅から就業場所までの交通手段,徒歩,所要時間,15分</v>
          </cell>
          <cell r="X1537" t="str">
            <v>223,600円〜292,400円</v>
          </cell>
          <cell r="Y1537" t="str">
            <v>-</v>
          </cell>
          <cell r="Z1537" t="str">
            <v>処遇改善手当   １７，０００円,住宅手当     １０，０００円～３０，０００円,家族手当 配偶者  ５，０００円,     子   １５，０００円／人,ひとり親世帯 子 ３０，０００円／人</v>
          </cell>
          <cell r="AA1537" t="str">
            <v>実費支給（上限あり）</v>
          </cell>
          <cell r="AB1537" t="str">
            <v>あり</v>
          </cell>
          <cell r="AC1537" t="str">
            <v>なし</v>
          </cell>
          <cell r="AD1537" t="str">
            <v>なし</v>
          </cell>
          <cell r="AE1537" t="str">
            <v>なし</v>
          </cell>
          <cell r="AF1537" t="str">
            <v>月給（手当等確認ください）</v>
          </cell>
          <cell r="AG1537" t="str">
            <v>期間の定めなし</v>
          </cell>
          <cell r="AH1537" t="str">
            <v>雇用期間の定めなし</v>
          </cell>
          <cell r="AI1537" t="str">
            <v>雇用期間の定めなし</v>
          </cell>
          <cell r="AJ1537" t="str">
            <v>可</v>
          </cell>
          <cell r="AK1537" t="str">
            <v>あり</v>
          </cell>
          <cell r="AL1537" t="str">
            <v>３ヶ月</v>
          </cell>
          <cell r="AM1537" t="str">
            <v>あり</v>
          </cell>
          <cell r="AN1537" t="str">
            <v>3時間</v>
          </cell>
          <cell r="AO1537" t="str">
            <v>変形労働時間制</v>
          </cell>
          <cell r="AP1537" t="str">
            <v>変形労働時間制の単位,１ヶ月単位,就業時間１,8時30分〜17時30分,就業時間２,9時00分〜18時00分</v>
          </cell>
          <cell r="AQ1537" t="str">
            <v>週休二日制</v>
          </cell>
          <cell r="AR1537" t="str">
            <v>介護福祉士必須</v>
          </cell>
          <cell r="AS1537" t="str">
            <v>雇用保険，労災保険，健康保険，厚生年金</v>
          </cell>
          <cell r="AT1537" t="str">
            <v>1人</v>
          </cell>
          <cell r="AU1537" t="str">
            <v>訪問介護（ホームヘルプサービス）</v>
          </cell>
          <cell r="AZ1537" t="str">
            <v>60分</v>
          </cell>
          <cell r="BA1537" t="str">
            <v>週休二日制</v>
          </cell>
          <cell r="BB1537" t="str">
            <v>あり（喫煙室設置）</v>
          </cell>
        </row>
        <row r="1538">
          <cell r="C1538" t="str">
            <v>13190-04587241</v>
          </cell>
          <cell r="D1538">
            <v>45436</v>
          </cell>
          <cell r="E1538" t="str">
            <v>社会福祉法人 合掌苑</v>
          </cell>
          <cell r="F1538" t="str">
            <v>シャカイフクシホウジン ガッショウエン</v>
          </cell>
          <cell r="N1538" t="str">
            <v xml:space="preserve">www.gsen.or.jp/ </v>
          </cell>
          <cell r="O1538" t="str">
            <v>「ここで働く人が幸せでないとよい介護はできない」という理事長方針の下、時短勤務や長期休暇、産休支援、夜勤専従化等、働きやすさをとことん追求しているので、離職率が低いことが特徴です。</v>
          </cell>
          <cell r="P1538" t="str">
            <v>ホームヘルパー／合掌苑【画像情報あり】／６月１９日面接会</v>
          </cell>
          <cell r="Q1538" t="str">
            <v>変更範囲：会社の定める業務</v>
          </cell>
          <cell r="R1538" t="str">
            <v>お客様のご自宅に訪問し、生活援助の各種サービスを行っていただきます。 ・お客様の個別アセスメント、モニタリングに基づくサービス  計画の立案 ・訪問介護計画書の作成 ・関係機関との連携、連絡調整 ・お客様の自宅での各種サービスの提供（掃除、洗濯、調理、  入浴介助等）★研修制度が充実していますのでブランクのある方も歓迎します。</v>
          </cell>
          <cell r="S1538" t="str">
            <v>ヘルパーステーション「合掌苑」</v>
          </cell>
          <cell r="T1538" t="str">
            <v>＊合掌苑 ＊鶴のさと ＊輝の杜</v>
          </cell>
          <cell r="U1538" t="str">
            <v>正社員</v>
          </cell>
          <cell r="V1538" t="str">
            <v>東京都町田市金森東３－１８－１３－１０２</v>
          </cell>
          <cell r="W1538" t="str">
            <v>ＪＲ横浜線 成瀬駅,最寄り駅から就業場所までの交通手段,徒歩,所要時間,15分</v>
          </cell>
          <cell r="X1538" t="str">
            <v>223,600円〜292,400円</v>
          </cell>
          <cell r="Y1538" t="str">
            <v>-</v>
          </cell>
          <cell r="Z1538" t="str">
            <v>処遇改善手当   １７，０００円,住宅手当     １０，０００円～３０，０００円,家族手当 配偶者  ５，０００円,     子   １５，０００円／人,ひとり親世帯 子 ３０，０００円／人</v>
          </cell>
          <cell r="AA1538" t="str">
            <v>実費支給（上限あり）</v>
          </cell>
          <cell r="AB1538" t="str">
            <v>あり</v>
          </cell>
          <cell r="AC1538" t="str">
            <v>なし</v>
          </cell>
          <cell r="AD1538" t="str">
            <v>なし</v>
          </cell>
          <cell r="AE1538" t="str">
            <v>なし</v>
          </cell>
          <cell r="AF1538" t="str">
            <v>月給（手当等確認ください）</v>
          </cell>
          <cell r="AG1538" t="str">
            <v>期間の定めなし</v>
          </cell>
          <cell r="AH1538" t="str">
            <v>雇用期間の定めなし</v>
          </cell>
          <cell r="AI1538" t="str">
            <v>雇用期間の定めなし</v>
          </cell>
          <cell r="AJ1538" t="str">
            <v>可</v>
          </cell>
          <cell r="AK1538" t="str">
            <v>あり</v>
          </cell>
          <cell r="AL1538" t="str">
            <v>３ヶ月</v>
          </cell>
          <cell r="AM1538" t="str">
            <v>あり</v>
          </cell>
          <cell r="AN1538" t="str">
            <v>3時間</v>
          </cell>
          <cell r="AO1538" t="str">
            <v>変形労働時間制</v>
          </cell>
          <cell r="AP1538" t="str">
            <v>変形労働時間制の単位,１ヶ月単位,就業時間１,8時30分〜17時30分,就業時間２,9時00分〜18時00分</v>
          </cell>
          <cell r="AQ1538" t="str">
            <v>週休二日制</v>
          </cell>
          <cell r="AR1538" t="str">
            <v>介護福祉士,必須,介護職員初任者研修修了者,必須</v>
          </cell>
          <cell r="AS1538" t="str">
            <v>雇用保険，労災保険，健康保険，厚生年金</v>
          </cell>
          <cell r="AT1538" t="str">
            <v>2人</v>
          </cell>
          <cell r="AU1538" t="str">
            <v>訪問介護（ホームヘルプサービス）</v>
          </cell>
          <cell r="AZ1538" t="str">
            <v>60分</v>
          </cell>
          <cell r="BA1538" t="str">
            <v>週休二日制</v>
          </cell>
          <cell r="BB1538" t="str">
            <v>あり（屋内禁煙）</v>
          </cell>
        </row>
        <row r="1539">
          <cell r="C1539" t="str">
            <v>13190-04588541</v>
          </cell>
          <cell r="D1539">
            <v>45436</v>
          </cell>
          <cell r="E1539" t="str">
            <v>社会福祉法人 合掌苑</v>
          </cell>
          <cell r="F1539" t="str">
            <v>シャカイフクシホウジン ガッショウエン</v>
          </cell>
          <cell r="N1539" t="str">
            <v xml:space="preserve">www.gsen.or.jp/ </v>
          </cell>
          <cell r="O1539" t="str">
            <v>「ここで働く人が幸せでないとよい介護はできない」という理事長方針の下、時短勤務や長期休暇、産休支援、夜勤専従化等、働きやすさをとことん追求しているので、離職率が低いことが特徴です。</v>
          </cell>
          <cell r="P1539" t="str">
            <v>介護職員（翠の杜）【画像情報あり】／６月１９日面接会</v>
          </cell>
          <cell r="Q1539" t="str">
            <v>変更範囲：会社の定める業務</v>
          </cell>
          <cell r="R1539" t="str">
            <v>デイサービス「合掌苑 翠の杜」で、介護業務全般を行っていただきます。 ・食事、入浴、排泄等の介助              ・室内清掃、リネン交換 ・行事やレクリエーション時の補助 ・送迎の添乗 ・その他介護業務に付随する業務</v>
          </cell>
          <cell r="S1539" t="str">
            <v>デイサービス「合掌苑 翠の杜」</v>
          </cell>
          <cell r="T1539" t="str">
            <v>なし</v>
          </cell>
          <cell r="U1539" t="str">
            <v>正社員</v>
          </cell>
          <cell r="V1539" t="str">
            <v>東京都町田市金森東３－１８－１６</v>
          </cell>
          <cell r="W1539" t="str">
            <v>ＪＲ横浜線 成瀬駅,最寄り駅から就業場所までの交通手段,徒歩,所要時間,15分</v>
          </cell>
          <cell r="X1539" t="str">
            <v>223,600円〜292,400円</v>
          </cell>
          <cell r="Y1539" t="str">
            <v>-</v>
          </cell>
          <cell r="Z1539" t="str">
            <v>・介護福祉士手当  １０，０００円・処遇改善手当   １７，０００円・住宅手当     １０，０００円～３０，０００円・家族手当 配偶者  ５，０００円      子   １５，０００円／人・ひとり親家庭 子 ３０，０００円／人</v>
          </cell>
          <cell r="AA1539" t="str">
            <v>実費支給（上限あり）</v>
          </cell>
          <cell r="AB1539" t="str">
            <v>あり</v>
          </cell>
          <cell r="AC1539" t="str">
            <v>なし</v>
          </cell>
          <cell r="AD1539" t="str">
            <v>なし</v>
          </cell>
          <cell r="AE1539" t="str">
            <v>なし</v>
          </cell>
          <cell r="AF1539" t="str">
            <v>月給（手当等確認ください）</v>
          </cell>
          <cell r="AG1539" t="str">
            <v>期間の定めなし</v>
          </cell>
          <cell r="AH1539" t="str">
            <v>雇用期間の定めなし</v>
          </cell>
          <cell r="AI1539" t="str">
            <v>雇用期間の定めなし</v>
          </cell>
          <cell r="AJ1539" t="str">
            <v>可</v>
          </cell>
          <cell r="AK1539" t="str">
            <v>あり</v>
          </cell>
          <cell r="AL1539" t="str">
            <v>３ヶ月</v>
          </cell>
          <cell r="AM1539" t="str">
            <v>あり</v>
          </cell>
          <cell r="AN1539" t="str">
            <v>8時間</v>
          </cell>
          <cell r="AO1539" t="str">
            <v>変形労働時間制</v>
          </cell>
          <cell r="AP1539" t="str">
            <v>変形労働時間制の単位,１ヶ月単位,就業時間１,8時30分〜17時30分,就業時間に関する特記事項,就業時間については応相談</v>
          </cell>
          <cell r="AQ1539" t="str">
            <v>週休二日制</v>
          </cell>
          <cell r="AR1539" t="str">
            <v>介護職員初任者研修修了者,必須,ホームヘルパー２級,必須,いずれかの資格を所持で可</v>
          </cell>
          <cell r="AS1539" t="str">
            <v>雇用保険，労災保険，健康保険，厚生年金</v>
          </cell>
          <cell r="AT1539" t="str">
            <v>1人</v>
          </cell>
          <cell r="AU1539" t="str">
            <v>認知症対応型デイサービス</v>
          </cell>
          <cell r="AZ1539" t="str">
            <v>60分</v>
          </cell>
          <cell r="BA1539" t="str">
            <v>週休二日制</v>
          </cell>
          <cell r="BB1539" t="str">
            <v>あり（屋内禁煙）</v>
          </cell>
        </row>
        <row r="1540">
          <cell r="C1540" t="str">
            <v>13190-04592141</v>
          </cell>
          <cell r="D1540">
            <v>45436</v>
          </cell>
          <cell r="E1540" t="str">
            <v>株式会社ライフサポートめぐみ</v>
          </cell>
          <cell r="F1540" t="str">
            <v>カブシキガイシャ ライフサポートメグミ</v>
          </cell>
          <cell r="G1540" t="str">
            <v>サービス提供責任者</v>
          </cell>
          <cell r="H1540" t="str">
            <v>田中　幸子</v>
          </cell>
          <cell r="I1540" t="str">
            <v>たなか　さちこ</v>
          </cell>
          <cell r="J1540" t="str">
            <v>042-732-1200</v>
          </cell>
          <cell r="K1540" t="str">
            <v>042-720-0048</v>
          </cell>
          <cell r="M1540" t="str">
            <v>tanaka@megumi-net.gr.jp</v>
          </cell>
          <cell r="N1540" t="str">
            <v>ー</v>
          </cell>
          <cell r="O1540" t="str">
            <v>地域との関わりを大切にしている事業所です。会社もチームワークを非常に大切にしています。在宅サービスは２８年の歴史があります。</v>
          </cell>
          <cell r="P1540" t="str">
            <v>ヘルパー</v>
          </cell>
          <cell r="Q1540" t="str">
            <v>【業務の変更範囲】変更なし</v>
          </cell>
          <cell r="R1540" t="str">
            <v>・ご利用者様のご自宅を訪問し介護サービスを提供します。 身体に直接触れて行う身体介護と掃除や洗濯・調理・買い物等身 の回りのお世話などを行う生活介護があります。・研修が充実しており、慣れるまでコーディネーターが同行しフォ ローするので安心して働くことができます。</v>
          </cell>
          <cell r="S1540" t="str">
            <v>ライフサポートめぐみ</v>
          </cell>
          <cell r="T1540" t="str">
            <v>なし</v>
          </cell>
          <cell r="U1540" t="str">
            <v>非常勤パート</v>
          </cell>
          <cell r="V1540" t="str">
            <v>東京都町田市原町田５－８－９</v>
          </cell>
          <cell r="W1540" t="str">
            <v>小田急線・ＪＲ線 町田駅,最寄り駅から就業場所までの交通手段,徒歩,所要時間,8分</v>
          </cell>
          <cell r="X1540" t="str">
            <v>1,400円〜1,500円</v>
          </cell>
          <cell r="Y1540" t="str">
            <v>-</v>
          </cell>
          <cell r="Z1540" t="str">
            <v>土日祝日、年末年始 手当あり,特定の処遇改善手当 あり,介護福祉士 手当あり</v>
          </cell>
          <cell r="AA1540" t="str">
            <v>なし</v>
          </cell>
          <cell r="AB1540" t="str">
            <v>あり</v>
          </cell>
          <cell r="AC1540" t="str">
            <v>1月あたり10円〜10円（前年度実績）</v>
          </cell>
          <cell r="AD1540" t="str">
            <v>あり</v>
          </cell>
          <cell r="AE1540" t="str">
            <v>計 1.00ヶ月分（前年度実績）</v>
          </cell>
          <cell r="AF1540" t="str">
            <v>時給</v>
          </cell>
          <cell r="AG1540" t="str">
            <v>期間の定めあり</v>
          </cell>
          <cell r="AH1540" t="str">
            <v>雇用期間の定めあり（4ヶ月以上）〜2025年3月31日</v>
          </cell>
          <cell r="AI1540" t="str">
            <v>勤務態度、成績、健康状態</v>
          </cell>
          <cell r="AJ1540" t="str">
            <v>不可</v>
          </cell>
          <cell r="AK1540" t="str">
            <v>あり</v>
          </cell>
          <cell r="AL1540" t="str">
            <v>３ヶ月</v>
          </cell>
          <cell r="AM1540" t="str">
            <v>なし</v>
          </cell>
          <cell r="AN1540" t="str">
            <v>なし</v>
          </cell>
          <cell r="AO1540" t="str">
            <v>交替制（シフト制）</v>
          </cell>
          <cell r="AP1540" t="str">
            <v>8時00分〜19時00分の時間の間の2時間以上</v>
          </cell>
          <cell r="AQ1540" t="str">
            <v>週1日〜週5日</v>
          </cell>
          <cell r="AR1540" t="str">
            <v>介護職員初任者研修修了者,必須,介護福祉士,あれば尚可,初任者研修、又はホームヘルパー２級 必須,普通自動車運転免許,あれば尚可（ＡＴ限定可）</v>
          </cell>
          <cell r="AS1540" t="str">
            <v>労災保険</v>
          </cell>
          <cell r="AT1540" t="str">
            <v>5人</v>
          </cell>
          <cell r="AU1540" t="str">
            <v>訪問介護（ホームヘルプサービス）</v>
          </cell>
          <cell r="AZ1540" t="str">
            <v>0分</v>
          </cell>
          <cell r="BA1540" t="str">
            <v>週休二日制</v>
          </cell>
          <cell r="BB1540" t="str">
            <v>あり（屋内禁煙）</v>
          </cell>
        </row>
        <row r="1541">
          <cell r="C1541" t="str">
            <v>13190-04593041</v>
          </cell>
          <cell r="D1541">
            <v>45436</v>
          </cell>
          <cell r="E1541" t="str">
            <v>お問い合わせください</v>
          </cell>
          <cell r="F1541" t="str">
            <v>ー</v>
          </cell>
          <cell r="G1541" t="str">
            <v>サービス提供責任者</v>
          </cell>
          <cell r="H1541" t="str">
            <v>田中　幸子</v>
          </cell>
          <cell r="I1541" t="str">
            <v>たなか　さちこ</v>
          </cell>
          <cell r="J1541" t="str">
            <v>042-732-1200</v>
          </cell>
          <cell r="K1541" t="str">
            <v>042-720-0048</v>
          </cell>
          <cell r="M1541" t="str">
            <v>tanaka@megumi-net.gr.jp</v>
          </cell>
          <cell r="N1541" t="str">
            <v>ー</v>
          </cell>
          <cell r="O1541" t="str">
            <v>ー</v>
          </cell>
          <cell r="P1541" t="str">
            <v>コーディネーター介護サービス提供責任者</v>
          </cell>
          <cell r="Q1541" t="str">
            <v>【業務の変更範囲】変更なし</v>
          </cell>
          <cell r="R1541" t="str">
            <v>コーディネーター（介護サービス提供責任者）・ホームヘルプの調整及び代行・ホームヘルパーのサービス（介護・家事援助）指導・訪問介護計画書の作成・付随する事務業務・パソコンの入力作業</v>
          </cell>
          <cell r="S1541" t="str">
            <v>お問い合わせください</v>
          </cell>
          <cell r="T1541" t="str">
            <v>なし</v>
          </cell>
          <cell r="U1541" t="str">
            <v>正社員</v>
          </cell>
          <cell r="V1541" t="str">
            <v>東京都町田市</v>
          </cell>
          <cell r="W1541" t="str">
            <v>ー</v>
          </cell>
          <cell r="X1541" t="str">
            <v>207,000円〜295,000円</v>
          </cell>
          <cell r="Y1541" t="str">
            <v>特定処遇改善手当 5,000円〜20,000円,ベースアップ手当 2,000円〜5,000円</v>
          </cell>
          <cell r="Z1541" t="str">
            <v>＊資格手当, 介護福祉士：１００００円, ホームヘルパー１級又は実務者研修：５０００円</v>
          </cell>
          <cell r="AA1541" t="str">
            <v>実費支給（上限あり）</v>
          </cell>
          <cell r="AB1541" t="str">
            <v>あり</v>
          </cell>
          <cell r="AC1541" t="str">
            <v>1月あたり0円〜10,000円（前年度実績）</v>
          </cell>
          <cell r="AD1541" t="str">
            <v>あり</v>
          </cell>
          <cell r="AE1541" t="str">
            <v>200,000円〜350,000円（前年度実績）</v>
          </cell>
          <cell r="AF1541" t="str">
            <v>月給（手当等確認ください）</v>
          </cell>
          <cell r="AG1541" t="str">
            <v>期間の定めなし</v>
          </cell>
          <cell r="AH1541" t="str">
            <v>雇用期間の定めなし</v>
          </cell>
          <cell r="AI1541" t="str">
            <v>雇用期間の定めなし</v>
          </cell>
          <cell r="AJ1541" t="str">
            <v>不可</v>
          </cell>
          <cell r="AK1541" t="str">
            <v>あり</v>
          </cell>
          <cell r="AL1541" t="str">
            <v>６ヶ月</v>
          </cell>
          <cell r="AM1541" t="str">
            <v>あり</v>
          </cell>
          <cell r="AN1541" t="str">
            <v>10時間</v>
          </cell>
          <cell r="AO1541" t="str">
            <v>変形労働時間制</v>
          </cell>
          <cell r="AP1541" t="str">
            <v>変形労働時間制の単位,１ヶ月単位,就業時間１,8時00分〜17時00分,就業時間２,8時30分〜17時30分,就業時間３,10時00分〜19時00分,就業時間に関する特記事項,シフト制</v>
          </cell>
          <cell r="AQ1541" t="str">
            <v>週休二日制</v>
          </cell>
          <cell r="AR1541" t="str">
            <v>介護福祉士,あれば尚可,介護職員実務者研修修了者,あれば尚可,介護職員初任者研修修了者,必須,ホームヘルパー２級 ＊普通乗用車の運転が出来る方,いずれかの資格を所持で可,普通自動車運転免許,必須（ＡＴ限定可）</v>
          </cell>
          <cell r="AS1541" t="str">
            <v>雇用保険，労災保険，健康保険，厚生年金</v>
          </cell>
          <cell r="AT1541" t="str">
            <v>1人</v>
          </cell>
          <cell r="AU1541" t="str">
            <v>訪問介護（ホームヘルプサービス）</v>
          </cell>
          <cell r="AZ1541" t="str">
            <v>60分</v>
          </cell>
          <cell r="BA1541" t="str">
            <v>週休二日制</v>
          </cell>
          <cell r="BB1541" t="str">
            <v>あり（屋内禁煙）</v>
          </cell>
        </row>
        <row r="1542">
          <cell r="C1542" t="str">
            <v>13190-04594341</v>
          </cell>
          <cell r="D1542">
            <v>45436</v>
          </cell>
          <cell r="E1542" t="str">
            <v>株式会社ライフサポートめぐみ</v>
          </cell>
          <cell r="F1542" t="str">
            <v>カブシキガイシャ ライフサポートメグミ</v>
          </cell>
          <cell r="G1542" t="str">
            <v>サービス提供責任者</v>
          </cell>
          <cell r="H1542" t="str">
            <v>田中　幸子</v>
          </cell>
          <cell r="I1542" t="str">
            <v>たなか　さちこ</v>
          </cell>
          <cell r="J1542" t="str">
            <v>042-732-1200</v>
          </cell>
          <cell r="K1542" t="str">
            <v>042-720-0048</v>
          </cell>
          <cell r="M1542" t="str">
            <v>tanaka@megumi-net.gr.jp</v>
          </cell>
          <cell r="N1542" t="str">
            <v>ー</v>
          </cell>
          <cell r="O1542" t="str">
            <v>地域との関わりを大切にしている事業所です。会社もチームワークを非常に大切にしています。在宅サービスは２８年の歴史があります。</v>
          </cell>
          <cell r="P1542" t="str">
            <v>家庭生活支援サービス</v>
          </cell>
          <cell r="Q1542" t="str">
            <v>【業務の変更範囲】変更なし</v>
          </cell>
          <cell r="R1542" t="str">
            <v>高齢者や共働き、仕事が多忙で日常生活の快適な維持が難しい方など、生活の質を保つためにサポートを致します。コーディネーターが訪問し、お仕事の内容を整理して働く方にお伝えしますので安心して活動できます。</v>
          </cell>
          <cell r="S1542" t="str">
            <v>ライフサポートめぐみ</v>
          </cell>
          <cell r="T1542" t="str">
            <v>なし</v>
          </cell>
          <cell r="U1542" t="str">
            <v>非常勤パート</v>
          </cell>
          <cell r="V1542" t="str">
            <v>東京都町田市原町田５－８－９</v>
          </cell>
          <cell r="W1542" t="str">
            <v>小田急線・ＪＲ線 町田駅,最寄り駅から就業場所までの交通手段,徒歩,所要時間,8分</v>
          </cell>
          <cell r="X1542" t="str">
            <v>1,500円〜1,800円</v>
          </cell>
          <cell r="Y1542" t="str">
            <v>-</v>
          </cell>
          <cell r="Z1542" t="str">
            <v>-</v>
          </cell>
          <cell r="AA1542" t="str">
            <v>実費支給（上限なし）</v>
          </cell>
          <cell r="AB1542" t="str">
            <v>あり</v>
          </cell>
          <cell r="AC1542" t="str">
            <v>1月あたり10円〜10円（前年度実績）</v>
          </cell>
          <cell r="AD1542" t="str">
            <v>なし</v>
          </cell>
          <cell r="AE1542" t="str">
            <v>なし</v>
          </cell>
          <cell r="AF1542" t="str">
            <v>時給</v>
          </cell>
          <cell r="AG1542" t="str">
            <v>期間の定めあり</v>
          </cell>
          <cell r="AH1542" t="str">
            <v>雇用期間の定めあり（4ヶ月以上）〜2025年3月31日</v>
          </cell>
          <cell r="AI1542" t="str">
            <v>職員勤務態度、成績、健康状態</v>
          </cell>
          <cell r="AJ1542" t="str">
            <v>不可</v>
          </cell>
          <cell r="AK1542" t="str">
            <v>あり</v>
          </cell>
          <cell r="AL1542" t="str">
            <v>３ヶ月</v>
          </cell>
          <cell r="AM1542" t="str">
            <v>なし</v>
          </cell>
          <cell r="AN1542" t="str">
            <v>なし</v>
          </cell>
          <cell r="AO1542" t="str">
            <v>日勤</v>
          </cell>
          <cell r="AP1542" t="str">
            <v>8時00分〜18時00分の時間の間の1時間以上</v>
          </cell>
          <cell r="AQ1542" t="str">
            <v>週1日〜週3日</v>
          </cell>
          <cell r="AR1542" t="str">
            <v>介護福祉士,あれば尚可,介護職員初任者研修修了者,あれば尚可,看護師,あれば尚可,保健師あれば尚可,普通自動車運転免許,あれば尚可（ＡＴ限定可）</v>
          </cell>
          <cell r="AS1542" t="str">
            <v>労災保険</v>
          </cell>
          <cell r="AT1542" t="str">
            <v>5人</v>
          </cell>
          <cell r="AU1542" t="str">
            <v>訪問介護（ホームヘルプサービス）</v>
          </cell>
          <cell r="AZ1542" t="str">
            <v>0分</v>
          </cell>
          <cell r="BA1542" t="str">
            <v>週休二日制</v>
          </cell>
          <cell r="BB1542" t="str">
            <v>あり（屋内禁煙）</v>
          </cell>
        </row>
        <row r="1543">
          <cell r="C1543" t="str">
            <v>13190-03871941</v>
          </cell>
          <cell r="D1543">
            <v>45439</v>
          </cell>
          <cell r="E1543" t="str">
            <v>社会福祉法人 南町田ちいろば会</v>
          </cell>
          <cell r="F1543" t="str">
            <v>シャカイフクシホウジンミナミマチダチイロバカイ</v>
          </cell>
          <cell r="G1543" t="str">
            <v>総務課</v>
          </cell>
          <cell r="H1543" t="str">
            <v>採用担当者</v>
          </cell>
          <cell r="I1543" t="e">
            <v>#VALUE!</v>
          </cell>
          <cell r="J1543" t="str">
            <v>042-796-1521</v>
          </cell>
          <cell r="K1543" t="str">
            <v>042-796-1522</v>
          </cell>
          <cell r="L1543" t="str">
            <v>担当者</v>
          </cell>
          <cell r="M1543" t="e">
            <v>#VALUE!</v>
          </cell>
          <cell r="N1543" t="str">
            <v xml:space="preserve">http://www.migiwa-home.or.jp </v>
          </cell>
          <cell r="O1543" t="str">
            <v>寄り添う思いを大切にした福祉サービスを提供していく経営理念をもとに日々励んでいます。</v>
          </cell>
          <cell r="P1543" t="str">
            <v>訪問ヘルパー（訪問介護事業所）</v>
          </cell>
          <cell r="Q1543" t="str">
            <v>変更範囲：変更なし</v>
          </cell>
          <cell r="R1543" t="str">
            <v>＊お客様の自宅にお伺いして、日常生活に必要な援助を行う訪問ヘ ルパー業務</v>
          </cell>
          <cell r="S1543" t="str">
            <v>みぎわホーム地域福祉サービスセンター</v>
          </cell>
          <cell r="T1543" t="str">
            <v>変更範囲：変更なし</v>
          </cell>
          <cell r="U1543" t="str">
            <v>常勤パート（フルタイム）</v>
          </cell>
          <cell r="V1543" t="str">
            <v>東京都町田市南町田１丁目１９－４０</v>
          </cell>
          <cell r="W1543" t="str">
            <v>東急田園都市線 南町田グランベリーパーク駅,最寄り駅から就業場所までの交通手段,徒歩,所要時間,20分</v>
          </cell>
          <cell r="X1543" t="str">
            <v>1,273円〜1,323円</v>
          </cell>
          <cell r="Y1543" t="str">
            <v>なし</v>
          </cell>
          <cell r="Z1543" t="str">
            <v>なし</v>
          </cell>
          <cell r="AA1543" t="str">
            <v>実費支給（上限あり）</v>
          </cell>
          <cell r="AB1543" t="str">
            <v>なし</v>
          </cell>
          <cell r="AC1543" t="str">
            <v>なし</v>
          </cell>
          <cell r="AD1543" t="str">
            <v>なし</v>
          </cell>
          <cell r="AE1543" t="str">
            <v>なし</v>
          </cell>
          <cell r="AF1543" t="str">
            <v>時給</v>
          </cell>
          <cell r="AG1543" t="str">
            <v>期間の定めあり</v>
          </cell>
          <cell r="AH1543" t="str">
            <v>雇用期間の定めあり（4ヶ月未満）〜2025年3月31日</v>
          </cell>
          <cell r="AI1543" t="str">
            <v>契約更新の可能性あり（原則更新）</v>
          </cell>
          <cell r="AJ1543" t="str">
            <v>可</v>
          </cell>
          <cell r="AK1543" t="str">
            <v>あり</v>
          </cell>
          <cell r="AL1543" t="str">
            <v>３か月</v>
          </cell>
          <cell r="AM1543" t="str">
            <v>あり</v>
          </cell>
          <cell r="AN1543" t="str">
            <v>10時間</v>
          </cell>
          <cell r="AO1543" t="str">
            <v>日勤</v>
          </cell>
          <cell r="AP1543" t="str">
            <v>9時00分〜18時00分就業時間に関する特記事項＊就業時間はお客様の状況によって変動することがあります。</v>
          </cell>
          <cell r="AQ1543" t="str">
            <v>週5日程度</v>
          </cell>
          <cell r="AR1543" t="str">
            <v>介護職員初任者研修修了者,必須,ホームヘルパー２級,必須,介護福祉士,あれば尚可,※求人に関する特記事項参照,いずれかの資格を所持で可,普通自動車運転免許,必須（ＡＴ限定可）</v>
          </cell>
          <cell r="AS1543" t="str">
            <v>雇用保険，労災保険，健康保険，厚生年金</v>
          </cell>
          <cell r="AT1543" t="str">
            <v>1人</v>
          </cell>
          <cell r="AU1543" t="str">
            <v>訪問介護（ホームヘルプサービス）</v>
          </cell>
          <cell r="AZ1543" t="str">
            <v>60分</v>
          </cell>
          <cell r="BA1543" t="str">
            <v>週休二日制</v>
          </cell>
          <cell r="BB1543" t="str">
            <v>あり（屋内禁煙）</v>
          </cell>
        </row>
        <row r="1544">
          <cell r="C1544" t="str">
            <v>13190-02944641</v>
          </cell>
          <cell r="D1544">
            <v>45439</v>
          </cell>
          <cell r="E1544" t="str">
            <v>社会福祉法人 南町田ちいろば会</v>
          </cell>
          <cell r="F1544" t="str">
            <v>シャカイフクシホウジンミナミマチダチイロバカイ</v>
          </cell>
          <cell r="G1544" t="str">
            <v>総務課 採用担当</v>
          </cell>
          <cell r="H1544" t="e">
            <v>#VALUE!</v>
          </cell>
          <cell r="I1544" t="e">
            <v>#VALUE!</v>
          </cell>
          <cell r="J1544" t="str">
            <v>042-796-1521</v>
          </cell>
          <cell r="K1544" t="str">
            <v>042-796-1522</v>
          </cell>
          <cell r="L1544" t="e">
            <v>#REF!</v>
          </cell>
          <cell r="M1544" t="str">
            <v>chiirobakai.senryaku@migiwa-home.or.jp</v>
          </cell>
          <cell r="N1544" t="str">
            <v xml:space="preserve">http://www.migiwa-home.or.jp </v>
          </cell>
          <cell r="O1544" t="str">
            <v>寄り添う思いを大切にした福祉サービスを提供していく経営理念をもとに日々励んでいます。</v>
          </cell>
          <cell r="P1544" t="str">
            <v>介護職員（一般及びリーダー候補）</v>
          </cell>
          <cell r="Q1544" t="str">
            <v>変更範囲：変更なし</v>
          </cell>
          <cell r="R1544" t="str">
            <v>＊特別養護老人ホーム及びショートスティの入居者、ご利用者への, 日常生活における食事や入浴などの介護業務全般に従事をお願い, します。,・特養 定員８８名、ユニット型, ショートスティ 定員１１名／日、併設型、多床室,＊「新しい生活様式」を踏まえた感染防止策, ・体温測定, ・マスク着用, ・手洗い, ・消毒</v>
          </cell>
          <cell r="S1544" t="str">
            <v>特別養護老人ホーム みぎわホーム</v>
          </cell>
          <cell r="T1544" t="str">
            <v>変更範囲：変更なし</v>
          </cell>
          <cell r="U1544" t="str">
            <v>正社員</v>
          </cell>
          <cell r="V1544" t="str">
            <v>東京都町田市南町田４丁目１０－３８</v>
          </cell>
          <cell r="W1544" t="str">
            <v>東急田園都市線 南町田グランベリーパーク駅,最寄り駅から就業場所までの交通手段,徒歩,所要時間,12分</v>
          </cell>
          <cell r="X1544" t="str">
            <v>196,000円〜273,300円</v>
          </cell>
          <cell r="Y1544" t="str">
            <v>職能手当 10,000円〜20,000円,処遇改善手当 5,000円〜15,000円,資格手当 10,000円〜20,000円</v>
          </cell>
          <cell r="Z1544" t="str">
            <v>配偶者手当 １４８００円,扶養手当   ４０００円～,住宅手当 持家２０００円賃貸 １００００円,夜勤手当   ５，０００円／回 月平均４回</v>
          </cell>
          <cell r="AA1544" t="str">
            <v>実費支給（上限あり）</v>
          </cell>
          <cell r="AB1544" t="str">
            <v>あり</v>
          </cell>
          <cell r="AC1544" t="str">
            <v>1月あたり2,000円〜（前年度実績）</v>
          </cell>
          <cell r="AD1544" t="str">
            <v>あり</v>
          </cell>
          <cell r="AE1544" t="str">
            <v>430,000円〜650,000円（前年度実績）</v>
          </cell>
          <cell r="AF1544" t="str">
            <v>月給（手当等確認ください）</v>
          </cell>
          <cell r="AG1544" t="str">
            <v>期間の定めなし</v>
          </cell>
          <cell r="AH1544" t="str">
            <v>雇用期間の定めなし</v>
          </cell>
          <cell r="AI1544" t="str">
            <v>雇用期間の定めなし</v>
          </cell>
          <cell r="AJ1544" t="str">
            <v>可</v>
          </cell>
          <cell r="AK1544" t="str">
            <v>あり</v>
          </cell>
          <cell r="AL1544" t="str">
            <v>３ヶ月</v>
          </cell>
          <cell r="AM1544" t="str">
            <v>あり</v>
          </cell>
          <cell r="AN1544" t="str">
            <v>10時間</v>
          </cell>
          <cell r="AO1544" t="str">
            <v>変形労働時間制</v>
          </cell>
          <cell r="AP1544" t="str">
            <v>変形労働時間制の単位,１ヶ月単位,就業時間１,7時00分〜16時00分,就業時間２,11時00分〜20時00分,就業時間３,13時00分〜22時00分,就業時間に関する特記事項,（４）２２：００～翌朝７：００</v>
          </cell>
          <cell r="AQ1544" t="str">
            <v>週休二日制</v>
          </cell>
          <cell r="AR1544" t="str">
            <v>介護職員初任者研修修了者,必須,介護福祉士,必須,資格取得制度あり（リーダー候補は介護福祉士資格必須）,いずれかの資格を所持で可,普通自動車運転免許,あれば尚可（ＡＴ限定可）</v>
          </cell>
          <cell r="AS1544" t="str">
            <v>雇用保険，労災保険，健康保険，厚生年金</v>
          </cell>
          <cell r="AT1544" t="str">
            <v>2人</v>
          </cell>
          <cell r="AU1544" t="str">
            <v>特別養護老人ホーム（特養）</v>
          </cell>
          <cell r="AZ1544" t="str">
            <v>60分</v>
          </cell>
          <cell r="BA1544" t="str">
            <v>週休二日制</v>
          </cell>
          <cell r="BB1544" t="str">
            <v>あり（屋内禁煙）</v>
          </cell>
        </row>
        <row r="1545">
          <cell r="C1545" t="str">
            <v>13190-04789541</v>
          </cell>
          <cell r="D1545">
            <v>45447</v>
          </cell>
          <cell r="E1545" t="str">
            <v>株式会社 アイケア</v>
          </cell>
          <cell r="F1545" t="str">
            <v>カブシキガイシャ アイケア</v>
          </cell>
          <cell r="G1545" t="str">
            <v>在宅支援課 課長</v>
          </cell>
          <cell r="H1545" t="str">
            <v>川合 真美</v>
          </cell>
          <cell r="I1545" t="str">
            <v>カワイ マミ</v>
          </cell>
          <cell r="J1545" t="str">
            <v>042-739-3839</v>
          </cell>
          <cell r="K1545" t="str">
            <v>042-739-3840</v>
          </cell>
          <cell r="L1545" t="str">
            <v>担当者（カタカナ）</v>
          </cell>
          <cell r="M1545" t="e">
            <v>#VALUE!</v>
          </cell>
          <cell r="N1545" t="str">
            <v xml:space="preserve">http://a-icare.co.jp </v>
          </cell>
          <cell r="O1545" t="str">
            <v>アイケアの精神は、ご利用者様へベクトルを向けて仕事をする事。会社の業績は私達が決めるものではなく、私達が提供するサービスの評価・結果ですので、情熱をもってご利用者様に接します。</v>
          </cell>
          <cell r="P1545" t="str">
            <v>訪問介護の常勤ヘルパー（アイケア成瀬）</v>
          </cell>
          <cell r="Q1545" t="str">
            <v>変更範囲：変更なし</v>
          </cell>
          <cell r="R1545" t="str">
            <v>ご利用者のご自宅で身体介護や生活援助など日常生活のサポートを,します。,身体介護（排泄介助、食事介助、入浴介助、移動介助 等）,生活援助（洗濯、食事作り、買い物 等）</v>
          </cell>
          <cell r="S1545" t="str">
            <v>アイケア成瀬</v>
          </cell>
          <cell r="T1545" t="str">
            <v xml:space="preserve">    （町田市内）</v>
          </cell>
          <cell r="U1545" t="str">
            <v>正社員</v>
          </cell>
          <cell r="V1545" t="str">
            <v>東京都町田市成瀬が丘１－３１－１</v>
          </cell>
          <cell r="W1545" t="str">
            <v>ＪＲ横浜線 成瀬駅,最寄り駅から就業場所までの交通手段,徒歩,所要時間,2分</v>
          </cell>
          <cell r="X1545" t="str">
            <v>231,000円〜236,000円</v>
          </cell>
          <cell r="Y1545" t="str">
            <v>通信手当 1,500円〜1,500円</v>
          </cell>
          <cell r="Z1545" t="str">
            <v>資格手当 ５０００円～１００００円,車両手当 ６０００円</v>
          </cell>
          <cell r="AA1545" t="str">
            <v>実費支給（上限なし）</v>
          </cell>
          <cell r="AB1545" t="str">
            <v>あり</v>
          </cell>
          <cell r="AC1545" t="str">
            <v>1月あたり6.00％〜％（前年度実績）</v>
          </cell>
          <cell r="AD1545" t="str">
            <v>あり</v>
          </cell>
          <cell r="AE1545" t="str">
            <v>計 2.60ヶ月分（前年度実績）</v>
          </cell>
          <cell r="AF1545" t="str">
            <v>月給（手当等確認ください）</v>
          </cell>
          <cell r="AG1545" t="str">
            <v>期間の定めなし</v>
          </cell>
          <cell r="AH1545" t="str">
            <v>雇用期間の定めなし</v>
          </cell>
          <cell r="AI1545" t="str">
            <v>雇用期間の定めなし</v>
          </cell>
          <cell r="AJ1545" t="str">
            <v>可</v>
          </cell>
          <cell r="AK1545" t="str">
            <v>あり</v>
          </cell>
          <cell r="AL1545" t="str">
            <v>３ヶ月</v>
          </cell>
          <cell r="AM1545" t="str">
            <v>あり</v>
          </cell>
          <cell r="AN1545" t="str">
            <v>1時間</v>
          </cell>
          <cell r="AO1545" t="str">
            <v>交替制（シフト制）</v>
          </cell>
          <cell r="AP1545" t="str">
            <v>7時00分〜23時00分の時間の間の8時間程度,就業時間に関する特記事項,シフト制</v>
          </cell>
          <cell r="AQ1545" t="str">
            <v>週休二日制</v>
          </cell>
          <cell r="AR1545" t="str">
            <v>普通自動車運転免許必須（ＡＴ限定可）</v>
          </cell>
          <cell r="AS1545" t="str">
            <v>雇用保険，労災保険，健康保険，厚生年金</v>
          </cell>
          <cell r="AT1545" t="str">
            <v>2人</v>
          </cell>
          <cell r="AU1545" t="str">
            <v>訪問介護（ホームヘルプサービス）</v>
          </cell>
          <cell r="AV1545" t="str">
            <v>利用しない</v>
          </cell>
          <cell r="AX1545" t="str">
            <v>利用しない</v>
          </cell>
          <cell r="AZ1545" t="str">
            <v>60分</v>
          </cell>
          <cell r="BA1545" t="str">
            <v>週休二日制</v>
          </cell>
          <cell r="BB1545" t="str">
            <v>あり（屋内禁煙）</v>
          </cell>
        </row>
        <row r="1546">
          <cell r="C1546" t="str">
            <v>13190-02875041</v>
          </cell>
          <cell r="D1546">
            <v>45447</v>
          </cell>
          <cell r="E1546" t="str">
            <v>社会福祉法人 合掌苑</v>
          </cell>
          <cell r="F1546" t="str">
            <v>シャカイフクシホウジン ガッショウエン</v>
          </cell>
          <cell r="G1546" t="str">
            <v>採用担当</v>
          </cell>
          <cell r="H1546" t="e">
            <v>#VALUE!</v>
          </cell>
          <cell r="I1546" t="e">
            <v>#VALUE!</v>
          </cell>
          <cell r="J1546" t="str">
            <v>042-799-1130</v>
          </cell>
          <cell r="K1546" t="str">
            <v>042-788-0456</v>
          </cell>
          <cell r="L1546" t="e">
            <v>#REF!</v>
          </cell>
          <cell r="M1546" t="str">
            <v>saiyou@gsen.or.jp</v>
          </cell>
          <cell r="N1546" t="str">
            <v xml:space="preserve">www.gsen.or.jp/ </v>
          </cell>
          <cell r="O1546" t="str">
            <v>「ここで働く人が幸せでないとよい介護はできない」という理事長方針の下、時短勤務や長期休暇、産休支援、夜勤専従化等、働きやすさをとことん追求しているので、離職率が低いことが特徴です。</v>
          </cell>
          <cell r="P1546" t="str">
            <v>介護職員（鶴の苑）【画像情報あり】</v>
          </cell>
          <cell r="Q1546" t="str">
            <v>変更範囲：会社の定める業務</v>
          </cell>
          <cell r="R1546" t="str">
            <v>住宅型有料老人ホーム「アシステッドナーシング鶴の苑」で、認知症をお持ちの入居者様の介護業務全般を行っていただきます。 ・起床、就寝、食事、入浴、排泄等の介助         ・室内清掃、リネン交換 ・行事やレクリエーション時の補助 ・その他介護業務に付随する業務＊夜勤はありません。※アシステッドナーシングとは、医療や介護が必要な状態でも住み続けることができる医療・介護付きの生活主体の施設のことです。</v>
          </cell>
          <cell r="S1546" t="str">
            <v>住宅型有料老人ホーム「アシステッドナーシング鶴の苑」</v>
          </cell>
          <cell r="T1546" t="str">
            <v>東京都町田市及び神奈川県横浜市,瀬谷区の事業所</v>
          </cell>
          <cell r="U1546" t="str">
            <v>正社員</v>
          </cell>
          <cell r="V1546" t="str">
            <v>東京都町田市南町田５－３－２８</v>
          </cell>
          <cell r="W1546" t="str">
            <v>東急田園都市線 南町田グランベリーパーク駅,最寄り駅から就業場所までの交通手段,徒歩,所要時間,6分</v>
          </cell>
          <cell r="X1546" t="str">
            <v>223,600円〜292,400円</v>
          </cell>
          <cell r="Y1546" t="str">
            <v>-</v>
          </cell>
          <cell r="Z1546" t="str">
            <v>・介護福祉士手当 １０，０００円・処遇改善手当  １７，０００円・住宅手当    １０，０００円～３０，０００円・家族手当 配偶者 ５，０００円      子  １５，０００円／人・ひとり親家庭 子３０，０００円／人</v>
          </cell>
          <cell r="AA1546" t="str">
            <v>実費支給（上限あり）</v>
          </cell>
          <cell r="AB1546" t="str">
            <v>あり</v>
          </cell>
          <cell r="AC1546" t="str">
            <v>なし</v>
          </cell>
          <cell r="AD1546" t="str">
            <v>なし</v>
          </cell>
          <cell r="AE1546" t="str">
            <v>なし</v>
          </cell>
          <cell r="AF1546" t="str">
            <v>月給（手当等確認ください）</v>
          </cell>
          <cell r="AG1546" t="str">
            <v>期間の定めなし</v>
          </cell>
          <cell r="AH1546" t="str">
            <v>雇用期間の定めなし</v>
          </cell>
          <cell r="AI1546" t="str">
            <v>雇用期間の定めなし</v>
          </cell>
          <cell r="AJ1546" t="str">
            <v>不可</v>
          </cell>
          <cell r="AK1546" t="str">
            <v>あり</v>
          </cell>
          <cell r="AL1546" t="str">
            <v>３ヶ月</v>
          </cell>
          <cell r="AM1546" t="str">
            <v>あり</v>
          </cell>
          <cell r="AN1546" t="str">
            <v>8時間</v>
          </cell>
          <cell r="AO1546" t="str">
            <v>変形労働時間制</v>
          </cell>
          <cell r="AP1546" t="str">
            <v>変形労働時間制の単位,１ヶ月単位,就業時間１,7時00分〜16時00分,就業時間２,12時30分〜21時30分,又は,7時00分〜21時30分の時間の間の8時間,就業時間に関する特記事項,シフトによる。</v>
          </cell>
          <cell r="AQ1546" t="str">
            <v>週休二日制</v>
          </cell>
          <cell r="AR1546" t="str">
            <v>介護職員初任者研修終了者以上の経験者</v>
          </cell>
          <cell r="AS1546" t="str">
            <v>雇用保険，労災保険，健康保険，厚生年金</v>
          </cell>
          <cell r="AT1546" t="str">
            <v>2人</v>
          </cell>
          <cell r="AU1546" t="str">
            <v>住宅型有料老人ホーム</v>
          </cell>
          <cell r="AV1546" t="str">
            <v>利用しない</v>
          </cell>
          <cell r="AX1546" t="str">
            <v>利用しない</v>
          </cell>
          <cell r="AZ1546" t="str">
            <v>60分</v>
          </cell>
          <cell r="BA1546" t="str">
            <v>週休二日制</v>
          </cell>
          <cell r="BB1546" t="str">
            <v>あり（屋内禁煙）</v>
          </cell>
        </row>
        <row r="1547">
          <cell r="C1547" t="str">
            <v>13190-02928641</v>
          </cell>
          <cell r="D1547">
            <v>45447</v>
          </cell>
          <cell r="E1547" t="str">
            <v>日本ソシアルケア株式会社</v>
          </cell>
          <cell r="F1547" t="str">
            <v>ニホンソシアルケア カブシキガイシャ</v>
          </cell>
          <cell r="G1547" t="str">
            <v>代表取締役</v>
          </cell>
          <cell r="H1547" t="str">
            <v>大村 統卓</v>
          </cell>
          <cell r="I1547" t="str">
            <v>オオムラ ムネタカ</v>
          </cell>
          <cell r="J1547" t="str">
            <v>042-850-8806</v>
          </cell>
          <cell r="K1547" t="str">
            <v>042-850-8715</v>
          </cell>
          <cell r="L1547" t="str">
            <v>担当者（カタカナ）</v>
          </cell>
          <cell r="M1547" t="str">
            <v>machidakiso@danrannoie.com</v>
          </cell>
          <cell r="N1547" t="str">
            <v xml:space="preserve">https://danranmachikiso.com </v>
          </cell>
          <cell r="O1547" t="str">
            <v>自宅に居るような感覚で介護サービスを提供しております。利用者様と毎日楽しくお話やレク・外出等様々な取組みを行いながら高齢者社会に貢献しております。</v>
          </cell>
          <cell r="P1547" t="str">
            <v>介護職員</v>
          </cell>
          <cell r="Q1547" t="str">
            <v>変更範囲：変更なし</v>
          </cell>
          <cell r="R1547" t="str">
            <v>・日常生活介助（食事提供、歩行介助、トイレ、入浴等）・介護業務記録・送迎・レクリエーション業務・未経験の方や７０歳以上の方も活躍しております。楽しくおしゃべりをしながらのお仕事です。子育て経験がある方歓迎。難しい仕事ではないのでご安心を。【未経験歓迎】資格取得支援制度実施中（時間・費用等を支援します。）</v>
          </cell>
          <cell r="S1547" t="str">
            <v>だんらんの家 町田木曽</v>
          </cell>
          <cell r="T1547" t="str">
            <v>変更範囲：変更なし</v>
          </cell>
          <cell r="U1547" t="str">
            <v>非常勤パート</v>
          </cell>
          <cell r="V1547" t="str">
            <v>東京都町田市木曽東１－３７－５</v>
          </cell>
          <cell r="W1547" t="str">
            <v>小田急線／横浜線 町田駅バス 境川団地入口から 徒歩１分</v>
          </cell>
          <cell r="X1547" t="str">
            <v>1,113円〜1,113円</v>
          </cell>
          <cell r="Y1547" t="str">
            <v>-</v>
          </cell>
          <cell r="Z1547" t="str">
            <v>正式に雇用契約後６ヶ月後より処遇改善手当（３ヶ月に１度支給）の支給対象となります。※諸条件あり。</v>
          </cell>
          <cell r="AA1547" t="str">
            <v>なし</v>
          </cell>
          <cell r="AB1547" t="str">
            <v>あり</v>
          </cell>
          <cell r="AC1547" t="str">
            <v>1月あたり30円〜300円（前年度実績）</v>
          </cell>
          <cell r="AD1547" t="str">
            <v>あり</v>
          </cell>
          <cell r="AE1547" t="str">
            <v>8,000円〜150,000円（前年度実績）</v>
          </cell>
          <cell r="AF1547" t="str">
            <v>時給</v>
          </cell>
          <cell r="AG1547" t="str">
            <v>期間の定めあり</v>
          </cell>
          <cell r="AH1547" t="str">
            <v>雇用期間の定めあり（4ヶ月以上）1年</v>
          </cell>
          <cell r="AI1547" t="str">
            <v>契約更新の可能性あり（原則更新）</v>
          </cell>
          <cell r="AJ1547" t="str">
            <v>可</v>
          </cell>
          <cell r="AK1547" t="str">
            <v>なし</v>
          </cell>
          <cell r="AL1547" t="str">
            <v>1,113円〜1,113円</v>
          </cell>
          <cell r="AM1547" t="str">
            <v>あり</v>
          </cell>
          <cell r="AN1547" t="str">
            <v>20時間</v>
          </cell>
          <cell r="AO1547" t="str">
            <v>交替制（シフト制）</v>
          </cell>
          <cell r="AP1547" t="str">
            <v>就業時間１,9時00分〜14時00分,就業時間２,10時30分〜15時30分,就業時間３,14時00分〜19時00分,又は,9時00分〜18時00分の時間の間の5時間程度,就業時間に関する特記事項,加入保険、有給休暇は法定通り。,時間応相談,利用者様の人数により変動あり。</v>
          </cell>
          <cell r="AQ1547" t="str">
            <v>週1日以上</v>
          </cell>
          <cell r="AR1547" t="str">
            <v>普通自動車運転免許あれば尚可（ＡＴ限定可）</v>
          </cell>
          <cell r="AS1547" t="str">
            <v>労災保険</v>
          </cell>
          <cell r="AT1547" t="str">
            <v>1人</v>
          </cell>
          <cell r="AU1547" t="str">
            <v>地域密着型通所介護</v>
          </cell>
          <cell r="AV1547" t="str">
            <v>利用しない</v>
          </cell>
          <cell r="AX1547" t="str">
            <v>利用しない</v>
          </cell>
          <cell r="AZ1547" t="str">
            <v>0分</v>
          </cell>
          <cell r="BA1547" t="str">
            <v>週休二日制</v>
          </cell>
          <cell r="BB1547" t="str">
            <v>あり（屋内禁煙）</v>
          </cell>
        </row>
        <row r="1548">
          <cell r="C1548" t="str">
            <v>70-0615</v>
          </cell>
          <cell r="D1548">
            <v>45454</v>
          </cell>
          <cell r="E1548" t="str">
            <v>特定非営利活動法人ひまわりの会</v>
          </cell>
          <cell r="F1548" t="str">
            <v>とくていひえいりかつどうほうじんひまわりのかい</v>
          </cell>
          <cell r="G1548" t="str">
            <v>管理係</v>
          </cell>
          <cell r="H1548" t="str">
            <v>小橋未来</v>
          </cell>
          <cell r="I1548" t="str">
            <v>こはしみき</v>
          </cell>
          <cell r="J1548" t="str">
            <v>042-726-0065</v>
          </cell>
          <cell r="K1548" t="str">
            <v>042-785-4185</v>
          </cell>
          <cell r="M1548" t="str">
            <v>npo-himawari@kve.biglobe.ne.jp</v>
          </cell>
          <cell r="N1548" t="str">
            <v>https://www.facebook.com/p/%E3%82%B5%E3%83%AD%E3%83%B3%E3%81%B2%E3%81%BE%E3%82%8F%E3%82%8A-100076522433887/?paipv=0&amp;eav=AfacLfBEQoLb4wDfitqPNA0BPGUz6KmhypIPYJarzf-Cu-o-LpjDQRcmbmedjhP5qcs&amp;_rdr</v>
          </cell>
          <cell r="O1548" t="str">
            <v>定員10名の地域密着型デイサービスです。_x000D_
木曽東の住宅街の中で地域のみなさんとともに、安心して暮らせるまちづくりをすすめています。_x000D_
介護する、される関係ではなく「おたがいさまのあなたと私」として存在し合い、何でも話し合える自由な雰囲気をつくっています。そして、みなさんが自分らしく1日が過ごせることを大切にしています。</v>
          </cell>
          <cell r="P1548" t="str">
            <v>調理兼介護</v>
          </cell>
          <cell r="Q1548" t="str">
            <v>確認中</v>
          </cell>
          <cell r="R1548" t="str">
            <v>★利用者の食事作り
★食事・入浴・排泄・歩行介助等</v>
          </cell>
          <cell r="S1548" t="str">
            <v>サロンひまわり</v>
          </cell>
          <cell r="T1548" t="str">
            <v>確認中</v>
          </cell>
          <cell r="U1548" t="str">
            <v>非常勤パート</v>
          </cell>
          <cell r="V1548" t="str">
            <v>東京都町田市木曽東1-24-17</v>
          </cell>
          <cell r="W1548" t="str">
            <v xml:space="preserve">小田急・横浜「町田駅」より神奈中バス、「滝ノ沢」バス停下車後、徒歩1分_x000D_
</v>
          </cell>
          <cell r="X1548" t="str">
            <v>時給1,120円</v>
          </cell>
          <cell r="Y1548" t="str">
            <v>無</v>
          </cell>
          <cell r="Z1548" t="str">
            <v>会議・研修手当、運転業務手当、入浴手当、委員会手当</v>
          </cell>
          <cell r="AA1548" t="str">
            <v>公共交通機関の場合：実費、バイク100円/日、車は手当無し（ですが、施設駐車場を無料で使用できます）</v>
          </cell>
          <cell r="AB1548" t="str">
            <v>無</v>
          </cell>
          <cell r="AC1548" t="str">
            <v>無</v>
          </cell>
          <cell r="AD1548" t="str">
            <v>無</v>
          </cell>
          <cell r="AE1548" t="str">
            <v>無</v>
          </cell>
          <cell r="AF1548" t="str">
            <v>時給</v>
          </cell>
          <cell r="AG1548" t="str">
            <v>有期雇用（雇用期間の定めあり）</v>
          </cell>
          <cell r="AH1548" t="str">
            <v>採用日〜2025年3月31日迄・更新有（勤務実績により判断）</v>
          </cell>
          <cell r="AI1548" t="str">
            <v>確認中</v>
          </cell>
          <cell r="AJ1548" t="str">
            <v>有</v>
          </cell>
          <cell r="AK1548" t="str">
            <v>有</v>
          </cell>
          <cell r="AL1548" t="str">
            <v>入社3ヵ月</v>
          </cell>
          <cell r="AM1548" t="str">
            <v>有</v>
          </cell>
          <cell r="AN1548" t="str">
            <v>基本ありませんが、6時間勤務の場合最大2時間の残業の場合あり（月1～4回程度）</v>
          </cell>
          <cell r="AO1548" t="str">
            <v>変形労働時間制（シフト勤務・１か月単位の変形労働時間制（登録ヘルパー等）））</v>
          </cell>
          <cell r="AP1548" t="str">
            <v>8：00～14：30の間で応相談</v>
          </cell>
          <cell r="AQ1548" t="str">
            <v>2～4日/週</v>
          </cell>
          <cell r="AR1548" t="str">
            <v>介護職員初任者研修、普通運転免許あれば尚良し</v>
          </cell>
          <cell r="AS1548" t="str">
            <v>雇用保険　社会保険　厚生年金</v>
          </cell>
          <cell r="AT1548" t="str">
            <v>1～3人</v>
          </cell>
          <cell r="AU1548" t="str">
            <v>地域密着型通所介護</v>
          </cell>
          <cell r="AV1548" t="str">
            <v>有</v>
          </cell>
          <cell r="AW1548" t="str">
            <v>パートタイム募集　有資格・経験者歓迎　勤務時間応相談可　勤務日数応相談可</v>
          </cell>
          <cell r="AX1548" t="str">
            <v>利用しない</v>
          </cell>
          <cell r="AZ1548" t="str">
            <v>労働時間が6時間を超える場合：60分</v>
          </cell>
          <cell r="BA1548" t="str">
            <v>シフト以外</v>
          </cell>
          <cell r="BB1548" t="str">
            <v>有（屋内「原則禁煙」）</v>
          </cell>
          <cell r="BC1548" t="str">
            <v>屋内禁煙（屋外に喫煙所設置）</v>
          </cell>
        </row>
        <row r="1549">
          <cell r="C1549" t="str">
            <v>13190-02869841</v>
          </cell>
          <cell r="D1549">
            <v>45454</v>
          </cell>
          <cell r="E1549" t="str">
            <v>社会福祉法人 合掌苑</v>
          </cell>
          <cell r="F1549" t="str">
            <v>シャカイフクシホウジン ガッショウエン</v>
          </cell>
          <cell r="G1549" t="str">
            <v>採用担当</v>
          </cell>
          <cell r="H1549" t="e">
            <v>#VALUE!</v>
          </cell>
          <cell r="I1549" t="e">
            <v>#VALUE!</v>
          </cell>
          <cell r="J1549" t="str">
            <v>042-799-1130</v>
          </cell>
          <cell r="K1549" t="str">
            <v>042-788-0456</v>
          </cell>
          <cell r="L1549" t="e">
            <v>#REF!</v>
          </cell>
          <cell r="M1549" t="str">
            <v>saiyou@gsen.or.jp</v>
          </cell>
          <cell r="N1549" t="str">
            <v xml:space="preserve">www.gsen.or.jp/ </v>
          </cell>
          <cell r="O1549" t="str">
            <v>「ここで働く人が幸せでないとよい介護はできない」という理事長方針の下、時短勤務や長期休暇、産休支援、夜勤専従化等、働きやすさをとことん追求しているので、離職率が低いことが特徴です。</v>
          </cell>
          <cell r="P1549" t="str">
            <v>介護職員（桂寮）</v>
          </cell>
          <cell r="Q1549" t="str">
            <v>変更範囲：会社の定める業務</v>
          </cell>
          <cell r="R1549" t="str">
            <v>特別養護老人ホーム「合掌苑 桂寮」で、介護業務全般を行っていただきます。         ・起床、就寝、食事、入浴、排泄等の介助           ・室内清掃、リネン交換 ・行事やレクリエーション時の補助 ・その他介護業務に付随する業務＊夜勤はありません。＊入居者様８８名を２３名ほどのスタッフで介護します。</v>
          </cell>
          <cell r="S1549" t="str">
            <v>特別養護老人ホーム「合掌苑 桂寮」</v>
          </cell>
          <cell r="T1549" t="str">
            <v>なし</v>
          </cell>
          <cell r="U1549" t="str">
            <v>非常勤パート</v>
          </cell>
          <cell r="V1549" t="str">
            <v>東京都町田市金森東３－１８－１６</v>
          </cell>
          <cell r="W1549" t="str">
            <v>ＪＲ横浜線 成瀬駅,最寄り駅から就業場所までの交通手段,徒歩,所要時間,15分</v>
          </cell>
          <cell r="X1549" t="str">
            <v>1,153円〜1,163円</v>
          </cell>
          <cell r="Y1549" t="str">
            <v>なし</v>
          </cell>
          <cell r="Z1549" t="str">
            <v>なし</v>
          </cell>
          <cell r="AA1549" t="str">
            <v>実費支給（上限あり）</v>
          </cell>
          <cell r="AB1549" t="str">
            <v>あり</v>
          </cell>
          <cell r="AC1549" t="str">
            <v>なし</v>
          </cell>
          <cell r="AD1549" t="str">
            <v>なし</v>
          </cell>
          <cell r="AE1549" t="str">
            <v>なし</v>
          </cell>
          <cell r="AF1549" t="str">
            <v>時給</v>
          </cell>
          <cell r="AG1549" t="str">
            <v>期間の定めなし</v>
          </cell>
          <cell r="AH1549" t="str">
            <v>雇用期間の定めなし</v>
          </cell>
          <cell r="AI1549" t="str">
            <v>雇用期間の定めなし</v>
          </cell>
          <cell r="AJ1549" t="str">
            <v>可</v>
          </cell>
          <cell r="AK1549" t="str">
            <v>あり</v>
          </cell>
          <cell r="AL1549" t="str">
            <v>３ヶ月</v>
          </cell>
          <cell r="AM1549" t="str">
            <v>あり</v>
          </cell>
          <cell r="AN1549" t="str">
            <v>8時間</v>
          </cell>
          <cell r="AO1549" t="str">
            <v>日勤</v>
          </cell>
          <cell r="AP1549" t="str">
            <v>7時00分〜19時00分の時間の間の4時間以上,就業時間に関する特記事項,４時間以上で応相談</v>
          </cell>
          <cell r="AQ1549" t="str">
            <v>週3日〜週4日</v>
          </cell>
          <cell r="AR1549" t="str">
            <v>介護に関する資格 あれば尚可</v>
          </cell>
          <cell r="AS1549" t="str">
            <v>労災保険</v>
          </cell>
          <cell r="AT1549" t="str">
            <v>1人</v>
          </cell>
          <cell r="AU1549" t="str">
            <v>特別養護老人ホーム（特養）</v>
          </cell>
          <cell r="AV1549" t="str">
            <v>利用しない</v>
          </cell>
          <cell r="AX1549" t="str">
            <v>利用しない</v>
          </cell>
          <cell r="AZ1549" t="str">
            <v>0分</v>
          </cell>
          <cell r="BA1549" t="str">
            <v>週休二日制</v>
          </cell>
          <cell r="BB1549" t="str">
            <v>あり（屋内禁煙）</v>
          </cell>
        </row>
        <row r="1550">
          <cell r="C1550" t="str">
            <v>13190-02874141</v>
          </cell>
          <cell r="D1550">
            <v>45454</v>
          </cell>
          <cell r="E1550" t="str">
            <v>社会福祉法人 合掌苑</v>
          </cell>
          <cell r="F1550" t="str">
            <v>シャカイフクシホウジン ガッショウエン</v>
          </cell>
          <cell r="G1550" t="str">
            <v>採用担当</v>
          </cell>
          <cell r="H1550" t="e">
            <v>#VALUE!</v>
          </cell>
          <cell r="I1550" t="e">
            <v>#VALUE!</v>
          </cell>
          <cell r="J1550" t="str">
            <v>042-799-1130</v>
          </cell>
          <cell r="K1550" t="str">
            <v>042-788-0456</v>
          </cell>
          <cell r="L1550" t="e">
            <v>#REF!</v>
          </cell>
          <cell r="M1550" t="e">
            <v>#VALUE!</v>
          </cell>
          <cell r="N1550" t="str">
            <v xml:space="preserve">www.gsen.or.jp/ </v>
          </cell>
          <cell r="O1550" t="str">
            <v>「ここで働く人が幸せでないとよい介護はできない」という理事長方針の下、時短勤務や長期休暇、産休支援、夜勤専従化等、働きやすさをとことん追求しているので、離職率が低いことが特徴です。</v>
          </cell>
          <cell r="P1550" t="str">
            <v>介護職員（翠の杜）</v>
          </cell>
          <cell r="Q1550" t="str">
            <v>変更範囲：会社の定める業務</v>
          </cell>
          <cell r="R1550" t="e">
            <v>#NAME?</v>
          </cell>
          <cell r="S1550" t="str">
            <v>デイサービス「合掌苑 翠の杜」</v>
          </cell>
          <cell r="T1550" t="str">
            <v>なし</v>
          </cell>
          <cell r="U1550" t="str">
            <v>非常勤パート</v>
          </cell>
          <cell r="V1550" t="str">
            <v>東京都町田市金森東３－１８－１６</v>
          </cell>
          <cell r="W1550" t="str">
            <v>ＪＲ横浜線 成瀬駅,最寄り駅から就業場所までの交通手段,徒歩,所要時間,15分</v>
          </cell>
          <cell r="X1550" t="str">
            <v>1,153円〜1,163円</v>
          </cell>
          <cell r="Y1550" t="str">
            <v>なし</v>
          </cell>
          <cell r="Z1550" t="str">
            <v>なし</v>
          </cell>
          <cell r="AA1550" t="str">
            <v>実費支給（上限あり）</v>
          </cell>
          <cell r="AB1550" t="str">
            <v>あり</v>
          </cell>
          <cell r="AC1550" t="str">
            <v>なし</v>
          </cell>
          <cell r="AD1550" t="str">
            <v>なし</v>
          </cell>
          <cell r="AE1550" t="str">
            <v>なし</v>
          </cell>
          <cell r="AF1550" t="str">
            <v>時給</v>
          </cell>
          <cell r="AG1550" t="str">
            <v>期間の定めなし</v>
          </cell>
          <cell r="AH1550" t="str">
            <v>雇用期間の定めなし</v>
          </cell>
          <cell r="AI1550" t="str">
            <v>雇用期間の定めなし</v>
          </cell>
          <cell r="AJ1550" t="str">
            <v>可</v>
          </cell>
          <cell r="AK1550" t="str">
            <v>あり</v>
          </cell>
          <cell r="AL1550" t="str">
            <v>３ヶ月</v>
          </cell>
          <cell r="AM1550" t="str">
            <v>なし</v>
          </cell>
          <cell r="AN1550" t="str">
            <v>なし</v>
          </cell>
          <cell r="AO1550" t="str">
            <v>変形労働時間制</v>
          </cell>
          <cell r="AP1550" t="str">
            <v>変形労働時間制の単位,１ヶ月単位,就業時間１,8時30分〜17時30分,就業時間に関する特記事項,就業時間については応相談</v>
          </cell>
          <cell r="AQ1550" t="str">
            <v>週2日以上</v>
          </cell>
          <cell r="AR1550" t="str">
            <v>免許・資格不問</v>
          </cell>
          <cell r="AS1550" t="str">
            <v>労災保険</v>
          </cell>
          <cell r="AT1550" t="str">
            <v>1人</v>
          </cell>
          <cell r="AU1550" t="str">
            <v>認知症対応型デイサービス</v>
          </cell>
          <cell r="AV1550" t="str">
            <v>利用しない</v>
          </cell>
          <cell r="AX1550" t="str">
            <v>利用しない</v>
          </cell>
          <cell r="AZ1550" t="str">
            <v>60分</v>
          </cell>
          <cell r="BA1550" t="str">
            <v>週休二日制</v>
          </cell>
          <cell r="BB1550" t="str">
            <v>あり（屋内禁煙）</v>
          </cell>
        </row>
        <row r="1551">
          <cell r="C1551" t="str">
            <v>13190-03962241</v>
          </cell>
          <cell r="D1551">
            <v>45454</v>
          </cell>
          <cell r="E1551" t="str">
            <v>日本ソシアルケア株式会社</v>
          </cell>
          <cell r="F1551" t="str">
            <v>ニホンソシアルケア カブシキガイシャ</v>
          </cell>
          <cell r="G1551" t="str">
            <v>だんらんの家町田木曽</v>
          </cell>
          <cell r="H1551" t="str">
            <v>大村 統卓</v>
          </cell>
          <cell r="I1551" t="str">
            <v>オオムラ ムネタカ</v>
          </cell>
          <cell r="J1551" t="str">
            <v>042-850-8806</v>
          </cell>
          <cell r="K1551" t="str">
            <v>042-850-8715</v>
          </cell>
          <cell r="L1551" t="str">
            <v>担当者（カタカナ）</v>
          </cell>
          <cell r="M1551" t="str">
            <v>machidakiso@danrannoie.com</v>
          </cell>
          <cell r="N1551" t="str">
            <v xml:space="preserve">https://danranmachikiso.com </v>
          </cell>
          <cell r="O1551" t="str">
            <v>自宅に居るような感覚で介護サービスを提供しております。利用者様と毎日楽しくお話やレク・外出等様々な取組みを行いながら高齢者社会に貢献しております。</v>
          </cell>
          <cell r="P1551" t="str">
            <v>採用人事 人材育成（トレーナー・考課者・課題設定）</v>
          </cell>
          <cell r="Q1551" t="str">
            <v xml:space="preserve">変更範囲：変更なし             </v>
          </cell>
          <cell r="R1551" t="str">
            <v>新入職員の採用、人材育成、人事全般をお手伝いいただきます。,・リクルーティング業務：面接会でのブース管理、会社ＰＲ等,・採用オリエンテーション、オリエンテーションブックの修正,・人材育成：フォローアップ研修の開催、資格取得支援、, 本部研修や各種研修への参加 等,・会社ＰＲ、求人広告の校正,人前でのプレゼンが多くある業務です。,ＰＣ・タブレット操作があります。,ご利用者に関わる介護業務全般をお願いすることもあります。,未経験大歓迎。社会人経験が必要です。,★働きやすい職場宣言認定事業所</v>
          </cell>
          <cell r="S1551" t="str">
            <v>だんらんの家　町田木曽</v>
          </cell>
          <cell r="T1551" t="str">
            <v>なし</v>
          </cell>
          <cell r="U1551" t="str">
            <v>非常勤パート</v>
          </cell>
          <cell r="V1551" t="str">
            <v>東京都町田市木曽東１－３７－５</v>
          </cell>
          <cell r="W1551" t="str">
            <v>横浜線古淵駅より徒歩１５分,横浜線／小田急線町田駅よりバス１０分徒歩１分</v>
          </cell>
          <cell r="X1551" t="str">
            <v>1,113円〜1,113円</v>
          </cell>
          <cell r="Y1551" t="str">
            <v>なし</v>
          </cell>
          <cell r="Z1551" t="str">
            <v>勤務条件により処遇改善手当あり。</v>
          </cell>
          <cell r="AA1551" t="str">
            <v>実費支給（上限あり）</v>
          </cell>
          <cell r="AB1551" t="str">
            <v>あり</v>
          </cell>
          <cell r="AC1551" t="str">
            <v>なし</v>
          </cell>
          <cell r="AD1551" t="str">
            <v>あり</v>
          </cell>
          <cell r="AE1551" t="str">
            <v>8,000円〜80,000円（前年度実績）</v>
          </cell>
          <cell r="AF1551" t="str">
            <v>時給</v>
          </cell>
          <cell r="AG1551" t="str">
            <v>期間の定めあり</v>
          </cell>
          <cell r="AH1551" t="str">
            <v>雇用期間の定めあり（4ヶ月以上）,1年</v>
          </cell>
          <cell r="AI1551" t="str">
            <v>契約更新の可能性</v>
          </cell>
          <cell r="AJ1551" t="str">
            <v>可</v>
          </cell>
          <cell r="AK1551" t="str">
            <v>あり</v>
          </cell>
          <cell r="AL1551" t="str">
            <v>３０日（回）勤務まで</v>
          </cell>
          <cell r="AM1551" t="str">
            <v>あり</v>
          </cell>
          <cell r="AN1551" t="str">
            <v>2時間</v>
          </cell>
          <cell r="AO1551" t="str">
            <v>交替制（シフト制）</v>
          </cell>
          <cell r="AP1551" t="str">
            <v>9時00分〜18時00分の時間の間の3時間以上,就業時間に関する特記事項,１日３ｈ～可。週１０～２０ｈ程度で可。,９：００～１８：００の間で自由に決めていただけます。,初回オリエンテーション対象者に合わせて,勤務時間調整あり。</v>
          </cell>
          <cell r="AQ1551" t="str">
            <v>週2日〜週4日</v>
          </cell>
          <cell r="AR1551" t="str">
            <v>免許・資格不問</v>
          </cell>
          <cell r="AS1551" t="str">
            <v>労災保険</v>
          </cell>
          <cell r="AT1551" t="str">
            <v>2人</v>
          </cell>
          <cell r="AU1551" t="str">
            <v>地域密着型通所介護</v>
          </cell>
          <cell r="AV1551" t="str">
            <v>利用しない</v>
          </cell>
          <cell r="AX1551" t="str">
            <v>利用しない</v>
          </cell>
          <cell r="AZ1551" t="str">
            <v>0分</v>
          </cell>
          <cell r="BA1551" t="str">
            <v>週休二日制</v>
          </cell>
          <cell r="BB1551" t="str">
            <v>あり（屋内禁煙）</v>
          </cell>
        </row>
        <row r="1552">
          <cell r="C1552" t="str">
            <v>13190-03915641</v>
          </cell>
          <cell r="D1552">
            <v>45454</v>
          </cell>
          <cell r="E1552" t="str">
            <v>日本ソシアルケア株式会社</v>
          </cell>
          <cell r="F1552" t="str">
            <v>ニホンソシアルケア カブシキガイシャ</v>
          </cell>
          <cell r="G1552" t="str">
            <v>管理者</v>
          </cell>
          <cell r="H1552" t="str">
            <v>大村 統卓</v>
          </cell>
          <cell r="I1552" t="str">
            <v>オオムラ ムネタカ</v>
          </cell>
          <cell r="J1552" t="str">
            <v>042-850-8806</v>
          </cell>
          <cell r="K1552" t="str">
            <v>042-850-8715</v>
          </cell>
          <cell r="L1552" t="str">
            <v>担当者（カタカナ）</v>
          </cell>
          <cell r="M1552" t="str">
            <v>machidakiso@danrannoie.com</v>
          </cell>
          <cell r="N1552" t="str">
            <v xml:space="preserve">https://danranmachikiso.com </v>
          </cell>
          <cell r="O1552" t="str">
            <v>自宅に居るような感覚で介護サービスを提供しております。利用者様と毎日楽しくお話やレク・外出等様々な取組みを行いながら高齢者社会に貢献しております。</v>
          </cell>
          <cell r="P1552" t="str">
            <v>調理スタッフ【家庭料理】</v>
          </cell>
          <cell r="Q1552" t="str">
            <v>変更範囲：変更なし</v>
          </cell>
          <cell r="R1552" t="str">
            <v xml:space="preserve">・ご利用者の夕食・お弁当作り、配膳、片付け, 気取ったものではなく, 普段の【家庭料理】をお願いします♪, ８～最大１０名分程度,・調理の資格がなくてもＯＫ！, 料理が趣味の方も大歓迎♪, 好きを生かせるアットホームな職場です。,・７０代の方々も活躍中！随時見学可能です。,・ご利用者に関わる介護業務全般をお願いすることもあります。, まずはお気軽にお問い合わせください。,・お子様連れ勤務可 ,★働きやすい職場宣言認定事業所  </v>
          </cell>
          <cell r="S1552" t="str">
            <v>だんらんの家 町田木曽</v>
          </cell>
          <cell r="T1552" t="str">
            <v>なし</v>
          </cell>
          <cell r="U1552" t="str">
            <v>非常勤パート</v>
          </cell>
          <cell r="V1552" t="str">
            <v>東京都町田市木曽東１－３７－５</v>
          </cell>
          <cell r="W1552" t="str">
            <v>小田急線／横浜線 町田駅バス 境川団地入口から 徒歩１分</v>
          </cell>
          <cell r="X1552" t="str">
            <v>1,113円〜1,113円</v>
          </cell>
          <cell r="Y1552" t="str">
            <v>-</v>
          </cell>
          <cell r="Z1552" t="str">
            <v>本採用後、勤務条件等により,処遇改善手当支給の場合あり。</v>
          </cell>
          <cell r="AA1552" t="str">
            <v>実費支給（上限あり）</v>
          </cell>
          <cell r="AB1552" t="str">
            <v>あり</v>
          </cell>
          <cell r="AC1552" t="str">
            <v>1時間あたり40円〜300円（前年度実績）</v>
          </cell>
          <cell r="AD1552" t="str">
            <v>あり</v>
          </cell>
          <cell r="AE1552" t="str">
            <v>8,000円〜150,000円（前年度実績）</v>
          </cell>
          <cell r="AF1552" t="str">
            <v>時給</v>
          </cell>
          <cell r="AG1552" t="str">
            <v>期間の定めあり</v>
          </cell>
          <cell r="AH1552" t="str">
            <v>雇用期間の定めあり（4ヶ月以上）,1年</v>
          </cell>
          <cell r="AI1552" t="str">
            <v>契約更新の可能性,あり（原則更新）</v>
          </cell>
          <cell r="AJ1552" t="str">
            <v>可</v>
          </cell>
          <cell r="AK1552" t="str">
            <v>あり</v>
          </cell>
          <cell r="AL1552" t="str">
            <v>３０日（回）勤務まで</v>
          </cell>
          <cell r="AM1552" t="str">
            <v>あり</v>
          </cell>
          <cell r="AN1552" t="str">
            <v>20時間</v>
          </cell>
          <cell r="AO1552" t="str">
            <v>日勤</v>
          </cell>
          <cell r="AP1552" t="str">
            <v>就業時間１,10時00分〜14時30分,就業時間２,14時00分〜18時30分,就業時間３,16時00分〜18時00分,就業時間に関する特記事項,時間応相談,ご利用者の人数により変動あり,上記の時間以外１０：００～１８：３０の間で相談可</v>
          </cell>
          <cell r="AQ1552" t="str">
            <v>週1日〜週6日</v>
          </cell>
          <cell r="AR1552" t="str">
            <v>免許・資格不問</v>
          </cell>
          <cell r="AS1552" t="str">
            <v>労災保険</v>
          </cell>
          <cell r="AT1552" t="str">
            <v>2人</v>
          </cell>
          <cell r="AU1552" t="str">
            <v>地域密着型通所介護</v>
          </cell>
          <cell r="AV1552" t="str">
            <v>利用しない</v>
          </cell>
          <cell r="AX1552" t="str">
            <v>利用しない</v>
          </cell>
          <cell r="AZ1552" t="str">
            <v>0分</v>
          </cell>
          <cell r="BA1552" t="str">
            <v>週休二日制</v>
          </cell>
          <cell r="BB1552" t="str">
            <v>あり（屋内禁煙）</v>
          </cell>
        </row>
        <row r="1553">
          <cell r="C1553" t="str">
            <v>13190-03961841</v>
          </cell>
          <cell r="D1553">
            <v>45454</v>
          </cell>
          <cell r="E1553" t="str">
            <v>日本ソシアルケア株式会社</v>
          </cell>
          <cell r="F1553" t="str">
            <v>ニホンソシアルケア カブシキガイシャ</v>
          </cell>
          <cell r="G1553" t="str">
            <v>管理者</v>
          </cell>
          <cell r="H1553" t="str">
            <v>大村 統卓</v>
          </cell>
          <cell r="I1553" t="str">
            <v>オオムラ ムネタカ</v>
          </cell>
          <cell r="J1553" t="str">
            <v>042-850-8806</v>
          </cell>
          <cell r="K1553" t="str">
            <v>042-850-8715</v>
          </cell>
          <cell r="L1553" t="str">
            <v>担当者（カタカナ）</v>
          </cell>
          <cell r="M1553" t="str">
            <v>machidakiso@danrannoie.com</v>
          </cell>
          <cell r="N1553" t="str">
            <v xml:space="preserve">https://danranmachikiso.com </v>
          </cell>
          <cell r="O1553" t="str">
            <v>自宅に居るような感覚で介護サービスを提供しております。利用者様と毎日楽しくお話やレク・外出等様々な取組みを行いながら高齢者社会に貢献しております。</v>
          </cell>
          <cell r="P1553" t="str">
            <v>ＩＴ・ＰＣ等 専門職</v>
          </cell>
          <cell r="Q1553" t="str">
            <v>変更範囲：会社の定める業務</v>
          </cell>
          <cell r="R1553" t="str">
            <v xml:space="preserve">・ホームページの修正・変更・チラシ・パンフレットの作成・ＰＣ・タブレットのメンテナンス・ブログやＳＮＳの発信・更新・Ｙｏｕｔｕｂｅチャンネルの管理・動画マニュアルの作成・タブレット使用した介護プログラムの開発・広告メディア対応・介護業界における新たな提案・入力業務（介護記録ソフト）ご利用者に関わる介護業務全般をお願いすることもあります。★働きやすい職場宣言認定事業所 </v>
          </cell>
          <cell r="S1553" t="str">
            <v>だんらんの家 町田木曽</v>
          </cell>
          <cell r="T1553" t="str">
            <v>なし</v>
          </cell>
          <cell r="U1553" t="str">
            <v>非常勤パート</v>
          </cell>
          <cell r="V1553" t="str">
            <v>東京都町田市木曽東１－３７－５</v>
          </cell>
          <cell r="W1553" t="str">
            <v>横浜線古淵駅,最寄り駅から就業場所までの交通手段,徒歩,所要時間,15分,就業場所に関する特記事項,横浜線古淵駅 徒歩１５分,小田急線／横浜線町田駅 バス１０分 境川団地入口から徒歩１分</v>
          </cell>
          <cell r="X1553" t="str">
            <v>1,113円〜1,113円</v>
          </cell>
          <cell r="Y1553" t="str">
            <v>-</v>
          </cell>
          <cell r="Z1553" t="str">
            <v>勤務条件により処遇改善手当あり。</v>
          </cell>
          <cell r="AA1553" t="str">
            <v>実費支給（上限あり）</v>
          </cell>
          <cell r="AB1553" t="str">
            <v>あり</v>
          </cell>
          <cell r="AC1553" t="str">
            <v>1時間あたり2.00％〜7.00％（前年度実績）</v>
          </cell>
          <cell r="AD1553" t="str">
            <v>あり</v>
          </cell>
          <cell r="AE1553" t="str">
            <v>8,000円〜80,000円（前年度実績）</v>
          </cell>
          <cell r="AF1553" t="str">
            <v>時給</v>
          </cell>
          <cell r="AG1553" t="str">
            <v>期間の定めあり</v>
          </cell>
          <cell r="AH1553" t="str">
            <v>雇用期間の定めあり（4ヶ月以上）,1年</v>
          </cell>
          <cell r="AI1553" t="str">
            <v>契約更新の可能性あり（原則更新）</v>
          </cell>
          <cell r="AJ1553" t="str">
            <v>可</v>
          </cell>
          <cell r="AK1553" t="str">
            <v>あり</v>
          </cell>
          <cell r="AL1553" t="str">
            <v>３０日（回）勤務まで</v>
          </cell>
          <cell r="AM1553" t="str">
            <v>あり</v>
          </cell>
          <cell r="AN1553" t="str">
            <v>2時間</v>
          </cell>
          <cell r="AO1553" t="str">
            <v>変形労働時間制</v>
          </cell>
          <cell r="AP1553" t="str">
            <v>変形労働時間制の単位,１ヶ月単位,就業時間１,9時00分〜14時30分,就業時間２,9時30分〜15時00分,就業時間３,10時30分〜16時00分,又は,8時00分〜19時00分の時間の間の3時間以上,就業時間に関する特記事項,上記時間以外もご相談ください。</v>
          </cell>
          <cell r="AQ1553" t="str">
            <v>週2日〜週5日</v>
          </cell>
          <cell r="AR1553" t="str">
            <v>免許・資格不問</v>
          </cell>
          <cell r="AS1553" t="str">
            <v>労災保険</v>
          </cell>
          <cell r="AT1553" t="str">
            <v>2人</v>
          </cell>
          <cell r="AU1553" t="str">
            <v>地域密着型通所介護</v>
          </cell>
          <cell r="AV1553" t="str">
            <v>利用しない</v>
          </cell>
          <cell r="AX1553" t="str">
            <v>利用しない</v>
          </cell>
          <cell r="AZ1553" t="str">
            <v>0分</v>
          </cell>
          <cell r="BA1553" t="str">
            <v>週休二日制</v>
          </cell>
          <cell r="BB1553" t="str">
            <v>あり（屋内禁煙）</v>
          </cell>
        </row>
        <row r="1554">
          <cell r="C1554" t="str">
            <v>13190-03913441</v>
          </cell>
          <cell r="D1554">
            <v>45454</v>
          </cell>
          <cell r="E1554" t="str">
            <v>日本ソシアルケア株式会社</v>
          </cell>
          <cell r="F1554" t="str">
            <v>ニホンソシアルケア カブシキガイシャ</v>
          </cell>
          <cell r="G1554" t="str">
            <v>管理者</v>
          </cell>
          <cell r="H1554" t="str">
            <v>大村 統卓</v>
          </cell>
          <cell r="I1554" t="str">
            <v>オオムラ ムネタカ</v>
          </cell>
          <cell r="J1554" t="str">
            <v>042-850-8806</v>
          </cell>
          <cell r="K1554" t="str">
            <v>042-850-8715</v>
          </cell>
          <cell r="L1554" t="str">
            <v>担当者会議、地域ケア会議等の業務</v>
          </cell>
          <cell r="M1554" t="str">
            <v xml:space="preserve">・書類提出、打ち合わせ等で車の運転（普通車ＡＴ）があります </v>
          </cell>
          <cell r="N1554" t="str">
            <v xml:space="preserve">https://danranmachikiso.com </v>
          </cell>
          <cell r="O1554" t="str">
            <v>自宅に居るような感覚で介護サービスを提供しております。利用者様と毎日楽しくお話やレク・外出等様々な取組みを行いながら高齢者社会に貢献しております。</v>
          </cell>
          <cell r="P1554" t="str">
            <v>デイサービス生活相談員</v>
          </cell>
          <cell r="Q1554" t="str">
            <v>変更範囲：変更なし</v>
          </cell>
          <cell r="R1554" t="str">
            <v>ご利用者とのアセスメント・モニタリング・相談業務,担当者会議、地域ケア会議等の業務,計画書の作成業務,簡単なＰＣ入力業務、タブレット業務,ご利用者に関わる介護業務全般,常勤・非常勤どちらでも可,働きやすい職場宣言対象事業所</v>
          </cell>
          <cell r="S1554" t="str">
            <v>だんらんの家 町田木曽</v>
          </cell>
          <cell r="T1554" t="str">
            <v>なし</v>
          </cell>
          <cell r="U1554" t="str">
            <v>非常勤パート</v>
          </cell>
          <cell r="V1554" t="str">
            <v>東京都町田市木曽東１－３７－５</v>
          </cell>
          <cell r="W1554" t="str">
            <v>小田急線／横浜線 町田駅バス 境川団地入口から 徒歩１分</v>
          </cell>
          <cell r="X1554" t="str">
            <v>1,400円〜1,800円</v>
          </cell>
          <cell r="Y1554" t="str">
            <v>-</v>
          </cell>
          <cell r="Z1554" t="str">
            <v>処遇改善手当の支給の場合あり</v>
          </cell>
          <cell r="AA1554" t="str">
            <v>実費支給（上限あり）</v>
          </cell>
          <cell r="AB1554" t="str">
            <v>あり</v>
          </cell>
          <cell r="AC1554" t="str">
            <v>1時間あたり40円〜300円（前年度実績）</v>
          </cell>
          <cell r="AD1554" t="str">
            <v>あり</v>
          </cell>
          <cell r="AE1554" t="str">
            <v>8,000円〜150,000円（前年度実績）</v>
          </cell>
          <cell r="AF1554" t="str">
            <v>時給</v>
          </cell>
          <cell r="AG1554" t="str">
            <v>期間の定めあり</v>
          </cell>
          <cell r="AH1554" t="str">
            <v>雇用期間の定めあり（4ヶ月以上）,1年</v>
          </cell>
          <cell r="AI1554" t="str">
            <v>契約更新の可能性あり（原則更新）</v>
          </cell>
          <cell r="AJ1554" t="str">
            <v>可</v>
          </cell>
          <cell r="AK1554" t="str">
            <v>あり</v>
          </cell>
          <cell r="AL1554" t="str">
            <v>３０日（回）勤務まで</v>
          </cell>
          <cell r="AM1554" t="str">
            <v>あり</v>
          </cell>
          <cell r="AN1554" t="str">
            <v>30時間</v>
          </cell>
          <cell r="AO1554" t="str">
            <v>変形労働時間制</v>
          </cell>
          <cell r="AP1554" t="str">
            <v>変形労働時間制の単位,１ヶ月単位,就業時間１,8時00分〜17時00分,就業時間２,9時00分〜18時00分,又は,8時00分〜19時30分の時間の間の4時間程度,就業時間に関する特記事項,利用者人数により変動あります。,時間応相談・短時間勤務可</v>
          </cell>
          <cell r="AQ1554" t="str">
            <v>週1日以上</v>
          </cell>
          <cell r="AR1554" t="str">
            <v>介護福祉士,必須,介護支援専門員（ケアマネージャー）,必須,社会福祉士,必須,社会福祉任用主事、居宅介護支援専門員,いずれかの資格を所持で可,普通自動車運転免許,あれば尚可（ＡＴ限定可）</v>
          </cell>
          <cell r="AS1554" t="str">
            <v>労災保険</v>
          </cell>
          <cell r="AT1554" t="str">
            <v>2人</v>
          </cell>
          <cell r="AU1554" t="str">
            <v>地域密着型通所介護</v>
          </cell>
          <cell r="AV1554" t="str">
            <v>利用しない</v>
          </cell>
          <cell r="AX1554" t="str">
            <v>利用しない</v>
          </cell>
          <cell r="AZ1554" t="str">
            <v>60分</v>
          </cell>
          <cell r="BA1554" t="str">
            <v>週休二日制</v>
          </cell>
          <cell r="BB1554" t="str">
            <v>あり（屋内禁煙）</v>
          </cell>
        </row>
        <row r="1555">
          <cell r="C1555" t="str">
            <v>13190-03914741</v>
          </cell>
          <cell r="D1555">
            <v>45454</v>
          </cell>
          <cell r="E1555" t="str">
            <v>日本ソシアルケア株式会社</v>
          </cell>
          <cell r="F1555" t="str">
            <v>ニホンソシアルケア カブシキガイシャ</v>
          </cell>
          <cell r="G1555" t="str">
            <v>だんらんの家町田木曽</v>
          </cell>
          <cell r="H1555" t="str">
            <v>大村 統卓</v>
          </cell>
          <cell r="I1555" t="str">
            <v>オオムラ ムネタカ</v>
          </cell>
          <cell r="J1555" t="str">
            <v>042-850-8806</v>
          </cell>
          <cell r="K1555" t="str">
            <v>042-850-8715</v>
          </cell>
          <cell r="L1555" t="str">
            <v>担当者（カタカナ）</v>
          </cell>
          <cell r="M1555" t="str">
            <v>machidakiso@danrannoie.com</v>
          </cell>
          <cell r="N1555" t="str">
            <v xml:space="preserve">https://danranmachikiso.com </v>
          </cell>
          <cell r="O1555" t="str">
            <v>自宅に居るような感覚で介護サービスを提供しております。利用者様と毎日楽しくお話やレク・外出等様々な取組みを行いながら高齢者社会に貢献しております。</v>
          </cell>
          <cell r="P1555" t="str">
            <v>機能訓練指導員（要資格）</v>
          </cell>
          <cell r="Q1555" t="str">
            <v>変更範囲：変更なし</v>
          </cell>
          <cell r="R1555" t="str">
            <v>ご利用者の個別機能訓練の対応を行っていただきます。・個別機能訓練の実施・個別計画書、個別報告書の作成・科学的介護情報システム（ＬＩＦＥ）へのデータ提出ご利用者に関わる介護業務の補助をお願いすることもあります。ＰＣ・タブレット操作があります。操作に不安がある方はご相談ください。常勤・非常勤どちらでも可★働きやすい職場宣言認定事業所</v>
          </cell>
          <cell r="S1555" t="str">
            <v>だんらんの家町田木曽</v>
          </cell>
          <cell r="T1555" t="str">
            <v>なし</v>
          </cell>
          <cell r="U1555" t="str">
            <v>非常勤パート</v>
          </cell>
          <cell r="V1555" t="str">
            <v>東京都町田市木曽東１－３７－５</v>
          </cell>
          <cell r="W1555" t="str">
            <v>横浜線古淵駅より徒歩１５分,横浜線／小田急線町田駅よりバス１０分徒歩１分</v>
          </cell>
          <cell r="X1555" t="str">
            <v>1,300円〜1,500円</v>
          </cell>
          <cell r="Y1555" t="str">
            <v>-</v>
          </cell>
          <cell r="Z1555" t="str">
            <v>勤務条件に応じて処遇改善手当あり。</v>
          </cell>
          <cell r="AA1555" t="str">
            <v>実費支給（上限あり）</v>
          </cell>
          <cell r="AB1555" t="str">
            <v>あり</v>
          </cell>
          <cell r="AC1555" t="str">
            <v>なし</v>
          </cell>
          <cell r="AD1555" t="str">
            <v>あり</v>
          </cell>
          <cell r="AE1555" t="str">
            <v>8,000円〜80,000円（前年度実績）</v>
          </cell>
          <cell r="AF1555" t="str">
            <v>時給</v>
          </cell>
          <cell r="AG1555" t="str">
            <v>期間の定めあり</v>
          </cell>
          <cell r="AH1555" t="str">
            <v>雇用期間の定めあり（4ヶ月以上）,1年</v>
          </cell>
          <cell r="AI1555" t="str">
            <v>契約更新の可能性あり（原則更新）</v>
          </cell>
          <cell r="AJ1555" t="str">
            <v>可</v>
          </cell>
          <cell r="AK1555" t="str">
            <v>あり</v>
          </cell>
          <cell r="AL1555" t="str">
            <v>３０日（回）勤務まで</v>
          </cell>
          <cell r="AM1555" t="str">
            <v>あり</v>
          </cell>
          <cell r="AN1555" t="str">
            <v>2時間</v>
          </cell>
          <cell r="AO1555" t="str">
            <v>変形労働時間制</v>
          </cell>
          <cell r="AP1555" t="str">
            <v>変形労働時間制の単位,１ヶ月単位,就業時間１,9時00分〜14時00分,又は,9時00分〜18時00分の時間の間の5時間程度,就業時間に関する特記事項,９：００～１８：００の間で自由に決めていただけます。,週１０～２０ｈ程度で可。,常勤の場合は,８：００～１７：００または９：００～１８：００</v>
          </cell>
          <cell r="AQ1555" t="str">
            <v>週2日〜週4日</v>
          </cell>
          <cell r="AR1555" t="str">
            <v>理学療法士,必須,作業療法士,必須,あん摩マッサージ指圧師,必須,・柔道整復師・言語聴覚士・鍼灸士・看護師・准看護師,いずれかの資格を所持で可,普通自動車運転免許,あれば尚可（ＡＴ限定可）</v>
          </cell>
          <cell r="AS1555" t="str">
            <v>労災保険</v>
          </cell>
          <cell r="AT1555" t="str">
            <v>2人</v>
          </cell>
          <cell r="AU1555" t="str">
            <v>地域密着型通所介護</v>
          </cell>
          <cell r="AV1555" t="str">
            <v>利用しない</v>
          </cell>
          <cell r="AX1555" t="str">
            <v>利用しない</v>
          </cell>
          <cell r="AZ1555" t="str">
            <v>0分</v>
          </cell>
          <cell r="BA1555" t="str">
            <v>週休二日制</v>
          </cell>
          <cell r="BB1555" t="str">
            <v>あり（屋内禁煙）</v>
          </cell>
        </row>
        <row r="1556">
          <cell r="C1556" t="str">
            <v>13190-02927741</v>
          </cell>
          <cell r="D1556">
            <v>45454</v>
          </cell>
          <cell r="E1556" t="str">
            <v>日本ソシアルケア株式会社</v>
          </cell>
          <cell r="F1556" t="str">
            <v>ニホンソシアルケア カブシキガイシャ</v>
          </cell>
          <cell r="G1556" t="str">
            <v>管理者</v>
          </cell>
          <cell r="H1556" t="str">
            <v>大村 統卓</v>
          </cell>
          <cell r="I1556" t="str">
            <v>オオムラ ムネタカ</v>
          </cell>
          <cell r="J1556" t="str">
            <v>042-850-8806</v>
          </cell>
          <cell r="K1556" t="str">
            <v>042-850-8715</v>
          </cell>
          <cell r="L1556" t="str">
            <v>担当者（カタカナ）</v>
          </cell>
          <cell r="M1556" t="str">
            <v>machidakiso@danrannoie.com</v>
          </cell>
          <cell r="N1556" t="str">
            <v xml:space="preserve">https://danranmachikiso.com </v>
          </cell>
          <cell r="O1556" t="str">
            <v>自宅に居るような感覚で介護サービスを提供しております。利用者様と毎日楽しくお話やレク・外出等様々な取組みを行いながら高齢者社会に貢献しております。</v>
          </cell>
          <cell r="P1556" t="str">
            <v>レクレーションスタッフ（デイサービス）</v>
          </cell>
          <cell r="Q1556" t="str">
            <v>変更範囲：変更無し</v>
          </cell>
          <cell r="R1556" t="str">
            <v>・１０名前後のご利用者様と一緒に楽しめる業務です。 ご自身の得意な分野を活用することも大歓迎です。 （ピアノが弾けるｅｔｃ）・簡単、シンプル、わかりやすいがポイントです。・月間の行事カレンダー、サークル仲間を招待するなど方法 手段もあなた次第・作品、運動、ゲーム、脳トレ、畑、お花、外出たくさんの 行事を毎日実施＊ホームページアクティビティの写真多数掲載</v>
          </cell>
          <cell r="S1556" t="str">
            <v>だんらんの家 町田木曽</v>
          </cell>
          <cell r="T1556" t="str">
            <v>なし</v>
          </cell>
          <cell r="U1556" t="str">
            <v>非常勤パート</v>
          </cell>
          <cell r="V1556" t="str">
            <v>東京都町田市木曽東１－３７－５</v>
          </cell>
          <cell r="W1556" t="str">
            <v>小田急線／横浜線 町田駅バス 境川団地入口から 徒歩１分</v>
          </cell>
          <cell r="X1556" t="str">
            <v>1,113円〜1,113円</v>
          </cell>
          <cell r="Y1556" t="str">
            <v>-</v>
          </cell>
          <cell r="Z1556" t="str">
            <v>他の職種と併用で時給アップ</v>
          </cell>
          <cell r="AA1556" t="str">
            <v>実費支給（上限あり）</v>
          </cell>
          <cell r="AB1556" t="str">
            <v>あり</v>
          </cell>
          <cell r="AC1556" t="str">
            <v>1時間あたり40円〜300円（前年度実績）</v>
          </cell>
          <cell r="AD1556" t="str">
            <v>あり</v>
          </cell>
          <cell r="AE1556" t="str">
            <v>8,000円〜100,000円（前年度実績）</v>
          </cell>
          <cell r="AF1556" t="str">
            <v>時給</v>
          </cell>
          <cell r="AG1556" t="str">
            <v>期間の定めあり</v>
          </cell>
          <cell r="AH1556" t="str">
            <v>雇用期間の定めあり（4ヶ月以上）,1年</v>
          </cell>
          <cell r="AI1556" t="str">
            <v>契約更新の可能性あり（原則更新）</v>
          </cell>
          <cell r="AJ1556" t="str">
            <v>可</v>
          </cell>
          <cell r="AK1556" t="str">
            <v>あり</v>
          </cell>
          <cell r="AL1556" t="str">
            <v>３０日（回）勤務まで</v>
          </cell>
          <cell r="AM1556" t="str">
            <v>あり</v>
          </cell>
          <cell r="AN1556" t="str">
            <v>10時間</v>
          </cell>
          <cell r="AO1556" t="str">
            <v>変形労働時間制</v>
          </cell>
          <cell r="AP1556" t="str">
            <v>変形労働時間制の単位,１ヶ月単位,就業時間１,13時00分〜17時00分,就業時間に関する特記事項,利用者様の人数により,調整あり</v>
          </cell>
          <cell r="AQ1556" t="str">
            <v>週1日以上</v>
          </cell>
          <cell r="AR1556" t="str">
            <v>免許・資格不問</v>
          </cell>
          <cell r="AS1556" t="str">
            <v>労災保険</v>
          </cell>
          <cell r="AT1556" t="str">
            <v>1人</v>
          </cell>
          <cell r="AU1556" t="str">
            <v>地域密着型通所介護</v>
          </cell>
          <cell r="AV1556" t="str">
            <v>利用しない</v>
          </cell>
          <cell r="AX1556" t="str">
            <v>利用しない</v>
          </cell>
          <cell r="AZ1556" t="str">
            <v>0分</v>
          </cell>
          <cell r="BA1556" t="str">
            <v>週休二日制</v>
          </cell>
          <cell r="BB1556" t="str">
            <v>あり（屋内禁煙）</v>
          </cell>
        </row>
        <row r="1557">
          <cell r="C1557" t="str">
            <v>13190-04964541</v>
          </cell>
          <cell r="D1557">
            <v>45454</v>
          </cell>
          <cell r="E1557" t="str">
            <v>日本ソシアルケア株式会社</v>
          </cell>
          <cell r="F1557" t="str">
            <v>ニホンソシアルケア カブシキガイシャ</v>
          </cell>
          <cell r="G1557" t="str">
            <v>管理者</v>
          </cell>
          <cell r="H1557" t="str">
            <v>大村 統卓</v>
          </cell>
          <cell r="I1557" t="str">
            <v>オオムラ ムネタカ</v>
          </cell>
          <cell r="J1557" t="str">
            <v>042-850-8806</v>
          </cell>
          <cell r="K1557" t="str">
            <v>042-850-8715</v>
          </cell>
          <cell r="L1557" t="str">
            <v>担当者（カタカナ）</v>
          </cell>
          <cell r="M1557" t="str">
            <v>machidakiso@danrannoie.com</v>
          </cell>
          <cell r="N1557" t="str">
            <v xml:space="preserve">https://danranmachikiso.com </v>
          </cell>
          <cell r="O1557" t="str">
            <v>自宅に居るような感覚で介護サービスを提供しております。利用者様と毎日楽しくお話やレク・外出等様々な取組みを行いながら高齢者社会に貢献しております。</v>
          </cell>
          <cell r="P1557" t="str">
            <v>送迎スタッフ（デイサービス・普通車又は軽使用）</v>
          </cell>
          <cell r="Q1557" t="str">
            <v>変更範囲：変更なし</v>
          </cell>
          <cell r="R1557" t="str">
            <v>・デイサービス利用者様の送迎を担当していただきます。 送迎車からの乗り降りの際やお部屋までの誘導等も 行っていただきます  大型車は使用しませんので安心を。運転は町田市内のみ。 送迎記録の入力、車両点検 車内様子、ご家族からの伝達入力、報告、洗車、 ガソリン等の管理  週末のみなど限定曜日可能です。  空いている時間を有効活用できます。 ※認知症基礎研修の受講を行っていただきます。</v>
          </cell>
          <cell r="S1557" t="str">
            <v>だんらんの家 町田木曽</v>
          </cell>
          <cell r="T1557" t="str">
            <v>なし</v>
          </cell>
          <cell r="U1557" t="str">
            <v>非常勤パート</v>
          </cell>
          <cell r="V1557" t="str">
            <v>東京都町田市木曽東１－３７－５</v>
          </cell>
          <cell r="W1557" t="str">
            <v>小田急線／横浜線 町田駅バス 境川団地入口から 徒歩１分</v>
          </cell>
          <cell r="X1557" t="str">
            <v>1,113円〜1,113円</v>
          </cell>
          <cell r="Y1557" t="str">
            <v>-</v>
          </cell>
          <cell r="Z1557" t="str">
            <v>他の職種と併用で時給アップ</v>
          </cell>
          <cell r="AA1557" t="str">
            <v>実費支給（上限あり）</v>
          </cell>
          <cell r="AB1557" t="str">
            <v>あり</v>
          </cell>
          <cell r="AC1557" t="str">
            <v>1時間あたり40円〜300円（前年度実績）</v>
          </cell>
          <cell r="AD1557" t="str">
            <v>あり</v>
          </cell>
          <cell r="AE1557" t="str">
            <v>8,000円〜100,000円（前年度実績）</v>
          </cell>
          <cell r="AF1557" t="str">
            <v>時給</v>
          </cell>
          <cell r="AG1557" t="str">
            <v>期間の定めあり</v>
          </cell>
          <cell r="AH1557" t="str">
            <v>雇用期間の定めあり（4ヶ月以上）,1年</v>
          </cell>
          <cell r="AI1557" t="str">
            <v>契約更新の可能性,あり（条件付きで更新あり）,契約更新の条件,安全運転の講習,違反・点数証明</v>
          </cell>
          <cell r="AJ1557" t="str">
            <v>可</v>
          </cell>
          <cell r="AK1557" t="str">
            <v>あり</v>
          </cell>
          <cell r="AL1557" t="str">
            <v>３０日（回）勤務まで</v>
          </cell>
          <cell r="AM1557" t="str">
            <v>あり</v>
          </cell>
          <cell r="AN1557" t="str">
            <v>10時間</v>
          </cell>
          <cell r="AO1557" t="str">
            <v>変形労働時間制</v>
          </cell>
          <cell r="AP1557" t="str">
            <v>変形労働時間制の単位,１ヶ月単位,就業時間１,8時00分〜12時00分,就業時間２,15時00分〜20時00分,又は,8時00分〜20時00分の時間の間の3時間以上,就業時間に関する特記事項,ご利用者様の人数により日々,調整あり</v>
          </cell>
          <cell r="AQ1557" t="str">
            <v>週1日以上</v>
          </cell>
          <cell r="AR1557" t="str">
            <v>普通自動車運転免許必須（ＡＴ限定可）</v>
          </cell>
          <cell r="AS1557" t="str">
            <v>労災保険</v>
          </cell>
          <cell r="AT1557" t="str">
            <v>2人</v>
          </cell>
          <cell r="AU1557" t="str">
            <v>地域密着型通所介護</v>
          </cell>
          <cell r="AV1557" t="str">
            <v>利用しない</v>
          </cell>
          <cell r="AX1557" t="str">
            <v>利用しない</v>
          </cell>
          <cell r="AZ1557" t="str">
            <v>0分</v>
          </cell>
          <cell r="BA1557" t="str">
            <v>週休二日制</v>
          </cell>
          <cell r="BB1557" t="str">
            <v>あり（屋内禁煙）</v>
          </cell>
        </row>
        <row r="1558">
          <cell r="C1558" t="str">
            <v>13190-04536341</v>
          </cell>
          <cell r="D1558">
            <v>45454</v>
          </cell>
          <cell r="E1558" t="str">
            <v>株式会社日本アメニティライフ協会 緑山グランドハイツ</v>
          </cell>
          <cell r="F1558" t="str">
            <v>カブシキガイシャニホンアメニティライフキョウカイ ミド</v>
          </cell>
          <cell r="G1558" t="str">
            <v>採用担当</v>
          </cell>
          <cell r="H1558" t="e">
            <v>#VALUE!</v>
          </cell>
          <cell r="I1558" t="e">
            <v>#VALUE!</v>
          </cell>
          <cell r="J1558" t="str">
            <v>045-530-5211</v>
          </cell>
          <cell r="K1558" t="str">
            <v>045-530-3363</v>
          </cell>
          <cell r="L1558" t="e">
            <v>#REF!</v>
          </cell>
          <cell r="M1558" t="e">
            <v>#VALUE!</v>
          </cell>
          <cell r="N1558" t="str">
            <v xml:space="preserve">https://jala.co.jp </v>
          </cell>
          <cell r="O1558" t="str">
            <v>「アメニティライフ」とは快適な生活という意味です。地域社会に暮らす人、そこで働く人、そこで学ぶ人、みんなそれぞれのアメニティライフ「暮らしのかたち」を追求するために生まれた会社です</v>
          </cell>
          <cell r="P1558" t="str">
            <v>介護スタッフ＜緑山グランドハイツ＞週２～</v>
          </cell>
          <cell r="Q1558" t="str">
            <v>変更範囲：変更なし</v>
          </cell>
          <cell r="R1558" t="str">
            <v>定員６０名のペット共存型介護付有料老人ホーム,＜緑山グランドハイツ＞にて介護スタッフを募集いたします。,ご入居者様の生活に寄り添い支える仕事です。,・身体介助：お食事や排泄、入浴介助または見守り等,・生活援助：共に清掃、洗濯、買い物等の支援,・レクリエーション：体操、機能訓練、脳トレ等,・記録、他業種との情報共有</v>
          </cell>
          <cell r="S1558" t="str">
            <v>「緑山グランドハイツ」</v>
          </cell>
          <cell r="T1558" t="str">
            <v>業務上必要な場合に限る転居を伴わない範囲</v>
          </cell>
          <cell r="U1558" t="str">
            <v>非常勤パート</v>
          </cell>
          <cell r="V1558" t="str">
            <v>東京都町田市三輪緑山２－２１３９－２</v>
          </cell>
          <cell r="W1558" t="str">
            <v>鶴川駅より「三輪緑山二丁目下車」バス停下車すぐ,最寄り駅,小田急線 鶴川駅,最寄り駅から就業場所までの交通手段,徒歩,所要時間,23分</v>
          </cell>
          <cell r="X1558" t="str">
            <v>1,133円〜1,233円</v>
          </cell>
          <cell r="Y1558" t="str">
            <v>-</v>
          </cell>
          <cell r="Z1558" t="str">
            <v>【土日祝手当】＋３０円／時,【夜勤手当】＋６０００円／回, ※別途、年末年始手当有り, ※時給は資格の有無、種類に応じ異なります</v>
          </cell>
          <cell r="AA1558" t="str">
            <v>実費支給（上限あり）</v>
          </cell>
          <cell r="AB1558" t="str">
            <v>なし</v>
          </cell>
          <cell r="AC1558" t="str">
            <v>なし</v>
          </cell>
          <cell r="AD1558" t="str">
            <v>なし</v>
          </cell>
          <cell r="AE1558" t="str">
            <v>なし</v>
          </cell>
          <cell r="AF1558" t="str">
            <v>時給</v>
          </cell>
          <cell r="AG1558" t="str">
            <v>期間の定めなし</v>
          </cell>
          <cell r="AH1558" t="str">
            <v>雇用期間の定めなし</v>
          </cell>
          <cell r="AI1558" t="str">
            <v>雇用期間の定めなし</v>
          </cell>
          <cell r="AJ1558" t="str">
            <v>可</v>
          </cell>
          <cell r="AK1558" t="str">
            <v>あり</v>
          </cell>
          <cell r="AL1558" t="str">
            <v>３ヶ月</v>
          </cell>
          <cell r="AM1558" t="str">
            <v>あり</v>
          </cell>
          <cell r="AN1558" t="str">
            <v>1時間</v>
          </cell>
          <cell r="AO1558" t="str">
            <v>変形労働時間制</v>
          </cell>
          <cell r="AP1558" t="str">
            <v>変形労働時間制の単位,１ヶ月単位,就業時間１,9時00分〜18時00分,就業時間２,7時00分〜16時00分,就業時間３,10時00分〜19時00分,又は,7時00分〜19時00分の時間の間の6時間以上,就業時間に関する特記事項,・夜勤１７：１５～０９：４５、休憩１２０分,（深夜労働のため１８歳以上制限有）,・時短、出勤時間帯応相談,・日勤、夜勤両方できる方歓迎</v>
          </cell>
          <cell r="AQ1558" t="str">
            <v>週2日〜週5日</v>
          </cell>
          <cell r="AR1558" t="str">
            <v>免許・資格不問</v>
          </cell>
          <cell r="AS1558" t="str">
            <v>労災保険</v>
          </cell>
          <cell r="AT1558" t="str">
            <v>2人</v>
          </cell>
          <cell r="AU1558" t="str">
            <v>特定施設入居者生活介護（有料老人ホーム）</v>
          </cell>
          <cell r="AV1558" t="str">
            <v>利用しない</v>
          </cell>
          <cell r="AX1558" t="str">
            <v>利用しない</v>
          </cell>
          <cell r="AZ1558" t="str">
            <v>60分</v>
          </cell>
          <cell r="BA1558" t="str">
            <v>週休二日制</v>
          </cell>
          <cell r="BB1558" t="str">
            <v>あり（屋内禁煙）</v>
          </cell>
        </row>
        <row r="1559">
          <cell r="C1559" t="str">
            <v>13190-04539541</v>
          </cell>
          <cell r="D1559">
            <v>45454</v>
          </cell>
          <cell r="E1559" t="str">
            <v>株式会社 日本アメニティライフ協会</v>
          </cell>
          <cell r="F1559" t="str">
            <v>カブシキガイシャ ニホンアメニティライフキョウカイ ハ</v>
          </cell>
          <cell r="G1559" t="str">
            <v>採用担当</v>
          </cell>
          <cell r="H1559" t="e">
            <v>#VALUE!</v>
          </cell>
          <cell r="I1559" t="e">
            <v>#VALUE!</v>
          </cell>
          <cell r="J1559" t="str">
            <v>045-530-5211</v>
          </cell>
          <cell r="K1559" t="str">
            <v>045-530-3363</v>
          </cell>
          <cell r="L1559" t="e">
            <v>#REF!</v>
          </cell>
          <cell r="M1559" t="e">
            <v>#VALUE!</v>
          </cell>
          <cell r="N1559" t="str">
            <v xml:space="preserve">http://www.hana-kaigo.com </v>
          </cell>
          <cell r="O1559" t="str">
            <v>「アメニティライフ」とは快適な生活という意味です。地域社会に暮らす人、そこで働く人、そこで学ぶ人、みんなそれぞれのアメニティライフ「暮らしのかたち」を追求するために生まれた会社です</v>
          </cell>
          <cell r="P1559" t="str">
            <v>介護スタッフ＜花織まちだ＞週２～</v>
          </cell>
          <cell r="Q1559" t="str">
            <v>変更範囲：変更なし</v>
          </cell>
          <cell r="R1559" t="str">
            <v>最大定員２５名の小規模多機能型居宅介護＜花織まちだ＞にて介護スタッフの募集です。通い（デイサービス）・泊まり・訪問介護のサービスを提供する施設です。・身体介助：お食事や排泄、入浴介助または見守り等・生活援助：食事提供、買い物等の支援・レクリエーション：体操、機能訓練、脳トレ等・記録、他業種との情報共有・登録定員２５名 通い定員１５名 宿泊定員９名</v>
          </cell>
          <cell r="S1559" t="str">
            <v>小規模多機能型居宅介護花織まちだ</v>
          </cell>
          <cell r="T1559" t="str">
            <v>業務上必要な場合に限る転居を伴わない範囲</v>
          </cell>
          <cell r="U1559" t="str">
            <v>非常勤パート</v>
          </cell>
          <cell r="V1559" t="str">
            <v>東京都町田市野津田町６９７－２</v>
          </cell>
          <cell r="W1559" t="str">
            <v>小田急線「鶴川駅」より神奈中バス「野津田車庫」行,「田中入口」バス下車 徒歩２分</v>
          </cell>
          <cell r="X1559" t="str">
            <v>1,133円〜1,233円</v>
          </cell>
          <cell r="Y1559" t="str">
            <v>-</v>
          </cell>
          <cell r="Z1559" t="str">
            <v>・土日祝手当３０円／時,・ショート夜勤手当５２５０円／回,・資格別時給一覧：初任者研修１１４３円,         実務者研修１１７３円,         介護福祉士１２３３円</v>
          </cell>
          <cell r="AA1559" t="str">
            <v>実費支給（上限あり）</v>
          </cell>
          <cell r="AB1559" t="str">
            <v>なし</v>
          </cell>
          <cell r="AC1559" t="str">
            <v>なし</v>
          </cell>
          <cell r="AD1559" t="str">
            <v>なし</v>
          </cell>
          <cell r="AE1559" t="str">
            <v>なし</v>
          </cell>
          <cell r="AF1559" t="str">
            <v>時給</v>
          </cell>
          <cell r="AG1559" t="str">
            <v>期間の定めなし</v>
          </cell>
          <cell r="AH1559" t="str">
            <v>雇用期間の定めなし</v>
          </cell>
          <cell r="AI1559" t="str">
            <v>雇用期間の定めなし</v>
          </cell>
          <cell r="AJ1559" t="str">
            <v>可</v>
          </cell>
          <cell r="AK1559" t="str">
            <v>あり</v>
          </cell>
          <cell r="AL1559" t="str">
            <v>３ヶ月</v>
          </cell>
          <cell r="AM1559" t="str">
            <v>あり</v>
          </cell>
          <cell r="AN1559" t="str">
            <v>1時間</v>
          </cell>
          <cell r="AO1559" t="str">
            <v>変形労働時間制</v>
          </cell>
          <cell r="AP1559" t="str">
            <v>変形労働時間制の単位,１ヶ月単位,就業時間１,8時00分〜17時00分,就業時間２,12時45分〜21時45分,就業時間３,21時30分〜7時30分,又は,7時00分〜21時45分の時間の間の5時間以上,就業時間に関する特記事項,・ショート夜勤２１：３０～０７：３０、休憩１２０分,（深夜労働のため１８歳以上制限有）,・時短・出勤時間帯応相談,・日勤、夜勤両方できる方歓迎</v>
          </cell>
          <cell r="AQ1559" t="str">
            <v>週2日以上</v>
          </cell>
          <cell r="AR1559" t="str">
            <v>介護職員初任者研修修了者,あれば尚可,ホームヘルパー２級,あれば尚可,訪問介護サービスのため、運転免許を持ちの方が大歓迎,普通自動車運転免許,あれば尚可（ＡＴ限定可）</v>
          </cell>
          <cell r="AS1559" t="str">
            <v>労災保険</v>
          </cell>
          <cell r="AT1559" t="str">
            <v>2人</v>
          </cell>
          <cell r="AU1559" t="str">
            <v>小規模多機能型居宅介護</v>
          </cell>
          <cell r="AV1559" t="str">
            <v>利用しない</v>
          </cell>
          <cell r="AX1559" t="str">
            <v>利用しない</v>
          </cell>
          <cell r="AZ1559" t="str">
            <v>60分</v>
          </cell>
          <cell r="BA1559" t="str">
            <v>週休二日制</v>
          </cell>
          <cell r="BB1559" t="str">
            <v>その他</v>
          </cell>
        </row>
        <row r="1560">
          <cell r="C1560" t="str">
            <v>13190-04537841</v>
          </cell>
          <cell r="D1560">
            <v>45454</v>
          </cell>
          <cell r="E1560" t="str">
            <v>株式会社 日本アメニティライフ協会</v>
          </cell>
          <cell r="F1560" t="str">
            <v>カブシキガイシャ ニホンアメニティライフキョウカイ ハナモノガタリマチダナーシング</v>
          </cell>
          <cell r="G1560" t="str">
            <v>採用担当</v>
          </cell>
          <cell r="H1560" t="e">
            <v>#VALUE!</v>
          </cell>
          <cell r="I1560" t="e">
            <v>#VALUE!</v>
          </cell>
          <cell r="J1560" t="str">
            <v>045-530-5211</v>
          </cell>
          <cell r="K1560" t="str">
            <v>045-530-3363</v>
          </cell>
          <cell r="L1560" t="e">
            <v>#REF!</v>
          </cell>
          <cell r="M1560" t="e">
            <v>#VALUE!</v>
          </cell>
          <cell r="N1560" t="str">
            <v xml:space="preserve">http://www.hana-kaigo.com </v>
          </cell>
          <cell r="O1560" t="str">
            <v>「アメニティライフ」とは快適な生活という意味です。地域社会に暮らす人、そこで働く人、そこで学ぶ人、みんなそれぞれのアメニティライフ「暮らしのかたち」を追求するために生まれた会社です</v>
          </cell>
          <cell r="P1560" t="str">
            <v>介護スタッフ＜花物語まちだナーシング＞週２～</v>
          </cell>
          <cell r="Q1560" t="str">
            <v>変更範囲：変更なし</v>
          </cell>
          <cell r="R1560" t="str">
            <v>定員１８名のグループホーム＜花物語まちだナーシング＞にて介護スタッフを募集いたします。ご入居者様の生活に寄り添い支える仕事です。・身体介助：お食事や排泄、入浴介助または見守り等・生活援助：共に清掃、洗濯、買い物等の支援・レクリエーション：体操、機能訓練、脳トレ等・記録、他業種との情報共有</v>
          </cell>
          <cell r="S1560" t="str">
            <v>花物語まちだナーシング</v>
          </cell>
          <cell r="T1560" t="str">
            <v>業務上必要な場合に限る転居を伴わない範囲</v>
          </cell>
          <cell r="U1560" t="str">
            <v>非常勤パート</v>
          </cell>
          <cell r="V1560" t="str">
            <v>東京都町田市野津田町６９７－２</v>
          </cell>
          <cell r="W1560" t="str">
            <v>小田急線「鶴川駅」より神奈中バス「野津田車庫」行,「田中入口」バス下車 徒歩２分</v>
          </cell>
          <cell r="X1560" t="str">
            <v>1,133円〜1,233円</v>
          </cell>
          <cell r="Y1560" t="str">
            <v>-</v>
          </cell>
          <cell r="Z1560" t="str">
            <v>・土日祝手当：３０円／時,・夜勤手当：６０００円／回,・別途年末年始手当有,・資格別時給一覧：初任者研修１１４３円,         実務者研修１１７３円,         介護福祉士１２３３円</v>
          </cell>
          <cell r="AA1560" t="str">
            <v>実費支給（上限あり）</v>
          </cell>
          <cell r="AB1560" t="str">
            <v>なし</v>
          </cell>
          <cell r="AC1560" t="str">
            <v>なし</v>
          </cell>
          <cell r="AD1560" t="str">
            <v>なし</v>
          </cell>
          <cell r="AE1560" t="str">
            <v>なし</v>
          </cell>
          <cell r="AF1560" t="str">
            <v>時給</v>
          </cell>
          <cell r="AG1560" t="str">
            <v>期間の定めなし</v>
          </cell>
          <cell r="AH1560" t="str">
            <v>雇用期間の定めなし</v>
          </cell>
          <cell r="AI1560" t="str">
            <v>雇用期間の定めなし</v>
          </cell>
          <cell r="AJ1560" t="str">
            <v>可</v>
          </cell>
          <cell r="AK1560" t="str">
            <v>あり</v>
          </cell>
          <cell r="AL1560" t="str">
            <v>３ヶ月</v>
          </cell>
          <cell r="AM1560" t="str">
            <v>あり</v>
          </cell>
          <cell r="AN1560" t="str">
            <v>1時間</v>
          </cell>
          <cell r="AO1560" t="str">
            <v>変形労働時間制</v>
          </cell>
          <cell r="AP1560" t="str">
            <v>変形労働時間制の単位,１ヶ月単位,就業時間１,8時00分〜17時00分,就業時間２,9時30分〜18時30分,就業時間３,17時00分〜10時00分,就業時間に関する特記事項,・夜勤１７：００～１０：００、休憩１２０分,（深夜労働のため１８歳以上制限有）,・時短・出勤時間帯応相談,・日勤、夜勤両方できる方歓迎</v>
          </cell>
          <cell r="AQ1560" t="str">
            <v>週2日以上</v>
          </cell>
          <cell r="AR1560" t="str">
            <v>免許・資格不問</v>
          </cell>
          <cell r="AS1560" t="str">
            <v>労災保険</v>
          </cell>
          <cell r="AT1560" t="str">
            <v>2人</v>
          </cell>
          <cell r="AU1560" t="str">
            <v>認知症対応型共同生活介護（グループホーム）</v>
          </cell>
          <cell r="AV1560" t="str">
            <v>利用しない</v>
          </cell>
          <cell r="AX1560" t="str">
            <v>利用しない</v>
          </cell>
          <cell r="AZ1560" t="str">
            <v>60分</v>
          </cell>
          <cell r="BA1560" t="str">
            <v>週休二日制</v>
          </cell>
          <cell r="BB1560" t="str">
            <v>その他</v>
          </cell>
        </row>
        <row r="1561">
          <cell r="C1561" t="str">
            <v>13190-03010741</v>
          </cell>
          <cell r="D1561">
            <v>45454</v>
          </cell>
          <cell r="E1561" t="str">
            <v>株式会社 日本アメニティライフ協会 花物語まちだ</v>
          </cell>
          <cell r="F1561" t="str">
            <v>カブシキガイシヤ ニホンアメニティライフキョウカイ ハナモノガタリマチダ</v>
          </cell>
          <cell r="G1561" t="str">
            <v>-</v>
          </cell>
          <cell r="H1561" t="str">
            <v>-</v>
          </cell>
          <cell r="I1561" t="str">
            <v>-</v>
          </cell>
          <cell r="J1561" t="str">
            <v>045-530-5211</v>
          </cell>
          <cell r="K1561" t="str">
            <v>045-530-3363</v>
          </cell>
          <cell r="L1561" t="e">
            <v>#REF!</v>
          </cell>
          <cell r="M1561" t="str">
            <v>machida@hana-kaigo.com</v>
          </cell>
          <cell r="N1561" t="str">
            <v xml:space="preserve">http://www.hana-kaigo.com </v>
          </cell>
          <cell r="O1561" t="str">
            <v>アメニティライフとは快適な生活という意味です。地域社会に暮らす人、そこで働く人、そこで学ぶ人、みんなそれぞれのアメニティライフ「暮らしのかたち」を追求するために生まれた会社です。</v>
          </cell>
          <cell r="P1561" t="str">
            <v>グループホーム介護スタッフ＜花物語まちだ＞山崎町／週２～</v>
          </cell>
          <cell r="Q1561" t="str">
            <v>変更範囲：変更なし</v>
          </cell>
          <cell r="R1561" t="str">
            <v>・ご入居者様の日々の生活に寄り添う、生活サポートです。・食事の準備・誘導、掃除や排せつ、入浴、移動時など、 身体介助や見守り、声かけなどの仕事です。・家庭的な雰囲気の中、四季折々を一緒に感じながらお散歩や レクをしたり、情報を共有しチームケアでサポートします。・認知症対応型共同生活介護のグループホームです。・１ユニット９名（定員１８名）の明るく家庭的な施設です・おひとりお一人に寄り添ったケアで、 ご入居者様と共に笑顔で過ごしませんか。</v>
          </cell>
          <cell r="S1561" t="str">
            <v>グループホーム花物語まちだ</v>
          </cell>
          <cell r="T1561" t="str">
            <v>業務上必要な場合に限る転居を伴わない範囲とする</v>
          </cell>
          <cell r="U1561" t="str">
            <v>非常勤パート</v>
          </cell>
          <cell r="V1561" t="str">
            <v>東京都町田市山崎町１２３０－２</v>
          </cell>
          <cell r="W1561" t="str">
            <v>町田駅 町田ターミナルより神奈中バス（町１５）（町２４）,「山崎団地」行「北一号」バス停下車徒歩１分</v>
          </cell>
          <cell r="X1561" t="str">
            <v>1,133円〜1,233円</v>
          </cell>
          <cell r="Y1561" t="str">
            <v>-</v>
          </cell>
          <cell r="Z1561" t="str">
            <v>【土日祝手当】＋３０円／時,【夜勤手当】＋６０００円／回, ※別途、年末年始手当有り, ※資格者時給一覧：初任者研修１１４３円,          実務者研修１１７３円,          介護福祉士１２３３円</v>
          </cell>
          <cell r="AA1561" t="str">
            <v>実費支給（上限あり）</v>
          </cell>
          <cell r="AB1561" t="str">
            <v>なし</v>
          </cell>
          <cell r="AC1561" t="str">
            <v>なし</v>
          </cell>
          <cell r="AD1561" t="str">
            <v>なし</v>
          </cell>
          <cell r="AE1561" t="str">
            <v>なし</v>
          </cell>
          <cell r="AF1561" t="str">
            <v>時給</v>
          </cell>
          <cell r="AG1561" t="str">
            <v>期間の定めなし</v>
          </cell>
          <cell r="AH1561" t="str">
            <v>雇用期間の定めなし</v>
          </cell>
          <cell r="AI1561" t="str">
            <v>雇用期間の定めなし</v>
          </cell>
          <cell r="AJ1561" t="str">
            <v>可</v>
          </cell>
          <cell r="AK1561" t="str">
            <v>あり</v>
          </cell>
          <cell r="AL1561" t="str">
            <v>３ヶ月</v>
          </cell>
          <cell r="AM1561" t="str">
            <v>あり</v>
          </cell>
          <cell r="AN1561" t="str">
            <v>1時間</v>
          </cell>
          <cell r="AO1561" t="str">
            <v>変形労働時間制</v>
          </cell>
          <cell r="AP1561" t="str">
            <v>変形労働時間制の単位,１ヶ月単位,就業時間１,8時00分〜17時00分,就業時間２,9時30分〜18時30分,就業時間３,17時00分〜10時00分,就業時間に関する特記事項,・１ヶ月のシフト制,・（３）夜勤は休憩１２０分,・日勤のみ、夜勤のみなどシフト相談可</v>
          </cell>
          <cell r="AQ1561" t="str">
            <v>週2日以上</v>
          </cell>
          <cell r="AR1561" t="str">
            <v>免許・資格不問</v>
          </cell>
          <cell r="AS1561" t="str">
            <v>労災保険</v>
          </cell>
          <cell r="AT1561" t="str">
            <v>2人</v>
          </cell>
          <cell r="AU1561" t="str">
            <v>認知症対応型共同生活介護（グループホーム）</v>
          </cell>
          <cell r="AV1561" t="str">
            <v>利用しない</v>
          </cell>
          <cell r="AX1561" t="str">
            <v>利用しない</v>
          </cell>
          <cell r="AZ1561" t="str">
            <v>60分</v>
          </cell>
          <cell r="BA1561" t="str">
            <v>週休二日制</v>
          </cell>
          <cell r="BB1561" t="str">
            <v>あり（屋内禁煙）</v>
          </cell>
        </row>
        <row r="1562">
          <cell r="C1562" t="str">
            <v>13190-04538241</v>
          </cell>
          <cell r="D1562">
            <v>45454</v>
          </cell>
          <cell r="E1562" t="str">
            <v>株式会社 日本アメニティライフ協会 花物語まちだ南</v>
          </cell>
          <cell r="F1562" t="str">
            <v>カブシキガイシヤ ニホンアメニティライフキョウカイ ハナモノガタリマチダミナミ</v>
          </cell>
          <cell r="G1562" t="str">
            <v>採用担当</v>
          </cell>
          <cell r="H1562" t="e">
            <v>#VALUE!</v>
          </cell>
          <cell r="I1562" t="e">
            <v>#VALUE!</v>
          </cell>
          <cell r="J1562" t="str">
            <v>045-530-5211</v>
          </cell>
          <cell r="K1562" t="str">
            <v>045-530-3363</v>
          </cell>
          <cell r="L1562" t="e">
            <v>#REF!</v>
          </cell>
          <cell r="M1562" t="e">
            <v>#VALUE!</v>
          </cell>
          <cell r="N1562" t="str">
            <v xml:space="preserve">http://www.hana-kaigo.com </v>
          </cell>
          <cell r="O1562" t="str">
            <v>アメニティライフとは快適な生活という意味です。地域社会に暮らす人、そこで働く人、そこで学ぶ人、みんなそれぞれのアメニティライフ「暮らしのかたち」を追求するために生まれた会社です。</v>
          </cell>
          <cell r="P1562" t="str">
            <v>介護職員（花物語まちだ南）週１～ＯＫ</v>
          </cell>
          <cell r="Q1562" t="str">
            <v>変更範囲：変更なし</v>
          </cell>
          <cell r="R1562" t="str">
            <v>認知症対応型共同生活介護グループホーム「花物語まちだ南」にて介護スタッフを募集いたします。＊ご入居者様の生活サポートが主なお仕事です。 一緒にお食事を作ったり、掃除や洗濯・排泄・入浴の 介助、散歩やお茶をしたり、外出レクなども行ってお ります。＊１ユニット９名（計１８名）の入居者なので、おひとり お一人に寄り添った介護ができます。</v>
          </cell>
          <cell r="S1562" t="str">
            <v>グループホーム「花物語まちだ南」</v>
          </cell>
          <cell r="T1562" t="str">
            <v>業務上必要な場合に限る転居を伴わない範囲</v>
          </cell>
          <cell r="U1562" t="str">
            <v>非常勤パート</v>
          </cell>
          <cell r="V1562" t="str">
            <v>東京都町田市鶴間６－１８－４０</v>
          </cell>
          <cell r="W1562" t="str">
            <v>東急田園都市線 南町田グランベリーパーク駅,最寄り駅から就業場所までの交通手段,徒歩,所要時間,15分</v>
          </cell>
          <cell r="X1562" t="str">
            <v>1,133円〜1,233円</v>
          </cell>
          <cell r="Y1562" t="str">
            <v>-</v>
          </cell>
          <cell r="Z1562" t="str">
            <v>【土日祝手当】  ＋３０円／時,【夜勤手当】 ６，０００円／回,＊お持ちの資格により時給が, 変わります。</v>
          </cell>
          <cell r="AA1562" t="str">
            <v>実費支給（上限あり）</v>
          </cell>
          <cell r="AB1562" t="str">
            <v>なし</v>
          </cell>
          <cell r="AC1562" t="str">
            <v>なし</v>
          </cell>
          <cell r="AD1562" t="str">
            <v>なし</v>
          </cell>
          <cell r="AE1562" t="str">
            <v>なし</v>
          </cell>
          <cell r="AF1562" t="str">
            <v>時給</v>
          </cell>
          <cell r="AG1562" t="str">
            <v>期間の定めなし</v>
          </cell>
          <cell r="AH1562" t="str">
            <v>雇用期間の定めなし</v>
          </cell>
          <cell r="AI1562" t="str">
            <v>雇用期間の定めなし</v>
          </cell>
          <cell r="AJ1562" t="str">
            <v>不可</v>
          </cell>
          <cell r="AK1562" t="str">
            <v>あり</v>
          </cell>
          <cell r="AL1562" t="str">
            <v>３ヶ月</v>
          </cell>
          <cell r="AM1562" t="str">
            <v>なし</v>
          </cell>
          <cell r="AN1562" t="str">
            <v>なし</v>
          </cell>
          <cell r="AO1562" t="str">
            <v>変形労働時間制</v>
          </cell>
          <cell r="AP1562" t="str">
            <v>変形労働時間制の単位,１ヶ月単位,就業時間１,8時00分〜17時00分,就業時間２,9時30分〜18時30分,就業時間３,17時00分〜10時00分,就業時間に関する特記事項,シフト制,（３）夜勤は休憩１２０分,深夜帯は１８歳以上年齢制限あり</v>
          </cell>
          <cell r="AQ1562" t="str">
            <v>週1日以上</v>
          </cell>
          <cell r="AR1562" t="str">
            <v>免許・資格不問</v>
          </cell>
          <cell r="AS1562" t="str">
            <v>労災保険</v>
          </cell>
          <cell r="AT1562" t="str">
            <v>1人</v>
          </cell>
          <cell r="AU1562" t="str">
            <v>認知症対応型共同生活介護（グループホーム）</v>
          </cell>
          <cell r="AV1562" t="str">
            <v>利用しない</v>
          </cell>
          <cell r="AX1562" t="str">
            <v>利用しない</v>
          </cell>
          <cell r="AZ1562" t="str">
            <v>60分</v>
          </cell>
          <cell r="BA1562" t="str">
            <v>週休二日制</v>
          </cell>
          <cell r="BB1562" t="str">
            <v>あり（屋内禁煙）</v>
          </cell>
        </row>
        <row r="1563">
          <cell r="C1563" t="str">
            <v>13190-04832341</v>
          </cell>
          <cell r="D1563">
            <v>45454</v>
          </cell>
          <cell r="E1563" t="str">
            <v>株式会社 日本アメニティライフ協会 福寿まちだ根岸</v>
          </cell>
          <cell r="F1563" t="str">
            <v>カブシキガイシャ ニホンアメニティライフキョウカイ フ</v>
          </cell>
          <cell r="G1563" t="str">
            <v>採用担当</v>
          </cell>
          <cell r="H1563" t="e">
            <v>#VALUE!</v>
          </cell>
          <cell r="I1563" t="e">
            <v>#VALUE!</v>
          </cell>
          <cell r="J1563" t="str">
            <v>045-530-5211</v>
          </cell>
          <cell r="K1563" t="str">
            <v>045-530-3363</v>
          </cell>
          <cell r="L1563" t="e">
            <v>#REF!</v>
          </cell>
          <cell r="M1563" t="str">
            <v>f-machidanegishi@hana-kaigo.com</v>
          </cell>
          <cell r="N1563" t="str">
            <v xml:space="preserve">http://www.fuku-kaigo.com </v>
          </cell>
          <cell r="O1563" t="str">
            <v>「アメニティライフ」とは快適な生活という意味です。地域社会に暮らす人、そこで働く人、そこで学ぶ人、みんなそれぞれのアメニティライフ「暮らしのかたち」を追求するために生まれた会社です</v>
          </cell>
          <cell r="P1563" t="str">
            <v>介護スタッフ＜福寿まちだ根岸＞週２～ＯＫ</v>
          </cell>
          <cell r="Q1563" t="str">
            <v>変更の範囲：変更なし</v>
          </cell>
          <cell r="R1563" t="str">
            <v>・ご入居者様の日々の生活に寄り添い支える仕事です。お食事や排せつ、入浴時などを身体介助や見守り、声かけ等でコミュニケーションを取りながらサポートします。機能訓練や季節の行事、レクの実施での介助、記録業務など、他業種のスタッフと共にチームケアでご入居者様の生活を支えます。『福寿まちだ根岸』は最大定員３０名の住宅型有料老人ホームです。デイサービスが併設しています。日中はディでの支援に携わります</v>
          </cell>
          <cell r="S1563" t="str">
            <v>福寿まちだ根岸</v>
          </cell>
          <cell r="T1563" t="str">
            <v>業務上必要な場合に限る転居を伴わない範囲</v>
          </cell>
          <cell r="U1563" t="str">
            <v>非常勤パート</v>
          </cell>
          <cell r="V1563" t="str">
            <v>東京都町田市根岸町１００１－１９</v>
          </cell>
          <cell r="W1563" t="str">
            <v>「町田駅」から「日向根トンネル」バス停下車 徒歩２分,「淵野辺駅」から「矢部八幡前」バス停下車 徒歩５分,ＪＲ横浜線 淵野辺駅,最寄り駅から就業場所までの交通手段,徒歩,所要時間,19分</v>
          </cell>
          <cell r="X1563" t="str">
            <v>1,133円〜1,233円</v>
          </cell>
          <cell r="Y1563" t="str">
            <v>-</v>
          </cell>
          <cell r="Z1563" t="str">
            <v>＜土日祝手当＞＋３０円／時,＜夜勤手当＞６０００円／回,※別途、年末年始手当有り,※時給は資格の有無、種類に応じ異なります</v>
          </cell>
          <cell r="AA1563" t="str">
            <v>実費支給（上限あり）</v>
          </cell>
          <cell r="AB1563" t="str">
            <v>なし</v>
          </cell>
          <cell r="AC1563" t="str">
            <v>なし</v>
          </cell>
          <cell r="AD1563" t="str">
            <v>なし</v>
          </cell>
          <cell r="AE1563" t="str">
            <v>なし</v>
          </cell>
          <cell r="AF1563" t="str">
            <v>時給</v>
          </cell>
          <cell r="AG1563" t="str">
            <v>期間の定めなし</v>
          </cell>
          <cell r="AH1563" t="str">
            <v>雇用期間の定めなし</v>
          </cell>
          <cell r="AI1563" t="str">
            <v>雇用期間の定めなし</v>
          </cell>
          <cell r="AJ1563" t="str">
            <v>不可</v>
          </cell>
          <cell r="AK1563" t="str">
            <v>あり</v>
          </cell>
          <cell r="AL1563" t="str">
            <v>３ヶ月</v>
          </cell>
          <cell r="AM1563" t="str">
            <v>あり</v>
          </cell>
          <cell r="AN1563" t="str">
            <v>1時間</v>
          </cell>
          <cell r="AO1563" t="str">
            <v>変形労働時間制</v>
          </cell>
          <cell r="AP1563" t="str">
            <v>変形労働時間制の単位,１ヶ月単位,就業時間１,9時00分〜18時00分,就業時間２,11時00分〜20時00分,就業時間３,17時30分〜9時30分,又は,7時00分〜22時00分の時間の間の5時間以上,就業時間に関する特記事項,・１ヶ月のシフト制,・（３）夜勤は休憩１２０分,・日勤のみ、夜勤のみなどシフト選択可。,・遅番、土日できる方歓迎。短時間勤務相談可。</v>
          </cell>
          <cell r="AQ1563" t="str">
            <v>週2日〜週5日</v>
          </cell>
          <cell r="AR1563" t="str">
            <v>免許・資格不問</v>
          </cell>
          <cell r="AS1563" t="str">
            <v>労災保険</v>
          </cell>
          <cell r="AT1563" t="str">
            <v>2人</v>
          </cell>
          <cell r="AU1563" t="str">
            <v>通所介護（デイサービス）</v>
          </cell>
          <cell r="AV1563" t="str">
            <v>利用しない</v>
          </cell>
          <cell r="AX1563" t="str">
            <v>利用しない</v>
          </cell>
          <cell r="AZ1563" t="str">
            <v>60分</v>
          </cell>
          <cell r="BA1563" t="str">
            <v>週休二日制</v>
          </cell>
          <cell r="BB1563" t="str">
            <v>その他</v>
          </cell>
        </row>
        <row r="1564">
          <cell r="C1564" t="str">
            <v>13190-04836441</v>
          </cell>
          <cell r="D1564">
            <v>45454</v>
          </cell>
          <cell r="E1564" t="str">
            <v>株式会社 日本アメニティライフ協会 福寿まちだ野津田町</v>
          </cell>
          <cell r="F1564" t="str">
            <v>カブシキガイシャ ニホンアメニティライフキョウカイ フ</v>
          </cell>
          <cell r="G1564" t="str">
            <v>採用担当</v>
          </cell>
          <cell r="H1564" t="e">
            <v>#VALUE!</v>
          </cell>
          <cell r="I1564" t="e">
            <v>#VALUE!</v>
          </cell>
          <cell r="J1564" t="str">
            <v>045-530-5211</v>
          </cell>
          <cell r="K1564" t="str">
            <v>045-530-3363</v>
          </cell>
          <cell r="L1564" t="e">
            <v>#REF!</v>
          </cell>
          <cell r="M1564" t="e">
            <v>#VALUE!</v>
          </cell>
          <cell r="N1564" t="str">
            <v xml:space="preserve">https://jala.co.jp </v>
          </cell>
          <cell r="O1564" t="str">
            <v>「アメニティライフ」とは快適な生活という意味です。地域社会に暮らす人、そこで働く人、そこで学ぶ人、みんなそれぞれのアメニティライフ「暮らしのかたち」を追求するために生まれた会社です</v>
          </cell>
          <cell r="P1564" t="str">
            <v>介護スタッフ／福寿まちだ野津田町</v>
          </cell>
          <cell r="Q1564" t="str">
            <v>変更の範囲：変更なし</v>
          </cell>
          <cell r="R1564" t="str">
            <v>・ご入居者様の日々の生活に寄り添い支える仕事です,お食事や排せつ、入浴時などを身体介助や見守り、声かけなどでコ,ミュニケーションを取りながらサポートします。機能訓練や季節の,行事、レク等での介助、記録業務など、他業種のスタッフと共にチ,ームケアでご入居者様をサポートします。,「福寿まちだ野津田町」はサービス付き高齢者向け住宅です。ディ,サービスが併設しています。緑豊かな環境にあり定員３６名の明る,い雰囲気の職場です。</v>
          </cell>
          <cell r="S1564" t="str">
            <v>サービス付き高齢者向け住宅「福寿まちだ野津田町」</v>
          </cell>
          <cell r="T1564" t="str">
            <v>業務上必要な場合に限る転居を伴わない範囲</v>
          </cell>
          <cell r="U1564" t="str">
            <v>非常勤パート</v>
          </cell>
          <cell r="V1564" t="str">
            <v>東京都町田市野津田町２５４３－９</v>
          </cell>
          <cell r="W1564" t="str">
            <v>小田急線 鶴川駅よりバス「袋橋」バス停下車徒歩２分</v>
          </cell>
          <cell r="X1564" t="str">
            <v>1,133円〜1,233円</v>
          </cell>
          <cell r="Y1564" t="str">
            <v>-</v>
          </cell>
          <cell r="Z1564" t="str">
            <v>【土日祝手当】＋３０円／時,【夜勤手当】＋６０００円／回, ※別途、年末年始手当有り, ※時給は資格の有無、種類に応じ異なります</v>
          </cell>
          <cell r="AA1564" t="str">
            <v>実費支給（上限あり）</v>
          </cell>
          <cell r="AB1564" t="str">
            <v>なし</v>
          </cell>
          <cell r="AC1564" t="str">
            <v>なし</v>
          </cell>
          <cell r="AD1564" t="str">
            <v>なし</v>
          </cell>
          <cell r="AE1564" t="str">
            <v>なし</v>
          </cell>
          <cell r="AF1564" t="str">
            <v>時給</v>
          </cell>
          <cell r="AG1564" t="str">
            <v>期間の定めなし</v>
          </cell>
          <cell r="AH1564" t="str">
            <v>雇用期間の定めなし</v>
          </cell>
          <cell r="AI1564" t="str">
            <v>雇用期間の定めなし</v>
          </cell>
          <cell r="AJ1564" t="str">
            <v>可</v>
          </cell>
          <cell r="AK1564" t="str">
            <v>あり</v>
          </cell>
          <cell r="AL1564" t="str">
            <v>３ヶ月</v>
          </cell>
          <cell r="AM1564" t="str">
            <v>あり</v>
          </cell>
          <cell r="AN1564" t="str">
            <v>1時間</v>
          </cell>
          <cell r="AO1564" t="str">
            <v>変形労働時間制</v>
          </cell>
          <cell r="AP1564" t="str">
            <v>変形労働時間制の単位,１ヶ月単位,就業時間１,9時00分〜18時00分,就業時間に関する特記事項,・シフト制,・夜勤１７：００～１０：００、休憩１２０分,（深夜労働のため１８歳以上制限有）,・日勤、夜勤のみ相談可</v>
          </cell>
          <cell r="AQ1564" t="str">
            <v>週2日〜週5日</v>
          </cell>
          <cell r="AR1564" t="str">
            <v>介護職員初任者研修修了者,あれば尚可,ホームヘルパー２級,あれば尚可,介護福祉士あれば尚可</v>
          </cell>
          <cell r="AS1564" t="str">
            <v>労災保険</v>
          </cell>
          <cell r="AT1564" t="str">
            <v>2人</v>
          </cell>
          <cell r="AU1564" t="str">
            <v>サービス付き高齢者住宅（サ高住）</v>
          </cell>
          <cell r="AV1564" t="str">
            <v>利用しない</v>
          </cell>
          <cell r="AX1564" t="str">
            <v>利用しない</v>
          </cell>
          <cell r="AZ1564" t="str">
            <v>60分</v>
          </cell>
          <cell r="BA1564" t="str">
            <v>週休二日制</v>
          </cell>
          <cell r="BB1564" t="str">
            <v>あり（屋内禁煙）</v>
          </cell>
        </row>
        <row r="1565">
          <cell r="C1565" t="str">
            <v>13190-04837741</v>
          </cell>
          <cell r="D1565">
            <v>45454</v>
          </cell>
          <cell r="E1565" t="str">
            <v>株式会社 日本アメニティライフ協会 福寿まちだ山崎</v>
          </cell>
          <cell r="F1565" t="str">
            <v>カブシキガイシャ ニホンアメニティライフキョウカイ フクジュマチダヤマザキ</v>
          </cell>
          <cell r="G1565" t="str">
            <v>採用担当</v>
          </cell>
          <cell r="H1565" t="e">
            <v>#VALUE!</v>
          </cell>
          <cell r="I1565" t="e">
            <v>#VALUE!</v>
          </cell>
          <cell r="J1565" t="str">
            <v>045-530-5211</v>
          </cell>
          <cell r="K1565" t="str">
            <v>045-530-3363</v>
          </cell>
          <cell r="L1565" t="e">
            <v>#REF!</v>
          </cell>
          <cell r="M1565" t="e">
            <v>#VALUE!</v>
          </cell>
          <cell r="N1565" t="str">
            <v xml:space="preserve">http://www.fuku-kaigo.com </v>
          </cell>
          <cell r="O1565" t="str">
            <v>「アメニティライフ」とは快適な生活という意味です。地域社会に暮らす人、そこで働く人、そこで学ぶ人、みんなそれぞれのアメニティライフ「暮らしのかたち」を追求するために生まれた会社です</v>
          </cell>
          <cell r="P1565" t="str">
            <v>介護スタッフ＜福寿まちだ山崎＞週２～ＯＫ</v>
          </cell>
          <cell r="Q1565" t="str">
            <v>変更の範囲：変更なし</v>
          </cell>
          <cell r="R1565" t="str">
            <v>デイサービス併設 住宅型有料老人ホーム「福寿まちだ山崎」にて介護スタッフを募集いたします。＊ご入居者様（定員３０名）の日々の生活をサポートして頂くのが 主なお仕事です。お食事や排泄、入浴時の身体介助や見守り、 レクリエーションの実施や機能訓練等のサポートをチームケアで 行います。＊日中はご入居者様が併設のデイサービスを利用されますので、 デイサービス内でのご勤務になります。</v>
          </cell>
          <cell r="S1565" t="str">
            <v>住宅型有料老人ホーム「福寿まちだ山崎」</v>
          </cell>
          <cell r="T1565" t="str">
            <v>業務上必要な場合に限る転居を伴わない範囲</v>
          </cell>
          <cell r="U1565" t="str">
            <v>非常勤パート</v>
          </cell>
          <cell r="V1565" t="str">
            <v>東京都町田市山崎町３３８－１</v>
          </cell>
          <cell r="W1565" t="str">
            <v>ＪＲ横浜線、小田急線 町田駅,就業場所に関する特記事項,町田駅から「山崎高校入口」下車徒歩３分,     「北二号」   下車徒歩７分</v>
          </cell>
          <cell r="X1565" t="str">
            <v>1,133円〜1,233円</v>
          </cell>
          <cell r="Y1565" t="str">
            <v>-</v>
          </cell>
          <cell r="Z1565" t="str">
            <v>【土日祝手当】＋３０円／時,【夜勤手当】＋６０００円／回, ※別途、年末年始手当有り, ※時給は資格の有無、種類に応じ異なります</v>
          </cell>
          <cell r="AA1565" t="str">
            <v>実費支給（上限あり）</v>
          </cell>
          <cell r="AB1565" t="str">
            <v>なし</v>
          </cell>
          <cell r="AC1565" t="str">
            <v>なし</v>
          </cell>
          <cell r="AD1565" t="str">
            <v>なし</v>
          </cell>
          <cell r="AE1565" t="str">
            <v>なし</v>
          </cell>
          <cell r="AF1565" t="str">
            <v>時給</v>
          </cell>
          <cell r="AG1565" t="str">
            <v>期間の定めなし</v>
          </cell>
          <cell r="AH1565" t="str">
            <v>雇用期間の定めなし</v>
          </cell>
          <cell r="AI1565" t="str">
            <v>雇用期間の定めなし</v>
          </cell>
          <cell r="AJ1565" t="str">
            <v>可</v>
          </cell>
          <cell r="AK1565" t="str">
            <v>あり</v>
          </cell>
          <cell r="AL1565" t="str">
            <v>３ヶ月</v>
          </cell>
          <cell r="AM1565" t="str">
            <v>あり</v>
          </cell>
          <cell r="AN1565" t="str">
            <v>1時間</v>
          </cell>
          <cell r="AO1565" t="str">
            <v>変形労働時間制</v>
          </cell>
          <cell r="AP1565" t="str">
            <v>変形労働時間制の単位,１ヶ月単位,就業時間１,8時00分〜17時00分,就業時間２,9時30分〜18時30分,就業時間３,11時00分〜20時00分,又は,7時30分〜22時00分の時間の間の8時間程度,就業時間に関する特記事項,・（４）１７：００～翌１０：００ 休憩１２０分,・１ヶ月のシフト制,・日勤のみ、夜勤のみなどシフトは相談可。,・早番、遅番できる方歓迎。土日祝勤務できる方歓迎。</v>
          </cell>
          <cell r="AQ1565" t="str">
            <v>週2日以上</v>
          </cell>
          <cell r="AR1565" t="str">
            <v>免許・資格不問</v>
          </cell>
          <cell r="AS1565" t="str">
            <v>労災保険</v>
          </cell>
          <cell r="AT1565" t="str">
            <v>2人</v>
          </cell>
          <cell r="AU1565" t="str">
            <v>住宅型有料老人ホーム</v>
          </cell>
          <cell r="AV1565" t="str">
            <v>利用しない</v>
          </cell>
          <cell r="AX1565" t="str">
            <v>利用しない</v>
          </cell>
          <cell r="AZ1565" t="str">
            <v>60分</v>
          </cell>
          <cell r="BA1565" t="str">
            <v>週休二日制</v>
          </cell>
          <cell r="BB1565" t="str">
            <v>あり（屋内禁煙）</v>
          </cell>
        </row>
        <row r="1566">
          <cell r="C1566" t="str">
            <v>11050-10926541</v>
          </cell>
          <cell r="D1566">
            <v>45454</v>
          </cell>
          <cell r="E1566" t="str">
            <v>株式会社 ウェルオフ西部</v>
          </cell>
          <cell r="F1566" t="str">
            <v>カブシキカイシャ ウェルオフセイブ</v>
          </cell>
          <cell r="G1566" t="str">
            <v>採用係</v>
          </cell>
          <cell r="H1566" t="e">
            <v>#VALUE!</v>
          </cell>
          <cell r="I1566" t="e">
            <v>#VALUE!</v>
          </cell>
          <cell r="J1566" t="str">
            <v>050-6861-6839</v>
          </cell>
          <cell r="K1566" t="e">
            <v>#VALUE!</v>
          </cell>
          <cell r="L1566" t="e">
            <v>#REF!</v>
          </cell>
          <cell r="M1566" t="e">
            <v>#VALUE!</v>
          </cell>
          <cell r="N1566" t="str">
            <v xml:space="preserve">https://www.welloff.co.jp/ </v>
          </cell>
          <cell r="O1566" t="str">
            <v>１．社会性の追求、お客様と共に可能な限り目標達成に向けて努力し、ご支援します。２．人間性の追求、私達はどこよりも真心のこもったサービスを提供します。誠実に行動する心を持って望みます</v>
          </cell>
          <cell r="P1566" t="str">
            <v>介護職員／町田市南大谷</v>
          </cell>
          <cell r="Q1566" t="str">
            <v>変更範囲：変更なし</v>
          </cell>
          <cell r="R1566" t="str">
            <v>・高齢者の介護・入浴介助・レクリエーション・排泄介助など</v>
          </cell>
          <cell r="S1566" t="str">
            <v>エクラシア玉川学園</v>
          </cell>
          <cell r="T1566" t="str">
            <v>希望による</v>
          </cell>
          <cell r="U1566" t="str">
            <v>正社員</v>
          </cell>
          <cell r="V1566" t="str">
            <v>東京都町田市南大谷５０－１</v>
          </cell>
          <cell r="W1566" t="str">
            <v>小田急線 町田駅,最寄り駅から就業場所までの交通手段,徒歩,所要時間,19分,就業場所に関する特記事項,小田急線町田駅よりバス乗車 「南大谷都営前」バス停下車徒歩２,分</v>
          </cell>
          <cell r="X1566" t="str">
            <v>237,626円〜280,000円</v>
          </cell>
          <cell r="Y1566" t="str">
            <v>-</v>
          </cell>
          <cell r="Z1566" t="str">
            <v>固定残業代（ｃ）,あり,42,945円〜50,700円,固定残業代に関する特記事項,３０時間分の固定残業代。超過分は別途支給。</v>
          </cell>
          <cell r="AA1566" t="str">
            <v>実費支給（上限あり）</v>
          </cell>
          <cell r="AB1566" t="str">
            <v>なし</v>
          </cell>
          <cell r="AC1566" t="str">
            <v>なし</v>
          </cell>
          <cell r="AD1566" t="str">
            <v>あり</v>
          </cell>
          <cell r="AE1566" t="str">
            <v>計 1.00ヶ月分（前年度実績）</v>
          </cell>
          <cell r="AF1566" t="str">
            <v>月給（手当等確認ください）</v>
          </cell>
          <cell r="AG1566" t="str">
            <v>期間の定めなし</v>
          </cell>
          <cell r="AH1566" t="str">
            <v>雇用期間の定めなし</v>
          </cell>
          <cell r="AI1566" t="str">
            <v>雇用期間の定めなし</v>
          </cell>
          <cell r="AJ1566" t="str">
            <v>可</v>
          </cell>
          <cell r="AK1566" t="str">
            <v>あり</v>
          </cell>
          <cell r="AL1566" t="str">
            <v>３ヶ月</v>
          </cell>
          <cell r="AM1566" t="str">
            <v>なし</v>
          </cell>
          <cell r="AN1566" t="str">
            <v>なし</v>
          </cell>
          <cell r="AO1566" t="str">
            <v>変形労働時間制</v>
          </cell>
          <cell r="AP1566" t="str">
            <v>変形労働時間制の単位,１ヶ月単位,就業時間１,9時00分〜18時00分,就業時間２,8時00分〜17時00分,就業時間３,10時00分〜19時00分,又は,8時00分〜19時00分の時間の間の8時間</v>
          </cell>
          <cell r="AQ1566" t="str">
            <v>週休二日制</v>
          </cell>
          <cell r="AR1566" t="str">
            <v>介護職員初任者研修修了者,あれば尚可,介護職員実務者研修修了者,あれば尚可,介護福祉士,あれば尚可</v>
          </cell>
          <cell r="AS1566" t="str">
            <v>雇用保険，労災保険，健康保険，厚生年金</v>
          </cell>
          <cell r="AT1566" t="str">
            <v>2人</v>
          </cell>
          <cell r="AU1566" t="str">
            <v>通所介護（デイサービス）</v>
          </cell>
          <cell r="AV1566" t="str">
            <v>利用しない</v>
          </cell>
          <cell r="AX1566" t="str">
            <v>利用しない</v>
          </cell>
          <cell r="AZ1566" t="str">
            <v>60分</v>
          </cell>
          <cell r="BA1566" t="str">
            <v>週休二日制</v>
          </cell>
          <cell r="BB1566" t="str">
            <v>あり（屋内禁煙）</v>
          </cell>
        </row>
        <row r="1567">
          <cell r="C1567" t="str">
            <v>11050-10929641</v>
          </cell>
          <cell r="D1567">
            <v>45454</v>
          </cell>
          <cell r="E1567" t="str">
            <v>株式会社 ウェルオフ西部</v>
          </cell>
          <cell r="F1567" t="str">
            <v>カブシキカイシャ ウェルオフセイブ</v>
          </cell>
          <cell r="G1567" t="str">
            <v>採用係</v>
          </cell>
          <cell r="H1567" t="e">
            <v>#VALUE!</v>
          </cell>
          <cell r="I1567" t="e">
            <v>#VALUE!</v>
          </cell>
          <cell r="J1567" t="str">
            <v>050-6861-6839</v>
          </cell>
          <cell r="K1567" t="e">
            <v>#VALUE!</v>
          </cell>
          <cell r="L1567" t="e">
            <v>#REF!</v>
          </cell>
          <cell r="M1567" t="e">
            <v>#VALUE!</v>
          </cell>
          <cell r="N1567" t="str">
            <v xml:space="preserve">https://www.welloff.co.jp/ </v>
          </cell>
          <cell r="O1567" t="str">
            <v>１．社会性の追求、お客様と共に可能な限り目標達成に向けて努力し、ご支援します。２．人間性の追求、私達はどこよりも真心のこもったサービスを提供します。誠実に行動する心を持って望みます</v>
          </cell>
          <cell r="P1567" t="str">
            <v>介護職員（夜間スタッフ）／町田市南大谷</v>
          </cell>
          <cell r="Q1567" t="str">
            <v>変更範囲：変更なし</v>
          </cell>
          <cell r="R1567" t="str">
            <v>＊利用者様の介護業務全般（夜間見守り・オムツ交換・食事準備等）利用者５７名に対して３名の夜勤体制ですので安心して働いていただけます ＊未経験者、無資格者の方も歓迎しております。</v>
          </cell>
          <cell r="S1567" t="str">
            <v>エクラシア玉川学園</v>
          </cell>
          <cell r="T1567" t="str">
            <v>なし</v>
          </cell>
          <cell r="U1567" t="str">
            <v>非常勤パート</v>
          </cell>
          <cell r="V1567" t="str">
            <v>東京都町田市南大谷５０－１</v>
          </cell>
          <cell r="W1567" t="str">
            <v>小田急線 町田駅,最寄り駅から就業場所までの交通手段,徒歩,所要時間,19分,就業場所に関する特記事項,町田駅 神奈中バス（町）７６成瀬台行き乗車１０分 南大谷都営,前下車徒歩２分</v>
          </cell>
          <cell r="X1567" t="str">
            <v>1,511円〜1,610円</v>
          </cell>
          <cell r="Y1567" t="str">
            <v>-</v>
          </cell>
          <cell r="Z1567" t="str">
            <v>＊賃金計算式 , 時給＝日給÷（５ｈ＋（５ｈ×１．２５深夜手当））</v>
          </cell>
          <cell r="AA1567" t="str">
            <v>実費支給（上限あり）</v>
          </cell>
          <cell r="AB1567" t="str">
            <v>なし</v>
          </cell>
          <cell r="AC1567" t="str">
            <v>なし</v>
          </cell>
          <cell r="AD1567" t="str">
            <v>あり</v>
          </cell>
          <cell r="AE1567" t="str">
            <v>計 1.00ヶ月分（前年度実績）</v>
          </cell>
          <cell r="AF1567" t="str">
            <v>日給制</v>
          </cell>
          <cell r="AG1567" t="str">
            <v>期間の定めなし</v>
          </cell>
          <cell r="AH1567" t="str">
            <v>雇用期間の定めなし</v>
          </cell>
          <cell r="AI1567" t="str">
            <v>雇用期間の定めなし</v>
          </cell>
          <cell r="AJ1567" t="str">
            <v>可</v>
          </cell>
          <cell r="AK1567" t="str">
            <v>あり</v>
          </cell>
          <cell r="AL1567" t="str">
            <v>３ヶ月</v>
          </cell>
          <cell r="AM1567" t="str">
            <v>なし</v>
          </cell>
          <cell r="AN1567" t="str">
            <v>なし</v>
          </cell>
          <cell r="AO1567" t="str">
            <v>変形労働時間制</v>
          </cell>
          <cell r="AP1567" t="str">
            <v>変形労働時間制の単位,１ヶ月単位,就業時間１,19時00分〜9時00分</v>
          </cell>
          <cell r="AQ1567" t="str">
            <v>週1日以上</v>
          </cell>
          <cell r="AR1567" t="str">
            <v>免許・資格不問</v>
          </cell>
          <cell r="AS1567" t="str">
            <v>労災保険</v>
          </cell>
          <cell r="AT1567" t="str">
            <v>1人</v>
          </cell>
          <cell r="AU1567" t="str">
            <v>通所介護（デイサービス）</v>
          </cell>
          <cell r="AV1567" t="str">
            <v>利用しない</v>
          </cell>
          <cell r="AX1567" t="str">
            <v>利用しない</v>
          </cell>
          <cell r="AZ1567" t="str">
            <v>240分</v>
          </cell>
          <cell r="BA1567" t="str">
            <v>週休二日制</v>
          </cell>
          <cell r="BB1567" t="str">
            <v>あり（屋内禁煙）</v>
          </cell>
        </row>
        <row r="1568">
          <cell r="C1568" t="str">
            <v>11050-10923341</v>
          </cell>
          <cell r="D1568">
            <v>45454</v>
          </cell>
          <cell r="E1568" t="str">
            <v>株式会社 ウェルオフ西部</v>
          </cell>
          <cell r="F1568" t="str">
            <v>カブシキカイシャ ウェルオフセイブ</v>
          </cell>
          <cell r="G1568" t="str">
            <v>採用係</v>
          </cell>
          <cell r="H1568" t="e">
            <v>#VALUE!</v>
          </cell>
          <cell r="I1568" t="e">
            <v>#VALUE!</v>
          </cell>
          <cell r="J1568" t="str">
            <v>050-6861-6839</v>
          </cell>
          <cell r="K1568" t="e">
            <v>#VALUE!</v>
          </cell>
          <cell r="L1568" t="e">
            <v>#REF!</v>
          </cell>
          <cell r="M1568" t="e">
            <v>#VALUE!</v>
          </cell>
          <cell r="N1568" t="str">
            <v xml:space="preserve">https://www.welloff.co.jp/ </v>
          </cell>
          <cell r="O1568" t="str">
            <v>１．社会性の追求、お客様と共に可能な限り目標達成に向けて努力し、ご支援します。２．人間性の追求、私達はどこよりも真心のこもったサービスを提供します。誠実に行動する心を持って望みます</v>
          </cell>
          <cell r="P1568" t="str">
            <v>介護職員（夜間スタッフ）／町田市南大谷</v>
          </cell>
          <cell r="Q1568" t="str">
            <v>変更範囲：変更なし</v>
          </cell>
          <cell r="R1568" t="str">
            <v>＊利用者様の介護業務全般（夜間見守り・オムツ交換・食事準備等）利用者５７名に対して３名の夜勤体制ですので安心して働いていただけます ＊未経験者、無資格者の方も歓迎しております。</v>
          </cell>
          <cell r="S1568" t="str">
            <v>エクラシア玉川学園</v>
          </cell>
          <cell r="T1568" t="str">
            <v>なし</v>
          </cell>
          <cell r="U1568" t="str">
            <v>正社員</v>
          </cell>
          <cell r="V1568" t="str">
            <v>東京都町田市南大谷５０－１</v>
          </cell>
          <cell r="W1568" t="str">
            <v>小田急線 町田駅,最寄り駅から就業場所までの交通手段,徒歩,所要時間,19分,就業場所に関する特記事項,町田駅 神奈中バス（町）７６成瀬台行き乗車１０分 南大谷都営,前下車徒歩２分</v>
          </cell>
          <cell r="X1568" t="str">
            <v>310,000円〜310,000円</v>
          </cell>
          <cell r="Y1568" t="str">
            <v>-</v>
          </cell>
          <cell r="Z1568" t="str">
            <v>固定残業代（ｃ）,あり,56,100円〜56,100円,固定残業代に関する特記事項,３０時間分の固定残業代。超過分は別途支給。</v>
          </cell>
          <cell r="AA1568" t="str">
            <v>実費支給（上限あり）</v>
          </cell>
          <cell r="AB1568" t="str">
            <v>なし</v>
          </cell>
          <cell r="AC1568" t="str">
            <v>なし</v>
          </cell>
          <cell r="AD1568" t="str">
            <v>あり</v>
          </cell>
          <cell r="AE1568" t="str">
            <v>計 1.00ヶ月分（前年度実績）</v>
          </cell>
          <cell r="AF1568" t="str">
            <v>月給（手当等確認ください）</v>
          </cell>
          <cell r="AG1568" t="str">
            <v>期間の定めなし</v>
          </cell>
          <cell r="AH1568" t="str">
            <v>雇用期間の定めなし</v>
          </cell>
          <cell r="AI1568" t="str">
            <v>雇用期間の定めなし</v>
          </cell>
          <cell r="AJ1568" t="str">
            <v>可</v>
          </cell>
          <cell r="AK1568" t="str">
            <v>あり</v>
          </cell>
          <cell r="AL1568" t="str">
            <v>３ヶ月</v>
          </cell>
          <cell r="AM1568" t="str">
            <v>なし</v>
          </cell>
          <cell r="AN1568" t="str">
            <v>なし</v>
          </cell>
          <cell r="AO1568" t="str">
            <v>変形労働時間制</v>
          </cell>
          <cell r="AP1568" t="str">
            <v>変形労働時間制の単位,１ヶ月単位,就業時間１,19時00分〜9時00分</v>
          </cell>
          <cell r="AQ1568" t="str">
            <v>週休二日制</v>
          </cell>
          <cell r="AR1568" t="str">
            <v>免許・資格不問</v>
          </cell>
          <cell r="AS1568" t="str">
            <v>雇用保険，労災保険，健康保険，厚生年金</v>
          </cell>
          <cell r="AT1568" t="str">
            <v>2人</v>
          </cell>
          <cell r="AU1568" t="str">
            <v>通所介護（デイサービス）</v>
          </cell>
          <cell r="AV1568" t="str">
            <v>利用しない</v>
          </cell>
          <cell r="AX1568" t="str">
            <v>利用しない</v>
          </cell>
          <cell r="AZ1568" t="str">
            <v>240分</v>
          </cell>
          <cell r="BA1568" t="str">
            <v>週休二日制</v>
          </cell>
          <cell r="BB1568" t="str">
            <v>あり（屋内禁煙）</v>
          </cell>
        </row>
        <row r="1569">
          <cell r="C1569" t="str">
            <v>11050-10930041</v>
          </cell>
          <cell r="D1569">
            <v>45454</v>
          </cell>
          <cell r="E1569" t="str">
            <v>株式会社 ウェルオフ西部</v>
          </cell>
          <cell r="F1569" t="str">
            <v>カブシキカイシャ ウェルオフセイブ</v>
          </cell>
          <cell r="G1569" t="str">
            <v>採用係</v>
          </cell>
          <cell r="H1569" t="e">
            <v>#VALUE!</v>
          </cell>
          <cell r="I1569" t="e">
            <v>#VALUE!</v>
          </cell>
          <cell r="J1569" t="str">
            <v>050-6861-6839</v>
          </cell>
          <cell r="K1569" t="e">
            <v>#VALUE!</v>
          </cell>
          <cell r="L1569" t="e">
            <v>#REF!</v>
          </cell>
          <cell r="M1569" t="e">
            <v>#VALUE!</v>
          </cell>
          <cell r="N1569" t="str">
            <v xml:space="preserve">https://www.welloff.co.jp/ </v>
          </cell>
          <cell r="O1569" t="str">
            <v>１．社会性の追求、お客様と共に可能な限り目標達成に向けて努力し、ご支援します。２．人間性の追求、私達はどこよりも真心のこもったサービスを提供します。誠実に行動する心を持って望みます</v>
          </cell>
          <cell r="P1569" t="str">
            <v>介護職員／町田市南大谷</v>
          </cell>
          <cell r="Q1569" t="str">
            <v>変更範囲：変更なし</v>
          </cell>
          <cell r="R1569" t="str">
            <v>＊高齢者の介護＊入浴介助＊レクリエーション＊排泄介助など</v>
          </cell>
          <cell r="S1569" t="str">
            <v>エクラシア玉川学園</v>
          </cell>
          <cell r="T1569" t="str">
            <v>希望による</v>
          </cell>
          <cell r="U1569" t="str">
            <v>非常勤パート</v>
          </cell>
          <cell r="V1569" t="str">
            <v>東京都町田市南大谷５０－１</v>
          </cell>
          <cell r="W1569" t="str">
            <v>小田急線 町田駅,最寄り駅から就業場所までの交通手段,徒歩,所要時間,19分,町田駅下車 バス 「南大谷都営前」下車徒歩２分</v>
          </cell>
          <cell r="X1569" t="str">
            <v>1,123円〜1,450円</v>
          </cell>
          <cell r="Y1569" t="str">
            <v>-</v>
          </cell>
          <cell r="Z1569" t="str">
            <v>-</v>
          </cell>
          <cell r="AA1569" t="str">
            <v>実費支給（上限あり）</v>
          </cell>
          <cell r="AB1569" t="str">
            <v>なし</v>
          </cell>
          <cell r="AC1569" t="str">
            <v>なし</v>
          </cell>
          <cell r="AD1569" t="str">
            <v>なし</v>
          </cell>
          <cell r="AE1569" t="str">
            <v>なし</v>
          </cell>
          <cell r="AF1569" t="str">
            <v>時給</v>
          </cell>
          <cell r="AG1569" t="str">
            <v>期間の定めあり</v>
          </cell>
          <cell r="AH1569" t="str">
            <v>雇用期間の定めあり（4ヶ月以上）,1年</v>
          </cell>
          <cell r="AI1569" t="str">
            <v>契約更新の可能性あり（原則更新）</v>
          </cell>
          <cell r="AJ1569" t="str">
            <v>可</v>
          </cell>
          <cell r="AK1569" t="str">
            <v>あり</v>
          </cell>
          <cell r="AL1569" t="str">
            <v>３ヶ月</v>
          </cell>
          <cell r="AM1569" t="str">
            <v>なし</v>
          </cell>
          <cell r="AN1569" t="str">
            <v>なし</v>
          </cell>
          <cell r="AO1569" t="str">
            <v>交替制（シフト制）</v>
          </cell>
          <cell r="AP1569" t="str">
            <v>就業時間１,9時00分〜18時00分,就業時間２,8時00分〜17時00分,就業時間３,10時00分〜19時00分,又は,8時00分〜19時00分の時間の間の8時間</v>
          </cell>
          <cell r="AQ1569" t="str">
            <v>週2日以上</v>
          </cell>
          <cell r="AR1569" t="str">
            <v>免許・資格不問</v>
          </cell>
          <cell r="AS1569" t="str">
            <v>労災保険</v>
          </cell>
          <cell r="AT1569" t="str">
            <v>2人</v>
          </cell>
          <cell r="AU1569" t="str">
            <v>通所介護（デイサービス）</v>
          </cell>
          <cell r="AV1569" t="str">
            <v>利用しない</v>
          </cell>
          <cell r="AX1569" t="str">
            <v>利用しない</v>
          </cell>
          <cell r="AZ1569" t="str">
            <v>60分</v>
          </cell>
          <cell r="BA1569" t="str">
            <v>週休二日制</v>
          </cell>
          <cell r="BB1569" t="str">
            <v>あり（屋内禁煙）</v>
          </cell>
        </row>
        <row r="1570">
          <cell r="C1570" t="str">
            <v>11050-08607041</v>
          </cell>
          <cell r="D1570">
            <v>45454</v>
          </cell>
          <cell r="E1570" t="str">
            <v>株式会社 ウェルオフ西部</v>
          </cell>
          <cell r="F1570" t="str">
            <v>カブシキカイシャ ウェルオフセイブ</v>
          </cell>
          <cell r="G1570" t="str">
            <v>採用係</v>
          </cell>
          <cell r="H1570" t="str">
            <v>上野 晃平</v>
          </cell>
          <cell r="I1570" t="str">
            <v>ウエノ コウヘイ</v>
          </cell>
          <cell r="J1570" t="str">
            <v>050-6860-5684</v>
          </cell>
          <cell r="K1570" t="e">
            <v>#VALUE!</v>
          </cell>
          <cell r="L1570" t="str">
            <v>担当者（カタカナ）</v>
          </cell>
          <cell r="M1570" t="e">
            <v>#VALUE!</v>
          </cell>
          <cell r="N1570" t="str">
            <v xml:space="preserve">https://www.welloff.co.jp/ </v>
          </cell>
          <cell r="O1570" t="str">
            <v>１．社会性の追求、お客様と共に可能な限り目標達成に向けて努力し、ご支援します。２．人間性の追求、私達はどこよりも真心のこもったサービスを提供します。誠実に行動する心を持って望みます</v>
          </cell>
          <cell r="P1570" t="str">
            <v>介護職員／町田市小山町</v>
          </cell>
          <cell r="Q1570" t="str">
            <v>変更範囲：変更なし</v>
          </cell>
          <cell r="R1570" t="str">
            <v>＊高齢者の介護＊入浴介助＊レクリエーション＊排泄介助</v>
          </cell>
          <cell r="S1570" t="str">
            <v>エクラシア町田小山</v>
          </cell>
          <cell r="T1570" t="str">
            <v>なし</v>
          </cell>
          <cell r="U1570" t="str">
            <v>非常勤パート</v>
          </cell>
          <cell r="V1570" t="str">
            <v>東京都町田市小山町１５０７－１</v>
          </cell>
          <cell r="W1570" t="str">
            <v>京王相模原線 多摩境駅,最寄り駅から就業場所までの交通手段,徒歩,所要時間,20分</v>
          </cell>
          <cell r="X1570" t="str">
            <v>1,123円〜1,450円</v>
          </cell>
          <cell r="Y1570" t="str">
            <v>-</v>
          </cell>
          <cell r="Z1570" t="str">
            <v>-</v>
          </cell>
          <cell r="AA1570" t="str">
            <v>実費支給（上限あり）</v>
          </cell>
          <cell r="AB1570" t="str">
            <v>なし</v>
          </cell>
          <cell r="AC1570" t="str">
            <v>なし</v>
          </cell>
          <cell r="AD1570" t="str">
            <v>なし</v>
          </cell>
          <cell r="AE1570" t="str">
            <v>8時00分〜19時00分の時間の間の8時間</v>
          </cell>
          <cell r="AF1570" t="str">
            <v>時給</v>
          </cell>
          <cell r="AG1570" t="str">
            <v>期間の定めあり</v>
          </cell>
          <cell r="AH1570" t="str">
            <v>雇用期間の定めあり（4ヶ月以上）,1年</v>
          </cell>
          <cell r="AI1570" t="str">
            <v>契約更新の可能性あり（原則更新）</v>
          </cell>
          <cell r="AJ1570" t="str">
            <v>可</v>
          </cell>
          <cell r="AK1570" t="str">
            <v>あり</v>
          </cell>
          <cell r="AL1570" t="str">
            <v>３ヶ月</v>
          </cell>
          <cell r="AM1570" t="str">
            <v>なし</v>
          </cell>
          <cell r="AN1570" t="str">
            <v>なし</v>
          </cell>
          <cell r="AO1570" t="str">
            <v>交替制（シフト制）</v>
          </cell>
          <cell r="AP1570" t="str">
            <v>9時00分〜18時00分,又は,8時00分〜19時00分の時間の間の8時間</v>
          </cell>
          <cell r="AQ1570" t="str">
            <v>週2日以上</v>
          </cell>
          <cell r="AR1570" t="str">
            <v>免許・資格不問</v>
          </cell>
          <cell r="AS1570" t="str">
            <v>労災保険</v>
          </cell>
          <cell r="AT1570" t="str">
            <v>3人</v>
          </cell>
          <cell r="AU1570" t="str">
            <v>通所介護（デイサービス）</v>
          </cell>
          <cell r="AV1570" t="str">
            <v>利用しない</v>
          </cell>
          <cell r="AX1570" t="str">
            <v>利用しない</v>
          </cell>
          <cell r="AZ1570" t="str">
            <v>60分</v>
          </cell>
          <cell r="BA1570" t="str">
            <v>週休二日制</v>
          </cell>
          <cell r="BB1570" t="str">
            <v>あり（屋内禁煙）</v>
          </cell>
        </row>
        <row r="1571">
          <cell r="C1571" t="str">
            <v>11050-08006641</v>
          </cell>
          <cell r="D1571">
            <v>45454</v>
          </cell>
          <cell r="E1571" t="str">
            <v>株式会社 ウェルオフ西部</v>
          </cell>
          <cell r="F1571" t="str">
            <v>カブシキカイシャ ウェルオフセイブ</v>
          </cell>
          <cell r="G1571" t="str">
            <v>採用係</v>
          </cell>
          <cell r="H1571" t="str">
            <v>宮内</v>
          </cell>
          <cell r="I1571" t="str">
            <v>ミヤウチ</v>
          </cell>
          <cell r="J1571" t="str">
            <v>070-4680-4154</v>
          </cell>
          <cell r="K1571" t="str">
            <v>050-6861-6874</v>
          </cell>
          <cell r="L1571" t="str">
            <v>担当者（カタカナ）</v>
          </cell>
          <cell r="M1571" t="e">
            <v>#VALUE!</v>
          </cell>
          <cell r="N1571" t="str">
            <v xml:space="preserve">https://www.welloff.co.jp/ </v>
          </cell>
          <cell r="O1571" t="str">
            <v>１．社会性の追求、お客様と共に可能な限り目標達成に向けて努力し、ご支援します。２．人間性の追求、私達はどこよりも真心のこもったサービスを提供します。誠実に行動する心を持って望みます</v>
          </cell>
          <cell r="P1571" t="str">
            <v>事務職員／東京都町田市</v>
          </cell>
          <cell r="Q1571" t="str">
            <v>変更範囲：変更なし</v>
          </cell>
          <cell r="R1571" t="str">
            <v>事務職員の補助買い物、書類の整理、金銭対応、作成、来客者対応、電話対応など介護職員補助</v>
          </cell>
          <cell r="S1571" t="str">
            <v>エクラシア町田相原</v>
          </cell>
          <cell r="T1571" t="str">
            <v>希望による（埼玉・東京・千葉・神奈川の当法人の施設）</v>
          </cell>
          <cell r="U1571" t="str">
            <v>非常勤パート</v>
          </cell>
          <cell r="V1571" t="str">
            <v>東京都町田市相原町３９５－１</v>
          </cell>
          <cell r="W1571" t="str">
            <v>ＪＲ橋本駅,最寄り駅から就業場所までの交通手段,徒歩,所要時間,15分</v>
          </cell>
          <cell r="X1571" t="str">
            <v>1,123円〜1,450円</v>
          </cell>
          <cell r="Y1571" t="str">
            <v>-</v>
          </cell>
          <cell r="Z1571" t="str">
            <v>-</v>
          </cell>
          <cell r="AA1571" t="str">
            <v>実費支給（上限あり）</v>
          </cell>
          <cell r="AB1571" t="str">
            <v>なし</v>
          </cell>
          <cell r="AC1571" t="str">
            <v>なし</v>
          </cell>
          <cell r="AD1571" t="str">
            <v>なし</v>
          </cell>
          <cell r="AE1571" t="str">
            <v>なし</v>
          </cell>
          <cell r="AF1571" t="str">
            <v>時給</v>
          </cell>
          <cell r="AG1571" t="str">
            <v>期間の定めあり</v>
          </cell>
          <cell r="AH1571" t="str">
            <v>雇用期間の定めあり（4ヶ月以上）,1年</v>
          </cell>
          <cell r="AI1571" t="str">
            <v>契約更新の可能性あり（原則更新）</v>
          </cell>
          <cell r="AJ1571" t="str">
            <v>可</v>
          </cell>
          <cell r="AK1571" t="str">
            <v>あり</v>
          </cell>
          <cell r="AL1571" t="str">
            <v>３ヶ月</v>
          </cell>
          <cell r="AM1571" t="str">
            <v>なし</v>
          </cell>
          <cell r="AN1571" t="str">
            <v>なし</v>
          </cell>
          <cell r="AO1571" t="str">
            <v>就業時間１</v>
          </cell>
          <cell r="AP1571" t="str">
            <v>9時00分〜18時00分,又は,〜の時間の間の8時間程度</v>
          </cell>
          <cell r="AQ1571" t="str">
            <v>週3日以上</v>
          </cell>
          <cell r="AR1571" t="str">
            <v>その他の福祉・介護関係資格,あれば尚可,ホームヘルパー３級,あれば尚可,介護福祉士,あれば尚可,認知症基礎研修 あれば尚可</v>
          </cell>
          <cell r="AS1571" t="str">
            <v>雇用保険，労災保険，健康保険，厚生年金</v>
          </cell>
          <cell r="AT1571" t="str">
            <v>1人</v>
          </cell>
          <cell r="AU1571" t="str">
            <v>通所介護（デイサービス）</v>
          </cell>
          <cell r="AV1571" t="str">
            <v>利用しない</v>
          </cell>
          <cell r="AX1571" t="str">
            <v>利用しない</v>
          </cell>
          <cell r="AZ1571" t="str">
            <v>60分</v>
          </cell>
          <cell r="BA1571" t="str">
            <v>週休二日制</v>
          </cell>
          <cell r="BB1571" t="str">
            <v>あり（屋内禁煙）</v>
          </cell>
        </row>
        <row r="1572">
          <cell r="C1572" t="str">
            <v>13190-02909441</v>
          </cell>
          <cell r="D1572">
            <v>45454</v>
          </cell>
          <cell r="E1572" t="str">
            <v>社会福祉法人賛育会 清風園</v>
          </cell>
          <cell r="F1572" t="str">
            <v>シャカイフクシホウジン サンイクカイ セイフウエン</v>
          </cell>
          <cell r="G1572" t="str">
            <v>採用担当</v>
          </cell>
          <cell r="H1572" t="str">
            <v>吉川</v>
          </cell>
          <cell r="I1572" t="e">
            <v>#VALUE!</v>
          </cell>
          <cell r="J1572" t="str">
            <v>000-0000-0000</v>
          </cell>
          <cell r="K1572" t="str">
            <v>042-734-8933</v>
          </cell>
          <cell r="L1572" t="str">
            <v>担当者</v>
          </cell>
          <cell r="M1572" t="e">
            <v>#VALUE!</v>
          </cell>
          <cell r="N1572" t="str">
            <v xml:space="preserve">http://www.san-ikukai.or.jp/seifu-en/ </v>
          </cell>
          <cell r="O1572" t="str">
            <v>都内でも最も歴史のある特別養護老人ホームを中核として、各種の高齢者対象事業を展開する複合型の施設です。キリスト教の精神を基盤に利用者本位のサービス提供を目標としています。</v>
          </cell>
          <cell r="P1572" t="str">
            <v>デイサービス 非常勤 介護員     【画像情報あり】</v>
          </cell>
          <cell r="Q1572" t="str">
            <v>変更範囲：変更なし</v>
          </cell>
          <cell r="R1572" t="str">
            <v>通所介護（デイサービス）での介護業務全般,・食事介助,・入浴介助,・個別機能訓練,・添乗送迎（送迎業務なし、添乗のみ）,長年勤める事ができる明るい雰囲気の良い職場です。,勉強会や研修も充実しており、スキルアップしたい方には最適です,。,利用者の自立支援を支えるやりがいのある仕事です。</v>
          </cell>
          <cell r="S1572" t="str">
            <v>清風園</v>
          </cell>
          <cell r="T1572" t="str">
            <v>なし</v>
          </cell>
          <cell r="U1572" t="str">
            <v>非常勤パート</v>
          </cell>
          <cell r="V1572" t="str">
            <v>東京都町田市金井 ７－１７－１３</v>
          </cell>
          <cell r="W1572" t="str">
            <v>小田急線鶴川駅・町田駅よりバス「八幡神社前」下車 徒歩５分 ,玉川学園前駅より徒歩２０分</v>
          </cell>
          <cell r="X1572" t="str">
            <v>1,230円〜1,330円</v>
          </cell>
          <cell r="Y1572" t="str">
            <v>処遇改善手当 100円〜100円</v>
          </cell>
          <cell r="Z1572" t="str">
            <v>【基本給内訳】,初任者・実務者：１，１３０円,介護福祉士：１，２３０円,※祝日勤務時は、上記の時給＋２００円</v>
          </cell>
          <cell r="AA1572" t="str">
            <v>実費支給（上限なし）</v>
          </cell>
          <cell r="AB1572" t="str">
            <v>あり</v>
          </cell>
          <cell r="AC1572" t="str">
            <v>1時間あたり30円〜（前年度実績）</v>
          </cell>
          <cell r="AD1572" t="str">
            <v>なし</v>
          </cell>
          <cell r="AE1572" t="str">
            <v>なし</v>
          </cell>
          <cell r="AF1572" t="str">
            <v>時給</v>
          </cell>
          <cell r="AG1572" t="str">
            <v>期間の定めあり</v>
          </cell>
          <cell r="AH1572" t="str">
            <v>雇用期間の定めあり（4ヶ月以上）,〜2025年3月31日</v>
          </cell>
          <cell r="AI1572" t="str">
            <v>契約更新の可能性あり（原則更新）</v>
          </cell>
          <cell r="AJ1572" t="str">
            <v>可</v>
          </cell>
          <cell r="AK1572" t="str">
            <v>あり</v>
          </cell>
          <cell r="AL1572" t="str">
            <v>３カ月</v>
          </cell>
          <cell r="AM1572" t="str">
            <v>なし</v>
          </cell>
          <cell r="AN1572" t="str">
            <v>なし</v>
          </cell>
          <cell r="AO1572" t="str">
            <v>変形労働時間制</v>
          </cell>
          <cell r="AP1572" t="str">
            <v>変形労働時間制の単位,１ヶ月単位,就業時間１,8時30分〜17時00分,就業時間２,9時00分〜17時30分,就業時間に関する特記事項,１日７．５時間勤務</v>
          </cell>
          <cell r="AQ1572" t="str">
            <v>週2日〜週2日</v>
          </cell>
          <cell r="AR1572" t="str">
            <v>介護職員初任者研修修了者,あれば尚可,介護職員実務者研修修了者,あれば尚可,介護福祉士,あれば尚可,いずれかの資格を所持で可,普通自動車運転免許,あれば尚可（ＡＴ限定可）</v>
          </cell>
          <cell r="AS1572" t="str">
            <v>労災保険</v>
          </cell>
          <cell r="AT1572" t="str">
            <v>2人</v>
          </cell>
          <cell r="AU1572" t="str">
            <v>通所介護（デイサービス）</v>
          </cell>
          <cell r="AV1572" t="str">
            <v>利用しない</v>
          </cell>
          <cell r="AX1572" t="str">
            <v>利用しない</v>
          </cell>
          <cell r="AZ1572" t="str">
            <v>60分</v>
          </cell>
          <cell r="BA1572" t="str">
            <v>週休二日制</v>
          </cell>
          <cell r="BB1572" t="str">
            <v>あり（屋内禁煙）</v>
          </cell>
        </row>
        <row r="1573">
          <cell r="C1573" t="str">
            <v>13190-02906841</v>
          </cell>
          <cell r="D1573">
            <v>45454</v>
          </cell>
          <cell r="E1573" t="str">
            <v>社会福祉法人賛育会 清風園</v>
          </cell>
          <cell r="F1573" t="str">
            <v>シャカイフクシホウジン サンイクカイ セイフウエン</v>
          </cell>
          <cell r="G1573" t="str">
            <v>採用担当</v>
          </cell>
          <cell r="H1573" t="str">
            <v>吉川</v>
          </cell>
          <cell r="I1573" t="e">
            <v>#VALUE!</v>
          </cell>
          <cell r="J1573" t="str">
            <v>000-0000-0000</v>
          </cell>
          <cell r="K1573" t="str">
            <v>042-734-8933</v>
          </cell>
          <cell r="L1573" t="str">
            <v>担当者</v>
          </cell>
          <cell r="M1573" t="e">
            <v>#VALUE!</v>
          </cell>
          <cell r="N1573" t="str">
            <v xml:space="preserve">http://www.san-ikukai.or.jp/seifu-en/ </v>
          </cell>
          <cell r="O1573" t="str">
            <v>都内でも最も歴史のある特別養護老人ホームを中核として、各種の高齢者対象事業を展開する複合型の施設です。キリスト教の精神を基盤に利用者本位のサービス提供を目標としています。</v>
          </cell>
          <cell r="P1573" t="str">
            <v>グループホームの介護業務（夜勤専従）【画像情報あり】</v>
          </cell>
          <cell r="Q1573" t="str">
            <v>変更範囲：変更なし</v>
          </cell>
          <cell r="R1573" t="str">
            <v>グループホームでは認知症と診断のある要支援２から要介護５までの方が１ユニット９名の少人数で食事を作りや清掃、洗濯など出来る事を行い、一人一人の能力に合わせた支援を行う事で協力し合いながら共同生活を送っています。【業務内容】グループホームでのご利用者の夜間帯の介護業務具体的には排泄ケア、就寝介助、食事作り（夕食、朝食）、清掃、記録入力など</v>
          </cell>
          <cell r="S1573" t="str">
            <v>清風園（丘の家清風）</v>
          </cell>
          <cell r="T1573" t="str">
            <v>なし</v>
          </cell>
          <cell r="U1573" t="str">
            <v>非常勤パート</v>
          </cell>
          <cell r="V1573" t="str">
            <v>東京都町田市金井 ７－１７－１３</v>
          </cell>
          <cell r="W1573" t="str">
            <v>小田急線鶴川駅・町田駅よりバス「八幡神社前」下車 徒歩５分</v>
          </cell>
          <cell r="X1573" t="str">
            <v>1,230円〜1,330円</v>
          </cell>
          <cell r="Y1573" t="str">
            <v>処遇改善加算手当 100円〜100円</v>
          </cell>
          <cell r="Z1573" t="str">
            <v>※１夜勤 ２３，４５０円～２４，９５０円,    （夜勤手当 ５０００円含む）,年末年始（６０００円／回）</v>
          </cell>
          <cell r="AA1573" t="str">
            <v>実費支給（上限なし）</v>
          </cell>
          <cell r="AB1573" t="str">
            <v>なし</v>
          </cell>
          <cell r="AC1573" t="str">
            <v>なし</v>
          </cell>
          <cell r="AD1573" t="str">
            <v>なし</v>
          </cell>
          <cell r="AE1573" t="str">
            <v>なし</v>
          </cell>
          <cell r="AF1573" t="str">
            <v>時給</v>
          </cell>
          <cell r="AG1573" t="str">
            <v>期間の定めあり</v>
          </cell>
          <cell r="AH1573" t="str">
            <v>雇用期間の定めあり（4ヶ月以上）,〜2025年3月31日</v>
          </cell>
          <cell r="AI1573" t="str">
            <v>契約更新の可能性あり（原則更新）</v>
          </cell>
          <cell r="AJ1573" t="str">
            <v>可</v>
          </cell>
          <cell r="AK1573" t="str">
            <v>あり</v>
          </cell>
          <cell r="AL1573" t="str">
            <v>３ヶ月</v>
          </cell>
          <cell r="AM1573" t="str">
            <v>なし</v>
          </cell>
          <cell r="AN1573" t="str">
            <v>なし</v>
          </cell>
          <cell r="AO1573" t="str">
            <v>変形労働時間制</v>
          </cell>
          <cell r="AP1573" t="str">
            <v>変形労働時間制の単位,１ヶ月単位,就業時間１,16時30分〜9時30分,又は,〜の時間の間の0時間,就業時間に関する特記事項,シフト制</v>
          </cell>
          <cell r="AQ1573" t="str">
            <v>週2日以上</v>
          </cell>
          <cell r="AR1573" t="str">
            <v>介護職員初任者研修修了者,あれば尚可,介護職員実務者研修修了者,あれば尚可,介護福祉士,あれば尚可,いずれかの資格を所持で可</v>
          </cell>
          <cell r="AS1573" t="str">
            <v>労災保険</v>
          </cell>
          <cell r="AT1573" t="str">
            <v>2人</v>
          </cell>
          <cell r="AU1573" t="str">
            <v>認知症対応型共同生活介護（グループホーム）</v>
          </cell>
          <cell r="AV1573" t="str">
            <v>利用しない</v>
          </cell>
          <cell r="AX1573" t="str">
            <v>利用しない</v>
          </cell>
          <cell r="AZ1573" t="str">
            <v>120分</v>
          </cell>
          <cell r="BA1573" t="str">
            <v>週休二日制</v>
          </cell>
          <cell r="BB1573" t="str">
            <v>あり（喫煙室設置）</v>
          </cell>
        </row>
        <row r="1574">
          <cell r="C1574" t="str">
            <v>13190-02991441</v>
          </cell>
          <cell r="D1574">
            <v>45454</v>
          </cell>
          <cell r="E1574" t="str">
            <v>社会福祉法人賛育会 清風園</v>
          </cell>
          <cell r="F1574" t="str">
            <v>シャカイフクシホウジン サンイクカイ セイフウエン</v>
          </cell>
          <cell r="G1574" t="str">
            <v>採用担当</v>
          </cell>
          <cell r="H1574" t="str">
            <v>吉川</v>
          </cell>
          <cell r="I1574" t="e">
            <v>#VALUE!</v>
          </cell>
          <cell r="J1574" t="str">
            <v>000-0000-0000</v>
          </cell>
          <cell r="K1574" t="str">
            <v>042-734-8933</v>
          </cell>
          <cell r="L1574" t="str">
            <v>担当者</v>
          </cell>
          <cell r="M1574" t="e">
            <v>#VALUE!</v>
          </cell>
          <cell r="N1574" t="str">
            <v xml:space="preserve">http://www.san-ikukai.or.jp/seifu-en/ </v>
          </cell>
          <cell r="O1574" t="str">
            <v>都内でも最も歴史のある特別養護老人ホームを中核として、各種の高齢者対象事業を展開する複合型の施設です。キリスト教の精神を基盤に利用者本位のサービス提供を目標としています。</v>
          </cell>
          <cell r="P1574" t="str">
            <v>夜間介護員（訪問巡回） 【画像情報あり】</v>
          </cell>
          <cell r="Q1574" t="str">
            <v>変更範囲：なし</v>
          </cell>
          <cell r="R1574" t="str">
            <v>夜間の訪問介護業務全般・安否確認 ・服薬確認 ・水分補給 ・おむつ交換 ・緊急対応 等＊一人一人に寄り添ったサポートを心がけています。訪問エリア：町田市（３０分程度の圏内です）交通手段：社用車、バイク、電動自転車訪問件数：同じ利用者様を３時間おきに訪問していただきます。</v>
          </cell>
          <cell r="S1574" t="str">
            <v>訪問巡回ステーション</v>
          </cell>
          <cell r="T1574" t="str">
            <v>なし</v>
          </cell>
          <cell r="U1574" t="str">
            <v>非常勤パート</v>
          </cell>
          <cell r="V1574" t="str">
            <v>東京都町田市金井 ７－１７－２０</v>
          </cell>
          <cell r="W1574" t="str">
            <v>小田急線 玉川学園前駅,最寄り駅から就業場所までの交通手段,徒歩,所要時間,20分</v>
          </cell>
          <cell r="X1574" t="str">
            <v>1,400円〜1,400円</v>
          </cell>
          <cell r="Y1574" t="str">
            <v>処遇改善加算手当 100円〜100円,特殊職務手当手当 70円〜70円</v>
          </cell>
          <cell r="Z1574" t="str">
            <v>※１夜勤 １６，２００円    （夜勤手当 ５，０００円含む）</v>
          </cell>
          <cell r="AA1574" t="str">
            <v>実費支給（上限なし）</v>
          </cell>
          <cell r="AB1574" t="str">
            <v>あり</v>
          </cell>
          <cell r="AC1574" t="str">
            <v>1時間あたり30円〜（前年度実績）</v>
          </cell>
          <cell r="AD1574" t="str">
            <v>なし</v>
          </cell>
          <cell r="AE1574" t="str">
            <v>なし</v>
          </cell>
          <cell r="AF1574" t="str">
            <v>時給</v>
          </cell>
          <cell r="AG1574" t="str">
            <v>期間の定めあり</v>
          </cell>
          <cell r="AH1574" t="str">
            <v>雇用期間の定めあり（4ヶ月未満）,3ヶ月</v>
          </cell>
          <cell r="AI1574" t="str">
            <v>契約更新の可能性あり（原則更新）</v>
          </cell>
          <cell r="AJ1574" t="str">
            <v>可</v>
          </cell>
          <cell r="AK1574" t="str">
            <v>あり</v>
          </cell>
          <cell r="AL1574" t="str">
            <v>３ヶ月</v>
          </cell>
          <cell r="AM1574" t="str">
            <v>なし</v>
          </cell>
          <cell r="AN1574" t="str">
            <v>なし</v>
          </cell>
          <cell r="AO1574" t="str">
            <v>変形労働時間制</v>
          </cell>
          <cell r="AP1574" t="str">
            <v>変形労働時間制の単位,１ヶ月単位,就業時間１,21時30分〜7時30分,就業時間に関する特記事項,２１：３０～７：３０（１２０分休憩・実働８時間）,※曜日固定希望の場合、ご相談ください☆</v>
          </cell>
          <cell r="AQ1574" t="str">
            <v>週2日以上</v>
          </cell>
          <cell r="AR1574" t="str">
            <v>介護福祉士,必須,普通自動車運転免許（ＡＴ可）</v>
          </cell>
          <cell r="AS1574" t="str">
            <v>労災保険</v>
          </cell>
          <cell r="AT1574" t="str">
            <v>1人</v>
          </cell>
          <cell r="AU1574" t="str">
            <v>訪問巡回</v>
          </cell>
          <cell r="AV1574" t="str">
            <v>利用しない</v>
          </cell>
          <cell r="AX1574" t="str">
            <v>利用しない</v>
          </cell>
          <cell r="AZ1574" t="str">
            <v>120分</v>
          </cell>
          <cell r="BA1574" t="str">
            <v>週休二日制</v>
          </cell>
          <cell r="BB1574" t="str">
            <v>あり（屋内禁煙）</v>
          </cell>
        </row>
        <row r="1575">
          <cell r="C1575" t="str">
            <v>13190-04395441</v>
          </cell>
          <cell r="D1575">
            <v>45454</v>
          </cell>
          <cell r="E1575" t="str">
            <v>社会福祉法人賛育会 清風園</v>
          </cell>
          <cell r="F1575" t="str">
            <v>シャカイフクシホウジン サンイクカイ セイフウエン</v>
          </cell>
          <cell r="G1575" t="str">
            <v>採用担当</v>
          </cell>
          <cell r="H1575" t="e">
            <v>#VALUE!</v>
          </cell>
          <cell r="I1575" t="e">
            <v>#VALUE!</v>
          </cell>
          <cell r="J1575" t="str">
            <v>000-0000-0000</v>
          </cell>
          <cell r="K1575" t="str">
            <v>042-734-8933</v>
          </cell>
          <cell r="L1575" t="e">
            <v>#REF!</v>
          </cell>
          <cell r="M1575" t="e">
            <v>#VALUE!</v>
          </cell>
          <cell r="N1575" t="str">
            <v xml:space="preserve">http://www.san-ikukai.or.jp/seifu-en/ </v>
          </cell>
          <cell r="O1575" t="str">
            <v>都内でも最も歴史のある特別養護老人ホームを中核として、各種の高齢者対象事業を展開する複合型の施設です。キリスト教の精神を基盤に利用者本位のサービス提供を目標としています。</v>
          </cell>
          <cell r="P1575" t="str">
            <v>介護員（訪問介護）</v>
          </cell>
          <cell r="Q1575" t="str">
            <v>変更範囲：変更なし</v>
          </cell>
          <cell r="R1575" t="str">
            <v>ご利用者のお宅に伺って、日常生活の支援を行って頂きます。,未経験の方にも丁寧に指導致します。,訪問巡回ステーションにおける訪問介護 定期巡回業務です。,同一建物の高齢者住宅や近隣のお住いの高齢者宅を訪問する。,ご希望による短時間勤務でも可。,１日１件の業務でも大歓迎です！！,＊訪問介護業務,＊ダブルワークの方も無理なく勤務できます。</v>
          </cell>
          <cell r="S1575" t="str">
            <v>訪問巡回ステーション</v>
          </cell>
          <cell r="T1575" t="str">
            <v>なし</v>
          </cell>
          <cell r="U1575" t="str">
            <v>非常勤パート</v>
          </cell>
          <cell r="V1575" t="str">
            <v>東京都町田市金井 ７－１７－２０</v>
          </cell>
          <cell r="W1575" t="str">
            <v>小田急線 玉川学園前駅,最寄り駅から就業場所までの交通手段,徒歩,所要時間,20分</v>
          </cell>
          <cell r="X1575" t="str">
            <v>1,400円〜1,500円</v>
          </cell>
          <cell r="Y1575" t="str">
            <v>処遇改善加算手当 100円〜100円,特殊職務手当 70円〜70円</v>
          </cell>
          <cell r="Z1575" t="str">
            <v>日曜・祝日勤務 時給２００円増</v>
          </cell>
          <cell r="AA1575" t="str">
            <v>実費支給（上限なし）</v>
          </cell>
          <cell r="AB1575" t="str">
            <v>あり</v>
          </cell>
          <cell r="AC1575" t="str">
            <v>1時間あたり30円〜（前年度実績）</v>
          </cell>
          <cell r="AD1575" t="str">
            <v>なし</v>
          </cell>
          <cell r="AE1575" t="str">
            <v>なし</v>
          </cell>
          <cell r="AF1575" t="str">
            <v>時給</v>
          </cell>
          <cell r="AG1575" t="str">
            <v>期間の定めあり</v>
          </cell>
          <cell r="AH1575" t="str">
            <v>雇用期間の定めあり（4ヶ月以上）,〜2025年3月31日</v>
          </cell>
          <cell r="AI1575" t="str">
            <v>契約更新の可能性あり（原則更新）</v>
          </cell>
          <cell r="AJ1575" t="str">
            <v>可</v>
          </cell>
          <cell r="AK1575" t="str">
            <v>あり</v>
          </cell>
          <cell r="AL1575" t="str">
            <v>３ヶ月</v>
          </cell>
          <cell r="AM1575" t="str">
            <v>なし</v>
          </cell>
          <cell r="AN1575" t="str">
            <v>なし</v>
          </cell>
          <cell r="AO1575" t="str">
            <v>日勤</v>
          </cell>
          <cell r="AP1575" t="str">
            <v>7時30分〜22時00分の時間の間の3時間以上,就業時間に関する特記事項,１日３時間から７．５時間まで勤務,ご希望により短時間勤務でも可</v>
          </cell>
          <cell r="AQ1575" t="str">
            <v>週1日〜週2日</v>
          </cell>
          <cell r="AR1575" t="str">
            <v>介護福祉士,あれば尚可,普通自動車運転免許（ＡＴ可）,普通自動車運転免許,必須（ＡＴ限定可）</v>
          </cell>
          <cell r="AS1575" t="str">
            <v>労災保険</v>
          </cell>
          <cell r="AT1575" t="str">
            <v>1人</v>
          </cell>
          <cell r="AU1575" t="str">
            <v>訪問巡回</v>
          </cell>
          <cell r="AV1575" t="str">
            <v>利用しない</v>
          </cell>
          <cell r="AX1575" t="str">
            <v>利用しない</v>
          </cell>
          <cell r="AZ1575" t="str">
            <v>60分</v>
          </cell>
          <cell r="BA1575" t="str">
            <v>週休二日制</v>
          </cell>
          <cell r="BB1575" t="str">
            <v>あり（喫煙室設置）</v>
          </cell>
        </row>
        <row r="1576">
          <cell r="C1576" t="str">
            <v>13190-04891241</v>
          </cell>
          <cell r="D1576">
            <v>45454</v>
          </cell>
          <cell r="E1576" t="str">
            <v>社会福祉法人賛育会 清風園</v>
          </cell>
          <cell r="F1576" t="str">
            <v>シャカイフクシホウジン サンイクカイ セイフウエン</v>
          </cell>
          <cell r="G1576" t="str">
            <v>採用担当</v>
          </cell>
          <cell r="H1576" t="str">
            <v>吉川</v>
          </cell>
          <cell r="I1576" t="e">
            <v>#VALUE!</v>
          </cell>
          <cell r="J1576" t="str">
            <v>000-0000-0000</v>
          </cell>
          <cell r="K1576" t="str">
            <v>042-734-8933</v>
          </cell>
          <cell r="L1576" t="str">
            <v>担当者</v>
          </cell>
          <cell r="M1576" t="e">
            <v>#VALUE!</v>
          </cell>
          <cell r="N1576" t="str">
            <v xml:space="preserve">http://www.san-ikukai.or.jp/seifu-en/ </v>
          </cell>
          <cell r="O1576" t="str">
            <v>都内でも最も歴史のある特別養護老人ホームを中核として、各種の高齢者対象事業を展開する複合型の施設です。キリスト教の精神を基盤に利用者本位のサービス提供を目標としています。</v>
          </cell>
          <cell r="P1576" t="str">
            <v>看護師（特別養護老人ホーム）</v>
          </cell>
          <cell r="Q1576" t="str">
            <v>業務範囲：変更なし</v>
          </cell>
          <cell r="R1576" t="str">
            <v>＊１９６４年開設の都内で最も歴史のある特別養護老人,特別養護老人ホームでの看護業務全般,【業務内容】,入所者のバイタルチェック,服薬管理等の健康管理,医師の指示による簡易的な医療処置,病院受診の付き添い,健康相談,記録</v>
          </cell>
          <cell r="S1576" t="str">
            <v>特別養護老人ホーム清風園</v>
          </cell>
          <cell r="T1576" t="str">
            <v>なし</v>
          </cell>
          <cell r="U1576" t="str">
            <v>非常勤パート</v>
          </cell>
          <cell r="V1576" t="str">
            <v>東京都町田市金井 ７－１７－１３</v>
          </cell>
          <cell r="W1576" t="str">
            <v>小田急線 町田駅,就業場所に関する特記事項,小田急線鶴川駅よりバス 八幡神社前下車 徒歩５分,小田急線町田駅よりバス 八幡神社前下車 徒歩５分</v>
          </cell>
          <cell r="X1576" t="str">
            <v>1,500円〜1,700円</v>
          </cell>
          <cell r="Y1576" t="str">
            <v>-</v>
          </cell>
          <cell r="Z1576" t="str">
            <v>正看護師１，７００円,准看護師１，５００円</v>
          </cell>
          <cell r="AA1576" t="str">
            <v>実費支給（上限なし）</v>
          </cell>
          <cell r="AB1576" t="str">
            <v>あり</v>
          </cell>
          <cell r="AC1576" t="str">
            <v>なし</v>
          </cell>
          <cell r="AD1576" t="str">
            <v>なし</v>
          </cell>
          <cell r="AE1576" t="str">
            <v>なし</v>
          </cell>
          <cell r="AF1576" t="str">
            <v>時給</v>
          </cell>
          <cell r="AG1576" t="str">
            <v>期間の定めあり</v>
          </cell>
          <cell r="AH1576" t="str">
            <v>雇用期間の定めあり（4ヶ月未満）,3ヶ月</v>
          </cell>
          <cell r="AI1576" t="str">
            <v>契約更新の可能性あり（原則更新）</v>
          </cell>
          <cell r="AJ1576" t="str">
            <v>可</v>
          </cell>
          <cell r="AK1576" t="str">
            <v>あり</v>
          </cell>
          <cell r="AL1576" t="str">
            <v>３ヶ月</v>
          </cell>
          <cell r="AM1576" t="str">
            <v>なし</v>
          </cell>
          <cell r="AN1576" t="str">
            <v>なし</v>
          </cell>
          <cell r="AO1576" t="str">
            <v>交替制（シフト制）</v>
          </cell>
          <cell r="AP1576" t="str">
            <v>就業時間１,7時30分〜16時00分,就業時間２,8時30分〜17時00分,就業時間３,10時00分〜18時30分,就業時間に関する特記事項,（４）１１：００～１９：３０</v>
          </cell>
          <cell r="AQ1576" t="str">
            <v>週3日以上</v>
          </cell>
          <cell r="AR1576" t="str">
            <v>看護師,必須,准看護師,必須,いずれかの資格を所持で可</v>
          </cell>
          <cell r="AS1576" t="str">
            <v>雇用保険，労災保険，健康保険，厚生年金</v>
          </cell>
          <cell r="AT1576" t="str">
            <v>2人</v>
          </cell>
          <cell r="AU1576" t="str">
            <v>特別養護老人ホーム（特養）</v>
          </cell>
          <cell r="AV1576" t="str">
            <v>利用しない</v>
          </cell>
          <cell r="AX1576" t="str">
            <v>利用しない</v>
          </cell>
          <cell r="AZ1576" t="str">
            <v>60分</v>
          </cell>
          <cell r="BA1576" t="str">
            <v>週休二日制</v>
          </cell>
          <cell r="BB1576" t="str">
            <v>あり（屋内禁煙）</v>
          </cell>
        </row>
        <row r="1577">
          <cell r="C1577" t="str">
            <v>13190-04340141</v>
          </cell>
          <cell r="D1577">
            <v>45454</v>
          </cell>
          <cell r="E1577" t="str">
            <v>社会福祉法人賛育会 清風園</v>
          </cell>
          <cell r="F1577" t="str">
            <v>シャカイフクシホウジン サンイクカイ セイフウエン</v>
          </cell>
          <cell r="G1577" t="str">
            <v>採用担当</v>
          </cell>
          <cell r="H1577" t="str">
            <v>ヨシカワ</v>
          </cell>
          <cell r="I1577" t="e">
            <v>#VALUE!</v>
          </cell>
          <cell r="J1577" t="str">
            <v>000-0000-0000</v>
          </cell>
          <cell r="K1577" t="str">
            <v>042-734-8933</v>
          </cell>
          <cell r="L1577" t="str">
            <v>担当者</v>
          </cell>
          <cell r="M1577" t="e">
            <v>#VALUE!</v>
          </cell>
          <cell r="N1577" t="str">
            <v xml:space="preserve">http://www.san-ikukai.or.jp/seifu-en/ </v>
          </cell>
          <cell r="O1577" t="str">
            <v>都内でも最も歴史のある特別養護老人ホームを中核として、各種の高齢者対象事業を展開する複合型の施設です。キリスト教の精神を基盤に利用者本位のサービス提供を目標としています。</v>
          </cell>
          <cell r="P1577" t="str">
            <v>正看護師（特別養護老人ホーム）</v>
          </cell>
          <cell r="Q1577" t="str">
            <v>業務範囲：変更なし</v>
          </cell>
          <cell r="R1577" t="str">
            <v>＊１９６４年開設の都内で最も歴史のある特別養護老人,特別養護老人ホームでの看護業務全般,【業務内容】,入所者のバイタルチェック,服薬管理等の健康管理,医師の指示による簡易的な医療処置,病院受診の付き添い,健康相談,夜間オンコール対応</v>
          </cell>
          <cell r="S1577" t="str">
            <v>特別養護老人ホーム清風園</v>
          </cell>
          <cell r="T1577" t="str">
            <v>なし</v>
          </cell>
          <cell r="U1577" t="str">
            <v>正社員</v>
          </cell>
          <cell r="V1577" t="str">
            <v>東京都町田市金井 ７－１７－１３</v>
          </cell>
          <cell r="W1577" t="str">
            <v>小田急線 町田駅,就業場所に関する特記事項,小田急線鶴川駅よりバス 八幡神社前下車 徒歩５分,小田急線町田駅よりバス 八幡神社前下車 徒歩５分</v>
          </cell>
          <cell r="X1577" t="str">
            <v>226,200円〜330,750円</v>
          </cell>
          <cell r="Y1577" t="str">
            <v>住宅手当 6,000円〜10,000円,地域手当 25,000円〜25,000円,職種別基本給手当 20,000円〜40,000円</v>
          </cell>
          <cell r="Z1577" t="str">
            <v>夜間オンコール手当４，０００円／回（月６、７回程）</v>
          </cell>
          <cell r="AA1577" t="str">
            <v>実費支給（上限なし）</v>
          </cell>
          <cell r="AB1577" t="str">
            <v>あり</v>
          </cell>
          <cell r="AC1577" t="str">
            <v>1月あたり4,000円〜20,000円（前年度実績）</v>
          </cell>
          <cell r="AD1577" t="str">
            <v>あり</v>
          </cell>
          <cell r="AE1577" t="str">
            <v>計 3.50ヶ月分（前年度実績）</v>
          </cell>
          <cell r="AF1577" t="str">
            <v>月給（手当等確認ください）</v>
          </cell>
          <cell r="AG1577" t="str">
            <v>期間の定めなし</v>
          </cell>
          <cell r="AH1577" t="str">
            <v>雇用期間の定めなし</v>
          </cell>
          <cell r="AI1577" t="str">
            <v>雇用期間の定めなし</v>
          </cell>
          <cell r="AJ1577" t="str">
            <v>可</v>
          </cell>
          <cell r="AK1577" t="str">
            <v>あり</v>
          </cell>
          <cell r="AL1577" t="str">
            <v>３ヶ月</v>
          </cell>
          <cell r="AM1577" t="str">
            <v>あり</v>
          </cell>
          <cell r="AN1577" t="str">
            <v>3時間</v>
          </cell>
          <cell r="AO1577" t="str">
            <v>交替制（シフト制）</v>
          </cell>
          <cell r="AP1577" t="str">
            <v>就業時間１,8時00分〜16時30分,就業時間２,8時30分〜17時00分,就業時間３,10時00分〜18時30分</v>
          </cell>
          <cell r="AQ1577" t="str">
            <v>週休二日制</v>
          </cell>
          <cell r="AR1577" t="str">
            <v>看護師,必須</v>
          </cell>
          <cell r="AS1577" t="str">
            <v>雇用保険，労災保険，健康保険，厚生年金</v>
          </cell>
          <cell r="AT1577" t="str">
            <v>2人</v>
          </cell>
          <cell r="AU1577" t="str">
            <v>特別養護老人ホーム（特養）</v>
          </cell>
          <cell r="AV1577" t="str">
            <v>利用しない</v>
          </cell>
          <cell r="AX1577" t="str">
            <v>利用しない</v>
          </cell>
          <cell r="AZ1577" t="str">
            <v>60分</v>
          </cell>
          <cell r="BA1577" t="str">
            <v>週休二日制</v>
          </cell>
          <cell r="BB1577" t="str">
            <v>あり（屋内禁煙）</v>
          </cell>
        </row>
        <row r="1578">
          <cell r="C1578" t="str">
            <v>13190-04892541</v>
          </cell>
          <cell r="D1578">
            <v>45454</v>
          </cell>
          <cell r="E1578" t="str">
            <v>社会福祉法人賛育会 清風園</v>
          </cell>
          <cell r="F1578" t="str">
            <v>シャカイフクシホウジン サンイクカイ セイフウエン</v>
          </cell>
          <cell r="G1578" t="str">
            <v>採用担当</v>
          </cell>
          <cell r="H1578" t="str">
            <v>吉川</v>
          </cell>
          <cell r="I1578" t="e">
            <v>#VALUE!</v>
          </cell>
          <cell r="J1578" t="str">
            <v>000-0000-0000</v>
          </cell>
          <cell r="K1578" t="str">
            <v>042-734-8933</v>
          </cell>
          <cell r="L1578" t="str">
            <v>担当者</v>
          </cell>
          <cell r="M1578" t="e">
            <v>#VALUE!</v>
          </cell>
          <cell r="N1578" t="str">
            <v xml:space="preserve">http://www.san-ikukai.or.jp/seifu-en/ </v>
          </cell>
          <cell r="O1578" t="str">
            <v>都内でも最も歴史のある特別養護老人ホームを中核として、各種の高齢者対象事業を展開する複合型の施設です。キリスト教の精神を基盤に利用者本位のサービス提供を目標としています。</v>
          </cell>
          <cell r="P1578" t="str">
            <v>管理課事務員（嘱託社員）</v>
          </cell>
          <cell r="Q1578" t="str">
            <v>業務範囲：変更なし</v>
          </cell>
          <cell r="R1578" t="str">
            <v>介護事務全般,介護保険請求業務,外部提出資料作成,電話、来客対応,その他庶務業務など</v>
          </cell>
          <cell r="S1578" t="str">
            <v>特別養護老人ホーム清風園</v>
          </cell>
          <cell r="T1578" t="str">
            <v>なし</v>
          </cell>
          <cell r="U1578" t="str">
            <v>嘱託社員</v>
          </cell>
          <cell r="V1578" t="str">
            <v>東京都町田市金井 ７－１７－１３</v>
          </cell>
          <cell r="W1578" t="str">
            <v>小田急線 町田駅,就業場所に関する特記事項,小田急線鶴川駅よりバス 八幡神社前下車 徒歩５分,小田急線町田駅よりバス 八幡神社前下車 徒歩５分</v>
          </cell>
          <cell r="X1578" t="str">
            <v>180,000円〜180,000円</v>
          </cell>
          <cell r="Y1578" t="str">
            <v>-</v>
          </cell>
          <cell r="Z1578" t="str">
            <v>-</v>
          </cell>
          <cell r="AA1578" t="str">
            <v>実費支給（上限なし）</v>
          </cell>
          <cell r="AB1578" t="str">
            <v>なし</v>
          </cell>
          <cell r="AC1578" t="str">
            <v>なし</v>
          </cell>
          <cell r="AD1578" t="str">
            <v>なし</v>
          </cell>
          <cell r="AE1578" t="str">
            <v>なし</v>
          </cell>
          <cell r="AF1578" t="str">
            <v>月給（手当等確認ください）</v>
          </cell>
          <cell r="AG1578" t="str">
            <v>期間の定めあり</v>
          </cell>
          <cell r="AH1578" t="str">
            <v>雇用期間の定めあり（4ヶ月以上）,1年</v>
          </cell>
          <cell r="AI1578" t="str">
            <v>契約更新の可能性あり（原則更新）</v>
          </cell>
          <cell r="AJ1578" t="str">
            <v>可</v>
          </cell>
          <cell r="AK1578" t="str">
            <v>あり</v>
          </cell>
          <cell r="AL1578" t="str">
            <v>３ヶ月</v>
          </cell>
          <cell r="AM1578" t="str">
            <v>なし</v>
          </cell>
          <cell r="AN1578" t="str">
            <v>なし</v>
          </cell>
          <cell r="AO1578" t="str">
            <v>日勤</v>
          </cell>
          <cell r="AP1578" t="str">
            <v>9時00分〜17時30分</v>
          </cell>
          <cell r="AQ1578" t="str">
            <v>週休二日制</v>
          </cell>
          <cell r="AR1578" t="str">
            <v>免許・資格不問</v>
          </cell>
          <cell r="AS1578" t="str">
            <v>雇用保険，労災保険，健康保険，厚生年金</v>
          </cell>
          <cell r="AT1578" t="str">
            <v>2人</v>
          </cell>
          <cell r="AU1578" t="str">
            <v>特別養護老人ホーム（特養）</v>
          </cell>
          <cell r="AV1578" t="str">
            <v>利用しない</v>
          </cell>
          <cell r="AX1578" t="str">
            <v>利用しない</v>
          </cell>
          <cell r="AZ1578" t="str">
            <v>60分</v>
          </cell>
          <cell r="BA1578" t="str">
            <v>週休二日制</v>
          </cell>
          <cell r="BB1578" t="str">
            <v>あり（屋内禁煙）</v>
          </cell>
        </row>
        <row r="1579">
          <cell r="C1579" t="str">
            <v>13190-04626541</v>
          </cell>
          <cell r="D1579">
            <v>45455</v>
          </cell>
          <cell r="E1579" t="str">
            <v>社会福祉法人友愛十字会 友愛荘</v>
          </cell>
          <cell r="F1579" t="str">
            <v>シャカイフクシホウジン ユウアイジュウジカイ ユウアイ</v>
          </cell>
          <cell r="G1579" t="str">
            <v>採用担当</v>
          </cell>
          <cell r="H1579" t="str">
            <v>山口</v>
          </cell>
          <cell r="I1579" t="e">
            <v>#VALUE!</v>
          </cell>
          <cell r="J1579" t="str">
            <v>070-7601-6639</v>
          </cell>
          <cell r="K1579" t="e">
            <v>#VALUE!</v>
          </cell>
          <cell r="L1579" t="str">
            <v>担当者</v>
          </cell>
          <cell r="M1579" t="str">
            <v>yamaguchi-kana@yuai.or.jp</v>
          </cell>
          <cell r="N1579" t="str">
            <v xml:space="preserve">http://www.yuai.or.jp </v>
          </cell>
          <cell r="O1579" t="str">
            <v>共に生きるを理念とし、ご利用者、ご家族、地域の皆様にとって信頼される施設であり続けられるよう職員一同仕事に励んでいます。</v>
          </cell>
          <cell r="P1579" t="str">
            <v>介護職員／就業時間相談可！／日勤勤務／子育て世代活躍中</v>
          </cell>
          <cell r="Q1579" t="str">
            <v>変更範囲：変更なし</v>
          </cell>
          <cell r="R1579" t="str">
            <v>★週２日～勤務からＯＫ★ライフスタイルに合わせて働けます◎令和３年６月に移転オープン（小田急線町田駅徒歩１７分）◎従来型、ユニット型の併設施設です。日勤のお仕事！夜勤無し◎介護が必要な方の日常生活のサポートのお仕事です。◎ご利用者の健康管理や身体機能の維持により、その人らしい生き方が実現できるよう、食事、排泄、入浴などの支援をします。★入職後は先輩職員が丁寧に、業務内容をお伝えします。長く安定したお仕事をお探しの方にピッタリです。子育て世代活躍中</v>
          </cell>
          <cell r="S1579" t="str">
            <v>友愛荘</v>
          </cell>
          <cell r="T1579" t="str">
            <v>なし</v>
          </cell>
          <cell r="U1579" t="str">
            <v>非常勤パート</v>
          </cell>
          <cell r="V1579" t="str">
            <v>東京都町田市南大谷１６５１－１</v>
          </cell>
          <cell r="W1579" t="str">
            <v>小田急小田原線 町田駅,最寄り駅から就業場所までの交通手段,徒歩,所要時間,17分</v>
          </cell>
          <cell r="X1579" t="str">
            <v>1,426円〜1,454円</v>
          </cell>
          <cell r="Y1579" t="str">
            <v>なし</v>
          </cell>
          <cell r="Z1579" t="str">
            <v>なし</v>
          </cell>
          <cell r="AA1579" t="str">
            <v>実費支給（上限なし）</v>
          </cell>
          <cell r="AB1579" t="str">
            <v>あり</v>
          </cell>
          <cell r="AC1579" t="str">
            <v>1時間あたり0円〜100円（前年度実績）</v>
          </cell>
          <cell r="AD1579" t="str">
            <v>なし</v>
          </cell>
          <cell r="AE1579" t="str">
            <v>なし</v>
          </cell>
          <cell r="AF1579" t="str">
            <v>時給</v>
          </cell>
          <cell r="AG1579" t="str">
            <v>期間の定めあり</v>
          </cell>
          <cell r="AH1579" t="str">
            <v>雇用期間の定めあり（4ヶ月以上）,〜2025年3月31日</v>
          </cell>
          <cell r="AI1579" t="str">
            <v>契約更新の可能性あり（原則更新）</v>
          </cell>
          <cell r="AJ1579" t="str">
            <v>可</v>
          </cell>
          <cell r="AK1579" t="str">
            <v>なし</v>
          </cell>
          <cell r="AL1579" t="str">
            <v>なし</v>
          </cell>
          <cell r="AM1579" t="str">
            <v>なし</v>
          </cell>
          <cell r="AN1579" t="str">
            <v>なし</v>
          </cell>
          <cell r="AO1579" t="str">
            <v>シフト制</v>
          </cell>
          <cell r="AP1579" t="str">
            <v>7時00分〜16時00分,就業時間２,8時30分〜17時30分,就業時間３,10時00分〜19時00分,又は,11時00分〜20時00分の時間の間の4時間以上,就業時間に関する特記事項,上記勤務時間は従来型の勤務時間です。,ユニット型の勤務時間は特記事項記載。,勤務日、時間応相談</v>
          </cell>
          <cell r="AQ1579" t="str">
            <v>週2日〜週5日</v>
          </cell>
          <cell r="AR1579" t="str">
            <v>介護福祉士,あれば尚可,介護職員初任者研修修了者,あれば尚可,介護職員実務者研修修了者,あれば尚可,いずれかの資格を所持で可</v>
          </cell>
          <cell r="AS1579" t="str">
            <v>労災保険</v>
          </cell>
          <cell r="AT1579" t="str">
            <v>3人</v>
          </cell>
          <cell r="AU1579" t="str">
            <v>特別養護老人ホーム（特養）</v>
          </cell>
          <cell r="AV1579" t="str">
            <v>利用しない</v>
          </cell>
          <cell r="AX1579" t="str">
            <v>利用しない</v>
          </cell>
          <cell r="AZ1579" t="str">
            <v>60分</v>
          </cell>
          <cell r="BA1579" t="str">
            <v>週休二日制</v>
          </cell>
          <cell r="BB1579" t="str">
            <v>あり（屋内禁煙）</v>
          </cell>
        </row>
        <row r="1580">
          <cell r="C1580" t="str">
            <v>13190-04622041</v>
          </cell>
          <cell r="D1580">
            <v>45455</v>
          </cell>
          <cell r="E1580" t="str">
            <v>社会福祉法人友愛十字会 友愛荘</v>
          </cell>
          <cell r="F1580" t="str">
            <v>シャカイフクシホウジン ユウアイジュウジカイ ユウアイ</v>
          </cell>
          <cell r="G1580" t="str">
            <v>法人本部採用担当</v>
          </cell>
          <cell r="H1580" t="str">
            <v>山口</v>
          </cell>
          <cell r="I1580" t="e">
            <v>#VALUE!</v>
          </cell>
          <cell r="J1580" t="str">
            <v>070-7601-6639</v>
          </cell>
          <cell r="K1580" t="str">
            <v>03-3416-5782</v>
          </cell>
          <cell r="L1580" t="str">
            <v>担当者</v>
          </cell>
          <cell r="M1580" t="str">
            <v>yamaguchi-kana@yuai.or.jp</v>
          </cell>
          <cell r="N1580" t="str">
            <v xml:space="preserve">http://www.yuai.or.jp </v>
          </cell>
          <cell r="O1580" t="str">
            <v>共に生きるを理念とし、ご利用者、ご家族、地域の皆様にとって信頼される施設であり続けられるよう職員一同仕事に励んでいます。</v>
          </cell>
          <cell r="P1580" t="str">
            <v>介護職員／年間休日１２１日／スマホ・タブレット活用施設</v>
          </cell>
          <cell r="Q1580" t="str">
            <v>変更範囲：変更なし</v>
          </cell>
          <cell r="R1580" t="str">
            <v>◎賞与４．４ヵ月◎年間休日１２１以上◎令和３年６月に移転オープン（小田急線町田駅徒歩１７分）ユニット型個室従来型の合計１１０床の併設型施設です。【仕事内容】◎介護が必要な方の日常生活のサポートのお仕事です。◎ご利用者の健康管理や身体機能の維持により、その人らしい生き方が実現できるよう、食事、排泄、入浴などの支援をします。★入職後は先輩職員が丁寧に、業務内容をお伝えします子育てや介護をする方、ライフステージが変化しても活躍できるよう、法人全体がサポートします。ご応募お待ちしてます★施設説明会随時実施中</v>
          </cell>
          <cell r="S1580" t="str">
            <v>友愛荘</v>
          </cell>
          <cell r="T1580" t="str">
            <v>なし</v>
          </cell>
          <cell r="U1580" t="str">
            <v>正社員</v>
          </cell>
          <cell r="V1580" t="str">
            <v>東京都町田市南大谷１６５１－１</v>
          </cell>
          <cell r="W1580" t="str">
            <v>小田急小田原線 町田駅,最寄り駅から就業場所までの交通手段,徒歩,所要時間,17分</v>
          </cell>
          <cell r="X1580" t="str">
            <v>243,300円〜299,300円</v>
          </cell>
          <cell r="Y1580" t="str">
            <v>役割手当 20,000円〜20,000円,処遇改善手当 22,000円〜22,000円,特定処遇改善手当 13,000円〜13,000円,ベースアップ手当 16,000円〜16,000円</v>
          </cell>
          <cell r="Z1580" t="str">
            <v>住宅手当：０円～２５，０００円,扶養手当：配偶者１６，０００円,     子６，０００円,夜勤手当：８，０００円／１回,※処遇、特定、ベースアップは法人の規程により変動有</v>
          </cell>
          <cell r="AA1580" t="str">
            <v>実費支給（上限なし）</v>
          </cell>
          <cell r="AB1580" t="str">
            <v>あり</v>
          </cell>
          <cell r="AC1580" t="str">
            <v>1月あたり0円〜5,000円（前年度実績）</v>
          </cell>
          <cell r="AD1580" t="str">
            <v>あり</v>
          </cell>
          <cell r="AE1580" t="str">
            <v>計 4.40ヶ月分（前年度実績）</v>
          </cell>
          <cell r="AF1580" t="str">
            <v>月給（手当等確認ください）</v>
          </cell>
          <cell r="AG1580" t="str">
            <v>期間の定めなし</v>
          </cell>
          <cell r="AH1580" t="str">
            <v>雇用期間の定めなし</v>
          </cell>
          <cell r="AI1580" t="str">
            <v>雇用期間の定めなし</v>
          </cell>
          <cell r="AJ1580" t="str">
            <v>可</v>
          </cell>
          <cell r="AK1580" t="str">
            <v>あり</v>
          </cell>
          <cell r="AL1580" t="str">
            <v>６０日間</v>
          </cell>
          <cell r="AM1580" t="str">
            <v>あり</v>
          </cell>
          <cell r="AN1580" t="str">
            <v>8時間</v>
          </cell>
          <cell r="AO1580" t="str">
            <v>変形労働時間制</v>
          </cell>
          <cell r="AP1580" t="str">
            <v>変形労働時間制の単位,１ヶ月単位,就業時間１,7時00分〜16時00分,就業時間２,8時30分〜17時30分,就業時間３,10時00分〜19時00分,就業時間に関する特記事項,（４）遅番１１：００～２０：００,（５）夜勤１７：００～翌１０：００,上記は従来型の勤務時間です。ユニット型は特記事項記載。,※時間外月平均８時間※夜勤４～６回／月</v>
          </cell>
          <cell r="AQ1580" t="str">
            <v>週休二日制</v>
          </cell>
          <cell r="AR1580" t="str">
            <v>介護職員初任者研修修了者,必須,介護福祉士,必須,いずれかの資格を所持で可</v>
          </cell>
          <cell r="AS1580" t="str">
            <v>雇用保険，労災保険，健康保険，厚生年金</v>
          </cell>
          <cell r="AT1580" t="str">
            <v>1人</v>
          </cell>
          <cell r="AU1580" t="str">
            <v>特別養護老人ホーム（特養）</v>
          </cell>
          <cell r="AV1580" t="str">
            <v>利用しない</v>
          </cell>
          <cell r="AX1580" t="str">
            <v>利用しない</v>
          </cell>
          <cell r="AZ1580" t="str">
            <v>60分</v>
          </cell>
          <cell r="BA1580" t="str">
            <v>週休二日制</v>
          </cell>
          <cell r="BB1580" t="str">
            <v>あり（屋内禁煙）</v>
          </cell>
        </row>
        <row r="1581">
          <cell r="C1581" t="str">
            <v>13190-04617841</v>
          </cell>
          <cell r="D1581">
            <v>45455</v>
          </cell>
          <cell r="E1581" t="str">
            <v>社会福祉法人友愛十字会 友愛荘</v>
          </cell>
          <cell r="F1581" t="str">
            <v>シャカイフクシホウジン ユウアイジュウジカイ ユウアイソウ</v>
          </cell>
          <cell r="G1581" t="str">
            <v>採用担当</v>
          </cell>
          <cell r="H1581" t="str">
            <v>山口</v>
          </cell>
          <cell r="I1581" t="e">
            <v>#VALUE!</v>
          </cell>
          <cell r="J1581" t="str">
            <v>070-7601-6639</v>
          </cell>
          <cell r="K1581" t="str">
            <v>03-3416-5782</v>
          </cell>
          <cell r="L1581" t="str">
            <v>担当者</v>
          </cell>
          <cell r="M1581" t="str">
            <v>yamaguchi-kana@yuai.or.jp</v>
          </cell>
          <cell r="N1581" t="str">
            <v xml:space="preserve">http://www.yuai.or.jp </v>
          </cell>
          <cell r="O1581" t="str">
            <v>共に生きるを理念とし、ご利用者、ご家族、地域の皆様にとって信頼される施設であり続けられるよう職員一同仕事に励んでいます。</v>
          </cell>
          <cell r="P1581" t="str">
            <v>【急募】生活相談員／年間休日１２０以上／賞与４．４ヵ月</v>
          </cell>
          <cell r="Q1581" t="str">
            <v>変更範囲：変更なし</v>
          </cell>
          <cell r="R1581" t="str">
            <v>〇完全週休２日制〇賞与昇給あり〇令和３年にオープンしたピカピカの施設です【仕事内容】◎特養での生活相談のお仕事です。◎入所希望者の相談受付施設の入所・退所手続き◎入所者、及びご家族の相談対応◎職員間連携 など★入職後は先輩職員が丁寧に業務内容をお伝えします子育てや介護をする方、ライフステージが変化しても活躍できるよう、法人全体がサポートします。＊休日交替勤務 約１～２回／月（土又は日、又は祝に出勤※希望の平日に振休いただきます。）</v>
          </cell>
          <cell r="S1581" t="str">
            <v>友愛荘</v>
          </cell>
          <cell r="T1581" t="str">
            <v>なし</v>
          </cell>
          <cell r="U1581" t="str">
            <v>正社員</v>
          </cell>
          <cell r="V1581" t="str">
            <v>東京都町田市南大谷１６５１－１</v>
          </cell>
          <cell r="W1581" t="str">
            <v>小田急線町田駅北口より徒歩１７分,※バイク・車通勤可能（職員用無料駐車場有）</v>
          </cell>
          <cell r="X1581" t="str">
            <v>201,300円〜286,000円</v>
          </cell>
          <cell r="Y1581" t="str">
            <v>役割手当 13,000円〜13,000円,ベースアップ手当 8,000円〜8,000円</v>
          </cell>
          <cell r="Z1581" t="str">
            <v>扶養手当 配偶者１６，０００円,      子供 ６，０００円,     （但し、１６歳～２２歳 １１，０００円）,住宅手当 ０円～２５，０００円,＊賃金は経験年数・資格等を考慮する</v>
          </cell>
          <cell r="AA1581" t="str">
            <v>実費支給（上限なし）</v>
          </cell>
          <cell r="AB1581" t="str">
            <v>あり</v>
          </cell>
          <cell r="AC1581" t="str">
            <v>1月あたり900円〜5,000円（前年度実績）</v>
          </cell>
          <cell r="AD1581" t="str">
            <v>あり</v>
          </cell>
          <cell r="AE1581" t="str">
            <v>計 4.40ヶ月分（前年度実績）</v>
          </cell>
          <cell r="AF1581" t="str">
            <v>時給</v>
          </cell>
          <cell r="AG1581" t="str">
            <v>期間の定めなし</v>
          </cell>
          <cell r="AH1581" t="str">
            <v>雇用期間の定めなし</v>
          </cell>
          <cell r="AI1581" t="str">
            <v>雇用期間の定めなし</v>
          </cell>
          <cell r="AJ1581" t="str">
            <v>可</v>
          </cell>
          <cell r="AK1581" t="str">
            <v>あり</v>
          </cell>
          <cell r="AL1581" t="str">
            <v>６０日以内</v>
          </cell>
          <cell r="AM1581" t="str">
            <v>あり</v>
          </cell>
          <cell r="AN1581" t="str">
            <v>10時間</v>
          </cell>
          <cell r="AO1581" t="str">
            <v>日勤</v>
          </cell>
          <cell r="AP1581" t="str">
            <v>8時30分〜17時30分,就業時間に関する特記事項,＊休日交代制勤務 約１～２回／月（土又は日、又は祝）</v>
          </cell>
          <cell r="AQ1581" t="str">
            <v>週休二日制</v>
          </cell>
          <cell r="AR1581" t="str">
            <v>社会福祉士,必須,介護支援専門員（ケアマネージャー）,あれば尚可,求人条件特記事項欄参照,普通自動車運転免許,必須（ＡＴ限定可）</v>
          </cell>
          <cell r="AS1581" t="str">
            <v>雇用保険，労災保険，健康保険，厚生年金</v>
          </cell>
          <cell r="AT1581" t="str">
            <v>1人</v>
          </cell>
          <cell r="AU1581" t="str">
            <v>特別養護老人ホーム（特養）</v>
          </cell>
          <cell r="AV1581" t="str">
            <v>利用しない</v>
          </cell>
          <cell r="AX1581" t="str">
            <v>利用しない</v>
          </cell>
          <cell r="AZ1581" t="str">
            <v>60分</v>
          </cell>
          <cell r="BA1581" t="str">
            <v>週休二日制</v>
          </cell>
          <cell r="BB1581" t="str">
            <v>あり（屋内禁煙）</v>
          </cell>
        </row>
        <row r="1582">
          <cell r="C1582" t="str">
            <v>13190-03991141</v>
          </cell>
          <cell r="D1582">
            <v>45455</v>
          </cell>
          <cell r="E1582" t="str">
            <v>社会福祉法人友愛十字会 友愛荘</v>
          </cell>
          <cell r="F1582" t="str">
            <v>シャカイフクシホウジン ユウアイジュウジカイ ユウアイ</v>
          </cell>
          <cell r="G1582" t="str">
            <v>採用担当</v>
          </cell>
          <cell r="H1582" t="str">
            <v>山口</v>
          </cell>
          <cell r="I1582" t="e">
            <v>#VALUE!</v>
          </cell>
          <cell r="J1582" t="str">
            <v>03-3416-3164</v>
          </cell>
          <cell r="K1582" t="e">
            <v>#VALUE!</v>
          </cell>
          <cell r="L1582" t="str">
            <v>担当者</v>
          </cell>
          <cell r="M1582" t="str">
            <v>随時</v>
          </cell>
          <cell r="N1582" t="str">
            <v xml:space="preserve">http://www.yuai.or.jp </v>
          </cell>
          <cell r="O1582" t="str">
            <v>共に生きるを理念とし、ご利用者、ご家族、地域の皆様にとって信頼される施設であり続けられるよう職員一同仕事に励んでいます。</v>
          </cell>
          <cell r="P1582" t="str">
            <v>看護師／年間休日１２０／町田駅徒歩圏内／車通勤ＯＫ</v>
          </cell>
          <cell r="Q1582" t="str">
            <v>変更範囲：変更なし</v>
          </cell>
          <cell r="R1582" t="str">
            <v>◎夜勤なし・オンコールなし！日勤のお仕事◎賞与４．４か月 ◎令和３年６月に移転オープン◎ユニット型従来型の特養での看護業務！・従来型、ユニット型の併設施設での利用者の健康管理を行います・МＣＳ・急変時の対応・通院付き添いなど◎令和３年オープン！町田市で一番新しいピカピカの施設です！◎施設未経験者歓迎 ◎２ヶ月間のＯＪＴ研修有</v>
          </cell>
          <cell r="S1582" t="str">
            <v>友愛荘</v>
          </cell>
          <cell r="T1582" t="str">
            <v>なし</v>
          </cell>
          <cell r="U1582" t="str">
            <v>正社員</v>
          </cell>
          <cell r="V1582" t="str">
            <v>東京都町田市南大谷１６５１－１</v>
          </cell>
          <cell r="W1582" t="str">
            <v>小田急線 町田駅,最寄り駅から就業場所までの交通手段,徒歩,所要時間,17分</v>
          </cell>
          <cell r="X1582" t="str">
            <v>276,100円〜308,500円</v>
          </cell>
          <cell r="Y1582" t="str">
            <v>役割手当 19,000円〜25,000円,ベースアップ手当 8,000円〜8,000円</v>
          </cell>
          <cell r="Z1582" t="str">
            <v>・条件により支給,・扶養手当：６，０００円～１６，０００円,・住宅手当：０円～２５，０００円,※臨時支援手当は法人の規定により変動あり。</v>
          </cell>
          <cell r="AA1582" t="str">
            <v>実費支給（上限なし）</v>
          </cell>
          <cell r="AB1582" t="str">
            <v>あり</v>
          </cell>
          <cell r="AC1582" t="str">
            <v>1月あたり900円〜5,000円（前年度実績）</v>
          </cell>
          <cell r="AD1582" t="str">
            <v>あり</v>
          </cell>
          <cell r="AE1582" t="str">
            <v>計 4.40ヶ月分（前年度実績）</v>
          </cell>
          <cell r="AF1582" t="str">
            <v>月給（手当等確認ください）</v>
          </cell>
          <cell r="AG1582" t="str">
            <v>期間の定めなし</v>
          </cell>
          <cell r="AH1582" t="str">
            <v>雇用期間の定めなし</v>
          </cell>
          <cell r="AI1582" t="str">
            <v>雇用期間の定めなし</v>
          </cell>
          <cell r="AJ1582" t="str">
            <v>可</v>
          </cell>
          <cell r="AK1582" t="str">
            <v>あり</v>
          </cell>
          <cell r="AL1582" t="str">
            <v>６０日以内</v>
          </cell>
          <cell r="AM1582" t="str">
            <v>あり</v>
          </cell>
          <cell r="AN1582" t="str">
            <v>10時間</v>
          </cell>
          <cell r="AO1582" t="str">
            <v>変形労働時間制</v>
          </cell>
          <cell r="AP1582" t="str">
            <v>変形労働時間制の単位,１ヶ月単位,就業時間１,8時30分〜17時30分</v>
          </cell>
          <cell r="AQ1582" t="str">
            <v>週休二日制</v>
          </cell>
          <cell r="AR1582" t="str">
            <v>看護師必須</v>
          </cell>
          <cell r="AS1582" t="str">
            <v>雇用保険，労災保険，健康保険，厚生年金</v>
          </cell>
          <cell r="AT1582" t="str">
            <v>1人</v>
          </cell>
          <cell r="AU1582" t="str">
            <v>特別養護老人ホーム（特養）</v>
          </cell>
          <cell r="AV1582" t="str">
            <v>利用しない</v>
          </cell>
          <cell r="AX1582" t="str">
            <v>利用しない</v>
          </cell>
          <cell r="AZ1582" t="str">
            <v>60分</v>
          </cell>
          <cell r="BA1582" t="str">
            <v>週休二日制</v>
          </cell>
          <cell r="BB1582" t="str">
            <v>あり（屋内禁煙）</v>
          </cell>
        </row>
        <row r="1583">
          <cell r="C1583" t="str">
            <v>13190-03504741</v>
          </cell>
          <cell r="D1583">
            <v>45455</v>
          </cell>
          <cell r="E1583" t="str">
            <v>社会福祉法人友愛十字会 友愛荘</v>
          </cell>
          <cell r="F1583" t="str">
            <v>シャカイフクシホウジン ユウアイジュウジカイ ユウアイソウ</v>
          </cell>
          <cell r="G1583" t="str">
            <v>採用担当</v>
          </cell>
          <cell r="H1583" t="str">
            <v>山口</v>
          </cell>
          <cell r="I1583" t="e">
            <v>#VALUE!</v>
          </cell>
          <cell r="J1583" t="str">
            <v>03-3416-3164</v>
          </cell>
          <cell r="K1583" t="e">
            <v>#VALUE!</v>
          </cell>
          <cell r="L1583" t="str">
            <v>担当者</v>
          </cell>
          <cell r="M1583" t="str">
            <v>随時</v>
          </cell>
          <cell r="N1583" t="str">
            <v xml:space="preserve">http://www.yuai.or.jp </v>
          </cell>
          <cell r="O1583" t="str">
            <v>共に生きるを理念とし、ご利用者、ご家族、地域の皆様にとって信頼される施設であり続けられるよう職員一同仕事に励んでいます。</v>
          </cell>
          <cell r="P1583" t="str">
            <v>看護師／就業時間相談可！／日勤勤務／子育て世代活躍中</v>
          </cell>
          <cell r="Q1583" t="str">
            <v>変更範囲：変更なし</v>
          </cell>
          <cell r="R1583" t="str">
            <v>★週２日～勤務からＯＫ★ライフスタイルに合わせて働けます,・ユニット型・従来型の併設施設です！,お仕事は施設内での看護業務全般,健康観察、バイタルチェック（体温・血圧・脈拍・,体内の酸素飽和度）、施設管理者との打ち合わせや,薬の管理業務が中心です。,★入職後は先輩職員が丁寧に、業務内容をお伝えします。,長く安定したお仕事をお探しの方にピッタリです。</v>
          </cell>
          <cell r="S1583" t="str">
            <v>友愛荘</v>
          </cell>
          <cell r="T1583" t="str">
            <v>なし</v>
          </cell>
          <cell r="U1583" t="str">
            <v>非常勤パート</v>
          </cell>
          <cell r="V1583" t="str">
            <v>東京都町田市南大谷１６５１－１</v>
          </cell>
          <cell r="W1583" t="str">
            <v>小田急小田原線 町田駅,最寄り駅から就業場所までの交通手段,徒歩,所要時間,17分</v>
          </cell>
          <cell r="X1583" t="str">
            <v>1,849円〜1,849円</v>
          </cell>
          <cell r="Y1583" t="str">
            <v>ベースアップ手当 49円〜49円</v>
          </cell>
          <cell r="Z1583" t="str">
            <v>なし</v>
          </cell>
          <cell r="AA1583" t="str">
            <v>実費支給（上限なし）</v>
          </cell>
          <cell r="AB1583" t="str">
            <v>あり</v>
          </cell>
          <cell r="AC1583" t="str">
            <v>1時間あたり0円〜183円（前年度実績）</v>
          </cell>
          <cell r="AD1583" t="str">
            <v>なし</v>
          </cell>
          <cell r="AE1583" t="str">
            <v>なし</v>
          </cell>
          <cell r="AF1583" t="str">
            <v>時給</v>
          </cell>
          <cell r="AG1583" t="str">
            <v>期間の定めあり</v>
          </cell>
          <cell r="AH1583" t="str">
            <v>雇用期間の定めあり（4ヶ月以上）,〜2025年3月31日</v>
          </cell>
          <cell r="AI1583" t="str">
            <v>契約更新の可能性あり（原則更新）</v>
          </cell>
          <cell r="AJ1583" t="str">
            <v>可</v>
          </cell>
          <cell r="AK1583" t="str">
            <v>なし</v>
          </cell>
          <cell r="AL1583" t="str">
            <v>なし</v>
          </cell>
          <cell r="AM1583" t="str">
            <v>あり</v>
          </cell>
          <cell r="AN1583" t="str">
            <v>3時間</v>
          </cell>
          <cell r="AO1583" t="str">
            <v>日勤</v>
          </cell>
          <cell r="AP1583" t="str">
            <v>8時30分〜17時30分,就業時間２,10時00分〜19時00分,就業時間に関する特記事項,勤務日、時間応相談</v>
          </cell>
          <cell r="AQ1583" t="str">
            <v>週2日〜週5日</v>
          </cell>
          <cell r="AR1583" t="str">
            <v>看護師,必須,いずれかの資格を所持で可</v>
          </cell>
          <cell r="AS1583" t="str">
            <v>労災保険</v>
          </cell>
          <cell r="AT1583" t="str">
            <v>1人</v>
          </cell>
          <cell r="AU1583" t="str">
            <v>特別養護老人ホーム（特養）</v>
          </cell>
          <cell r="AV1583" t="str">
            <v>利用しない</v>
          </cell>
          <cell r="AX1583" t="str">
            <v>利用しない</v>
          </cell>
          <cell r="AZ1583" t="str">
            <v>60分</v>
          </cell>
          <cell r="BA1583" t="str">
            <v>週休二日制</v>
          </cell>
          <cell r="BB1583" t="str">
            <v>あり（屋内禁煙）</v>
          </cell>
        </row>
        <row r="1584">
          <cell r="C1584" t="str">
            <v>13190-04709141</v>
          </cell>
          <cell r="D1584">
            <v>45455</v>
          </cell>
          <cell r="E1584" t="str">
            <v>社会福祉法人友愛十字会 友愛荘</v>
          </cell>
          <cell r="F1584" t="str">
            <v>シャカイフクシホウジン ユウアイジュウジカイ ユウアイ</v>
          </cell>
          <cell r="G1584" t="str">
            <v>採用担当</v>
          </cell>
          <cell r="H1584" t="str">
            <v>山口</v>
          </cell>
          <cell r="I1584" t="str">
            <v>ヤマグチ</v>
          </cell>
          <cell r="J1584" t="str">
            <v>070-7601-6639</v>
          </cell>
          <cell r="K1584" t="str">
            <v>042-785-5716</v>
          </cell>
          <cell r="L1584" t="str">
            <v>担当者（カタカナ）</v>
          </cell>
          <cell r="M1584" t="str">
            <v>郵送の送付場所</v>
          </cell>
          <cell r="N1584" t="str">
            <v xml:space="preserve">http://www.yuai.or.jp </v>
          </cell>
          <cell r="O1584" t="str">
            <v>共に生きるを理念とし、ご利用者、ご家族、地域の皆様にとって信頼される施設であり続けられるよう職員一同仕事に励んでいます。</v>
          </cell>
          <cell r="P1584" t="str">
            <v>盛り付け調理スタッフ／ピカピカの施設でのお仕事／週１日～</v>
          </cell>
          <cell r="Q1584" t="str">
            <v>変更範囲：変更なし</v>
          </cell>
          <cell r="R1584" t="str">
            <v>◎令和３年６月に移転オープンした福祉施設で、調理補助をして頂きます。◎パックの料理を温めたり、食事の配膳・下膳と食器の洗浄作業をお願いします。◎経験・スキルは問いません！未経験者大歓迎。◎町田駅周辺で一番新しいピカピカの施設です◎短時間勤務◎子育て中の方や学生、高齢者大歓迎ご応募おまちしております！</v>
          </cell>
          <cell r="S1584" t="str">
            <v>友愛荘</v>
          </cell>
          <cell r="T1584" t="str">
            <v>なし</v>
          </cell>
          <cell r="U1584" t="str">
            <v>非常勤パート</v>
          </cell>
          <cell r="V1584" t="str">
            <v>東京都町田市南大谷１６５１－１</v>
          </cell>
          <cell r="W1584" t="str">
            <v>小田急線 町田駅,最寄り駅から就業場所までの交通手段,徒歩,所要時間,17分</v>
          </cell>
          <cell r="X1584" t="str">
            <v>1,113円〜1,113円</v>
          </cell>
          <cell r="Y1584" t="str">
            <v>-</v>
          </cell>
          <cell r="Z1584" t="str">
            <v>-</v>
          </cell>
          <cell r="AA1584" t="str">
            <v>なし</v>
          </cell>
          <cell r="AB1584" t="str">
            <v>なし</v>
          </cell>
          <cell r="AC1584" t="str">
            <v>なし</v>
          </cell>
          <cell r="AD1584" t="str">
            <v>なし</v>
          </cell>
          <cell r="AE1584" t="str">
            <v>なし</v>
          </cell>
          <cell r="AF1584" t="str">
            <v>時給</v>
          </cell>
          <cell r="AG1584" t="str">
            <v>期間の定めあり</v>
          </cell>
          <cell r="AH1584" t="str">
            <v>雇用期間の定めあり（4ヶ月以上）,〜2025年3月31日</v>
          </cell>
          <cell r="AI1584" t="str">
            <v>契約更新の可能性あり（原則更新）</v>
          </cell>
          <cell r="AJ1584" t="str">
            <v>可</v>
          </cell>
          <cell r="AK1584" t="str">
            <v>なし</v>
          </cell>
          <cell r="AL1584" t="str">
            <v>なし</v>
          </cell>
          <cell r="AM1584" t="str">
            <v>なし</v>
          </cell>
          <cell r="AN1584" t="str">
            <v>なし</v>
          </cell>
          <cell r="AO1584" t="str">
            <v>日勤</v>
          </cell>
          <cell r="AP1584" t="str">
            <v>7時00分〜9時00分,就業時間２,11時00分〜13時00分,就業時間３,17時00分〜19時00分,就業時間に関する特記事項,週１日～,平日の夕方または土日の朝・昼・夕のいずれか</v>
          </cell>
          <cell r="AQ1584" t="str">
            <v>週1日〜週3日</v>
          </cell>
          <cell r="AR1584" t="str">
            <v>免許・資格不問</v>
          </cell>
          <cell r="AS1584" t="str">
            <v>労災保険</v>
          </cell>
          <cell r="AT1584" t="str">
            <v>3人</v>
          </cell>
          <cell r="AU1584" t="str">
            <v>特別養護老人ホーム（特養）</v>
          </cell>
          <cell r="AV1584" t="str">
            <v>利用しない</v>
          </cell>
          <cell r="AX1584" t="str">
            <v>利用しない</v>
          </cell>
          <cell r="AZ1584" t="str">
            <v>0分</v>
          </cell>
          <cell r="BA1584" t="str">
            <v>週休二日制</v>
          </cell>
          <cell r="BB1584" t="str">
            <v>あり（屋内禁煙）</v>
          </cell>
        </row>
        <row r="1585">
          <cell r="C1585" t="str">
            <v>13190-04773741</v>
          </cell>
          <cell r="D1585">
            <v>45455</v>
          </cell>
          <cell r="E1585" t="str">
            <v>社会福祉法人友愛十字会 友愛荘</v>
          </cell>
          <cell r="F1585" t="str">
            <v>シャカイフクシホウジン ユウアイジュウジカイ ユウアイソウ</v>
          </cell>
          <cell r="G1585" t="str">
            <v>採用担当</v>
          </cell>
          <cell r="H1585" t="str">
            <v>山口</v>
          </cell>
          <cell r="I1585" t="e">
            <v>#VALUE!</v>
          </cell>
          <cell r="J1585" t="str">
            <v>070-7601-6639</v>
          </cell>
          <cell r="K1585" t="str">
            <v>042-785-5716</v>
          </cell>
          <cell r="L1585" t="str">
            <v>担当者</v>
          </cell>
          <cell r="M1585" t="str">
            <v>随時</v>
          </cell>
          <cell r="N1585" t="str">
            <v xml:space="preserve">http://www.yuai.or.jp </v>
          </cell>
          <cell r="O1585" t="str">
            <v>共に生きるを理念とし、ご利用者、ご家族、地域の皆様にとって信頼される施設であり続けられるよう職員一同仕事に励んでいます。</v>
          </cell>
          <cell r="P1585" t="str">
            <v>清掃スタッフ／未経験者歓迎！／週１日～ＯＫ</v>
          </cell>
          <cell r="Q1585" t="str">
            <v>変更範囲：変更なし</v>
          </cell>
          <cell r="R1585" t="str">
            <v>◎オープン２周年ピカピカの福祉施設でのお仕事です◎１日３時間程度の勤務になります♪スキマ時間に働けます◎おまかせするのは居室清掃・ごみ回収・植栽管理などの清掃業務です。◎ご家庭でお掃除をしている方でならすぐに慣れると思います。◎短時間勤務・時間帯応相談◎子育て中の方や学生アルバイト、高齢者大歓迎お問い合わせも大歓迎です。お気軽にご連絡ください。</v>
          </cell>
          <cell r="S1585" t="str">
            <v>「特別養護老人ホーム友愛荘」</v>
          </cell>
          <cell r="T1585" t="str">
            <v>なし</v>
          </cell>
          <cell r="U1585" t="str">
            <v>非常勤パート</v>
          </cell>
          <cell r="V1585" t="str">
            <v>東京都町田市南大谷１６５１―１</v>
          </cell>
          <cell r="W1585" t="str">
            <v>小田急線 町田駅,最寄り駅から就業場所までの交通手段,徒歩,所要時間,17分</v>
          </cell>
          <cell r="X1585" t="str">
            <v>1,113円〜1,113円</v>
          </cell>
          <cell r="Y1585" t="str">
            <v>-</v>
          </cell>
          <cell r="Z1585" t="str">
            <v>-</v>
          </cell>
          <cell r="AA1585" t="str">
            <v>なし</v>
          </cell>
          <cell r="AB1585" t="str">
            <v>なし</v>
          </cell>
          <cell r="AC1585" t="str">
            <v>なし</v>
          </cell>
          <cell r="AD1585" t="str">
            <v>なし</v>
          </cell>
          <cell r="AE1585" t="str">
            <v>なし</v>
          </cell>
          <cell r="AF1585" t="str">
            <v>時給</v>
          </cell>
          <cell r="AG1585" t="str">
            <v>期間の定めあり</v>
          </cell>
          <cell r="AH1585" t="str">
            <v>雇用期間の定めあり（4ヶ月以上）,〜2025年3月31日</v>
          </cell>
          <cell r="AI1585" t="str">
            <v>契約更新の可能性あり（原則更新）</v>
          </cell>
          <cell r="AJ1585" t="str">
            <v>可</v>
          </cell>
          <cell r="AK1585" t="str">
            <v>なし</v>
          </cell>
          <cell r="AL1585" t="str">
            <v>なし</v>
          </cell>
          <cell r="AM1585" t="str">
            <v>なし</v>
          </cell>
          <cell r="AN1585" t="str">
            <v>なし</v>
          </cell>
          <cell r="AO1585" t="str">
            <v>日勤</v>
          </cell>
          <cell r="AP1585" t="str">
            <v>9時00分〜17時30分の時間の間の3時間程度,就業時間に関する特記事項,週１～,勤務時間は１日３時間程度,勤務時間は応相談</v>
          </cell>
          <cell r="AQ1585" t="str">
            <v>週1日以上</v>
          </cell>
          <cell r="AR1585" t="str">
            <v>免許・資格不問</v>
          </cell>
          <cell r="AS1585" t="str">
            <v>労災保険</v>
          </cell>
          <cell r="AT1585" t="str">
            <v>3人</v>
          </cell>
          <cell r="AU1585" t="str">
            <v>特別養護老人ホーム（特養）</v>
          </cell>
          <cell r="AV1585" t="str">
            <v>利用しない</v>
          </cell>
          <cell r="AX1585" t="str">
            <v>利用しない</v>
          </cell>
          <cell r="AZ1585" t="str">
            <v>0分</v>
          </cell>
          <cell r="BA1585" t="str">
            <v>週休二日制</v>
          </cell>
          <cell r="BB1585" t="str">
            <v>あり（屋内禁煙）</v>
          </cell>
        </row>
        <row r="1586">
          <cell r="C1586" t="str">
            <v>13190-03248941</v>
          </cell>
          <cell r="D1586">
            <v>45455</v>
          </cell>
          <cell r="E1586" t="str">
            <v>医療法人社団芙蓉会 ふよう病院</v>
          </cell>
          <cell r="F1586" t="str">
            <v>イリョウホウジンシャダンフヨウカイ フヨウビョウイン</v>
          </cell>
          <cell r="G1586" t="str">
            <v>人事課 課長</v>
          </cell>
          <cell r="H1586" t="str">
            <v>盆子原 一成</v>
          </cell>
          <cell r="I1586" t="str">
            <v>ボンゴバラ カズナリ</v>
          </cell>
          <cell r="J1586" t="str">
            <v>042-795-2631</v>
          </cell>
          <cell r="K1586" t="str">
            <v>042-799-2491</v>
          </cell>
          <cell r="L1586" t="str">
            <v>担当者（カタカナ）</v>
          </cell>
          <cell r="M1586" t="str">
            <v>盆子原 一成</v>
          </cell>
          <cell r="N1586" t="str">
            <v xml:space="preserve">https://www.fuyou.or.jp/ </v>
          </cell>
          <cell r="O1586" t="str">
            <v>「老人は国の宝」を標語に掲げ、高齢者医療、介護保険事業を運営する医療法人です。ご利用者に「ここに居て良かった」と思って頂けるサービスを目指しています。</v>
          </cell>
          <cell r="P1586" t="str">
            <v>介護職（ケアワーカー）</v>
          </cell>
          <cell r="Q1586" t="str">
            <v>変更範囲：法人の定める業務</v>
          </cell>
          <cell r="R1586" t="str">
            <v>＊デイサービスにおける介護業務（送迎業務を含む）を担当して頂 きます。・生活リハビリを中心に日常生活に必要なことを 自分でできるようにサポート。・一般型（定員３０名）</v>
          </cell>
          <cell r="S1586" t="str">
            <v>ディサービスふれあいルーム</v>
          </cell>
          <cell r="T1586" t="str">
            <v>なし</v>
          </cell>
          <cell r="U1586" t="str">
            <v>正社員</v>
          </cell>
          <cell r="V1586" t="str">
            <v>東京都町田市南町田３丁目４３－１</v>
          </cell>
          <cell r="W1586" t="str">
            <v>東急田園都市線 南町田グランベリーパーク駅,最寄り駅から就業場所までの交通手段,徒歩,所要時間,8分</v>
          </cell>
          <cell r="X1586" t="str">
            <v>189,000円〜216,000円</v>
          </cell>
          <cell r="Y1586" t="str">
            <v>処遇改善手当 19,000円〜41,000円</v>
          </cell>
          <cell r="Z1586" t="str">
            <v>＊資格手当, ３０００円～５０００円</v>
          </cell>
          <cell r="AA1586" t="str">
            <v>実費支給（上限あり）</v>
          </cell>
          <cell r="AB1586" t="str">
            <v>あり</v>
          </cell>
          <cell r="AC1586" t="str">
            <v>1月あたり〜2,000円（前年度実績）</v>
          </cell>
          <cell r="AD1586" t="str">
            <v>あり</v>
          </cell>
          <cell r="AE1586" t="str">
            <v>計 3.30ヶ月分（前年度実績）</v>
          </cell>
          <cell r="AF1586" t="str">
            <v>月給（手当等確認ください）</v>
          </cell>
          <cell r="AG1586" t="str">
            <v>期間の定めなし</v>
          </cell>
          <cell r="AH1586" t="str">
            <v>雇用期間の定めなし</v>
          </cell>
          <cell r="AI1586" t="str">
            <v>雇用期間の定めなし</v>
          </cell>
          <cell r="AJ1586" t="str">
            <v>可</v>
          </cell>
          <cell r="AK1586" t="str">
            <v>あり</v>
          </cell>
          <cell r="AL1586" t="str">
            <v>３ヶ月</v>
          </cell>
          <cell r="AM1586" t="str">
            <v>あり</v>
          </cell>
          <cell r="AN1586" t="str">
            <v>6時間</v>
          </cell>
          <cell r="AO1586" t="str">
            <v>変形労働時間制</v>
          </cell>
          <cell r="AP1586" t="str">
            <v>変形労働時間制の単位,１ヶ月単位,就業時間１,8時30分〜17時00分,就業時間２,9時00分〜17時30分</v>
          </cell>
          <cell r="AQ1586" t="str">
            <v>週休二日制</v>
          </cell>
          <cell r="AR1586" t="str">
            <v>ホームヘルパー２級,必須,介護職員初任者研修修了者,必須,介護福祉士,あれば尚可,いずれかの資格を所持で可,普通自動車運転免許,あれば尚可（ＡＴ限定可）</v>
          </cell>
          <cell r="AS1586" t="str">
            <v>雇用保険，労災保険，健康保険，厚生年金，財形</v>
          </cell>
          <cell r="AT1586" t="str">
            <v>2人</v>
          </cell>
          <cell r="AU1586" t="str">
            <v>通所介護（デイサービス）</v>
          </cell>
          <cell r="AV1586" t="str">
            <v>利用しない</v>
          </cell>
          <cell r="AX1586" t="str">
            <v>利用しない</v>
          </cell>
          <cell r="AZ1586" t="str">
            <v>80分</v>
          </cell>
          <cell r="BA1586" t="str">
            <v>週休二日制</v>
          </cell>
          <cell r="BB1586" t="str">
            <v>あり（屋内禁煙）</v>
          </cell>
        </row>
        <row r="1587">
          <cell r="C1587" t="str">
            <v>13190-03250841</v>
          </cell>
          <cell r="D1587">
            <v>45455</v>
          </cell>
          <cell r="E1587" t="str">
            <v>医療法人社団芙蓉会 ふよう病院</v>
          </cell>
          <cell r="F1587" t="str">
            <v>イリョウホウジンシャダンフヨウカイ フヨウビョウイン</v>
          </cell>
          <cell r="G1587" t="str">
            <v>人事課 課長</v>
          </cell>
          <cell r="H1587" t="str">
            <v>盆子原 一成</v>
          </cell>
          <cell r="I1587" t="str">
            <v>ボンコバラ カズナリ</v>
          </cell>
          <cell r="J1587" t="str">
            <v>042-795-2631</v>
          </cell>
          <cell r="K1587" t="str">
            <v>042-799-2491</v>
          </cell>
          <cell r="L1587" t="str">
            <v>担当者（カタカナ）</v>
          </cell>
          <cell r="M1587" t="e">
            <v>#REF!</v>
          </cell>
          <cell r="N1587" t="str">
            <v xml:space="preserve">https://www.fuyou.or.jp/ </v>
          </cell>
          <cell r="O1587" t="str">
            <v>「老人は国の宝」を標語に掲げ、高齢者医療、介護保険事業を運営する医療法人です。ご利用者に「ここに居て良かった」と思って頂けるサービスを目指しています。</v>
          </cell>
          <cell r="P1587" t="str">
            <v>介護職（有料老人ホーム ミオ・ファミリア町田）</v>
          </cell>
          <cell r="Q1587" t="str">
            <v>変更範囲：法人の定める業務</v>
          </cell>
          <cell r="R1587" t="str">
            <v>＊有料老人ホームでの介護業務を担当して頂きます。（３２人定員）・病院に併設しているので安心して働いて頂けます。 ご利用者様が、その方らしくのびのびと過ごせるよう 介助しながら、食べる楽しみや人と会話する楽しみが 得られるようにサポートして頂きます。</v>
          </cell>
          <cell r="S1587" t="str">
            <v>ミオ・ファミリア町田</v>
          </cell>
          <cell r="T1587" t="str">
            <v>なし</v>
          </cell>
          <cell r="U1587" t="str">
            <v>正社員</v>
          </cell>
          <cell r="V1587" t="str">
            <v>東京都町田市南町田３－４３－１</v>
          </cell>
          <cell r="W1587" t="str">
            <v>東急田園都市線・南町田グランベリーパーク駅,最寄り駅から就業場所までの交通手段,徒歩,所要時間,8分</v>
          </cell>
          <cell r="X1587" t="str">
            <v>199,800円〜226,800円</v>
          </cell>
          <cell r="Y1587" t="str">
            <v>出勤手当 10,800円〜10,800円,処遇改善手当 19,000円〜41,000円</v>
          </cell>
          <cell r="Z1587" t="str">
            <v>＊夜勤手当 １回 ７０００円 ,＊資格手当 ３０００円～５０００円</v>
          </cell>
          <cell r="AA1587" t="str">
            <v>実費支給（上限あり）</v>
          </cell>
          <cell r="AB1587" t="str">
            <v>あり</v>
          </cell>
          <cell r="AC1587" t="str">
            <v>1月あたり〜2,000円（前年度実績）</v>
          </cell>
          <cell r="AD1587" t="str">
            <v>あり</v>
          </cell>
          <cell r="AE1587" t="str">
            <v>計 3.30ヶ月分（前年度実績）</v>
          </cell>
          <cell r="AF1587" t="str">
            <v>月給（手当等確認ください）</v>
          </cell>
          <cell r="AG1587" t="str">
            <v>期間の定めなし</v>
          </cell>
          <cell r="AH1587" t="str">
            <v>雇用期間の定めなし</v>
          </cell>
          <cell r="AI1587" t="str">
            <v>雇用期間の定めなし</v>
          </cell>
          <cell r="AJ1587" t="str">
            <v>可</v>
          </cell>
          <cell r="AK1587" t="str">
            <v>あり</v>
          </cell>
          <cell r="AL1587" t="str">
            <v>３ヶ月 夜勤なし</v>
          </cell>
          <cell r="AM1587" t="str">
            <v>あり</v>
          </cell>
          <cell r="AN1587" t="str">
            <v>6時間</v>
          </cell>
          <cell r="AO1587" t="str">
            <v>変形労働時間制</v>
          </cell>
          <cell r="AP1587" t="str">
            <v>変形労働時間制の単位,１ヶ月単位,就業時間１,7時00分〜15時00分,就業時間２,7時30分〜15時30分,就業時間３,9時00分〜17時00分,就業時間に関する特記事項,（４）１２：３０～２０：３０休憩６０分,（５）１７：００～０９：００休憩１２０分</v>
          </cell>
          <cell r="AQ1587" t="str">
            <v>週休二日制</v>
          </cell>
          <cell r="AR1587" t="str">
            <v>ホームヘルパー２級,必須,介護職員初任者研修修了者,必須,介護福祉士,あれば尚可</v>
          </cell>
          <cell r="AS1587" t="str">
            <v>雇用保険，労災保険，健康保険，厚生年金，財形</v>
          </cell>
          <cell r="AT1587" t="str">
            <v>3人</v>
          </cell>
          <cell r="AU1587" t="str">
            <v>特定施設入居者生活介護（有料老人ホーム）</v>
          </cell>
          <cell r="AV1587" t="str">
            <v>利用しない</v>
          </cell>
          <cell r="AX1587" t="str">
            <v>利用しない</v>
          </cell>
          <cell r="AZ1587" t="str">
            <v>60分</v>
          </cell>
          <cell r="BA1587" t="str">
            <v>週休二日制</v>
          </cell>
          <cell r="BB1587" t="str">
            <v>あり（屋内禁煙）</v>
          </cell>
        </row>
        <row r="1588">
          <cell r="C1588" t="str">
            <v>13190-03239641</v>
          </cell>
          <cell r="D1588">
            <v>45455</v>
          </cell>
          <cell r="E1588" t="str">
            <v>医療法人社団芙蓉会 ふよう病院</v>
          </cell>
          <cell r="F1588" t="str">
            <v>イリョウホウジンシャダンフヨウカイ フヨウビョウイン</v>
          </cell>
          <cell r="G1588" t="str">
            <v>人事課 課長</v>
          </cell>
          <cell r="H1588" t="str">
            <v>盆子原 一成</v>
          </cell>
          <cell r="I1588" t="str">
            <v>ボンコバラ カズナリ</v>
          </cell>
          <cell r="J1588" t="str">
            <v>042-795-2631</v>
          </cell>
          <cell r="K1588" t="str">
            <v>042-799-2491</v>
          </cell>
          <cell r="L1588" t="str">
            <v>担当者（カタカナ）</v>
          </cell>
          <cell r="M1588" t="e">
            <v>#VALUE!</v>
          </cell>
          <cell r="N1588" t="str">
            <v xml:space="preserve">https://www.fuyou.or.jp/ </v>
          </cell>
          <cell r="O1588" t="str">
            <v>「老人は国の宝」を標語に掲げ、高齢者医療、介護保険事業を運営する医療法人です。ご利用者に「ここに居て良かった」と思って頂けるサービスを目指しています。</v>
          </cell>
          <cell r="P1588" t="str">
            <v>看護師（有料老人ホーム ミオ・ファミリア町田）【急募】</v>
          </cell>
          <cell r="Q1588" t="str">
            <v>変更範囲：法人の定める業務</v>
          </cell>
          <cell r="R1588" t="str">
            <v>＊有料老人ホームでの看護業務を担当して頂きます。（３２人定員）・病院に併設しているので安心して働いて頂けます。 ご利用者様が、その方らしくのびのびと過ごせるよう 援助しながら、食べる楽しみや人と会話する楽しみが 得られるようにサポートして頂きます。＊オンコールあり（月１０回程度） 基本電話対応</v>
          </cell>
          <cell r="S1588" t="str">
            <v>ミオ・ファミリア町田</v>
          </cell>
          <cell r="T1588" t="str">
            <v>なし</v>
          </cell>
          <cell r="U1588" t="str">
            <v>正社員</v>
          </cell>
          <cell r="V1588" t="str">
            <v>東京都町田市南町田３－４３－１</v>
          </cell>
          <cell r="W1588" t="str">
            <v>東急田園都市線・南町田グランベリーパーク駅,最寄り駅から就業場所までの交通手段,徒歩,所要時間,8分</v>
          </cell>
          <cell r="X1588" t="str">
            <v>268,800円〜293,800円</v>
          </cell>
          <cell r="Y1588" t="str">
            <v>出勤手当 10,800円〜10,800円</v>
          </cell>
          <cell r="Z1588" t="str">
            <v>※求人に関する特記事項あり</v>
          </cell>
          <cell r="AA1588" t="str">
            <v>実費支給（上限あり）</v>
          </cell>
          <cell r="AB1588" t="str">
            <v>あり</v>
          </cell>
          <cell r="AC1588" t="str">
            <v>1月あたり〜2,000円（前年度実績）</v>
          </cell>
          <cell r="AD1588" t="str">
            <v>あり</v>
          </cell>
          <cell r="AE1588" t="str">
            <v>計 4.00ヶ月分（前年度実績）</v>
          </cell>
          <cell r="AF1588" t="str">
            <v>月給（手当等確認ください）</v>
          </cell>
          <cell r="AG1588" t="str">
            <v>期間の定めなし</v>
          </cell>
          <cell r="AH1588" t="str">
            <v>雇用期間の定めなし</v>
          </cell>
          <cell r="AI1588" t="str">
            <v>雇用期間の定めなし</v>
          </cell>
          <cell r="AJ1588" t="str">
            <v>可</v>
          </cell>
          <cell r="AK1588" t="str">
            <v>あり</v>
          </cell>
          <cell r="AL1588" t="str">
            <v>３ヶ月 夜勤なし</v>
          </cell>
          <cell r="AM1588" t="str">
            <v>あり</v>
          </cell>
          <cell r="AN1588" t="str">
            <v>6時間</v>
          </cell>
          <cell r="AO1588" t="str">
            <v>変形労働時間制</v>
          </cell>
          <cell r="AP1588" t="str">
            <v>変形労働時間制の単位,１ヶ月単位,就業時間１,9時00分〜17時00分</v>
          </cell>
          <cell r="AQ1588" t="str">
            <v>週休二日制</v>
          </cell>
          <cell r="AR1588" t="str">
            <v>看護師必須</v>
          </cell>
          <cell r="AS1588" t="str">
            <v>雇用保険，労災保険，健康保険，厚生年金，財形</v>
          </cell>
          <cell r="AT1588" t="str">
            <v>2人</v>
          </cell>
          <cell r="AU1588" t="str">
            <v>特定施設入居者生活介護（有料老人ホーム）</v>
          </cell>
          <cell r="AV1588" t="str">
            <v>利用しない</v>
          </cell>
          <cell r="AX1588" t="str">
            <v>利用しない</v>
          </cell>
          <cell r="AZ1588" t="str">
            <v>60分</v>
          </cell>
          <cell r="BA1588" t="str">
            <v>週休二日制</v>
          </cell>
          <cell r="BB1588" t="str">
            <v>あり（屋内禁煙）</v>
          </cell>
        </row>
        <row r="1589">
          <cell r="C1589" t="str">
            <v>13190-03241341</v>
          </cell>
          <cell r="D1589">
            <v>45455</v>
          </cell>
          <cell r="E1589" t="str">
            <v>医療法人社団芙蓉会 ふよう病院</v>
          </cell>
          <cell r="F1589" t="str">
            <v>イリョウホウジンシャダンフヨウカイ フヨウビョウイン</v>
          </cell>
          <cell r="G1589" t="str">
            <v>人事課 課長</v>
          </cell>
          <cell r="H1589" t="str">
            <v>盆子原 一成</v>
          </cell>
          <cell r="I1589" t="str">
            <v>ボンコバラ カズナリ</v>
          </cell>
          <cell r="J1589" t="str">
            <v>042-795-2631</v>
          </cell>
          <cell r="K1589" t="str">
            <v>042-799-2491</v>
          </cell>
          <cell r="L1589" t="str">
            <v>担当者（カタカナ）</v>
          </cell>
          <cell r="M1589" t="e">
            <v>#VALUE!</v>
          </cell>
          <cell r="N1589" t="str">
            <v xml:space="preserve">https://www.fuyou.or.jp/ </v>
          </cell>
          <cell r="O1589" t="str">
            <v>「老人は国の宝」を標語に掲げ、高齢者医療、介護保険事業を運営する医療法人です。ご利用者に「ここに居て良かった」と思って頂けるサービスを目指しています。</v>
          </cell>
          <cell r="P1589" t="str">
            <v>ケアワーカー（グループホームあおぞら）【女性限定求人】</v>
          </cell>
          <cell r="Q1589" t="str">
            <v>変更範囲：法人の定める業務</v>
          </cell>
          <cell r="R1589" t="str">
            <v>＊認知症の高齢者グループホームにおける介護業務。【男女雇用機会均等法適用除外：女性限定求人】 女性の入浴介助・食事介助・排泄介助含む 女性の入居者が９割以上です。＊日勤時は、食事（昼食・夕食）作りの専門スタッフが おりますから安心です。 ＜定員１８名＞  入居者９名（ワンユニット×２）</v>
          </cell>
          <cell r="S1589" t="str">
            <v>グループホームあおぞら</v>
          </cell>
          <cell r="T1589" t="str">
            <v>なし</v>
          </cell>
          <cell r="U1589" t="str">
            <v>正社員</v>
          </cell>
          <cell r="V1589" t="str">
            <v>東京都町田市南町田３－４３－１</v>
          </cell>
          <cell r="W1589" t="str">
            <v>東急田園都市線 南町田グランベリーパーク駅,最寄り駅から就業場所までの交通手段,徒歩,所要時間,8分</v>
          </cell>
          <cell r="X1589" t="str">
            <v>189,000円〜216,000円</v>
          </cell>
          <cell r="Y1589" t="str">
            <v>処遇改善手当 19,000円〜41,000円</v>
          </cell>
          <cell r="Z1589" t="str">
            <v>基本給,ヘルパー  １７００００円,介護福祉士 １７５０００円,夜勤１回 ７０００円,資格手当（介護福祉士）５０００円</v>
          </cell>
          <cell r="AA1589" t="str">
            <v>実費支給（上限あり）</v>
          </cell>
          <cell r="AB1589" t="str">
            <v>あり</v>
          </cell>
          <cell r="AC1589" t="str">
            <v>1月あたり0円〜2,000円（前年度実績）</v>
          </cell>
          <cell r="AD1589" t="str">
            <v>あり</v>
          </cell>
          <cell r="AE1589" t="str">
            <v>計 3.30ヶ月分（前年度実績）</v>
          </cell>
          <cell r="AF1589" t="str">
            <v>月給（手当等確認ください）</v>
          </cell>
          <cell r="AG1589" t="str">
            <v>期間の定めなし</v>
          </cell>
          <cell r="AH1589" t="str">
            <v>雇用期間の定めなし</v>
          </cell>
          <cell r="AI1589" t="str">
            <v>雇用期間の定めなし</v>
          </cell>
          <cell r="AJ1589" t="str">
            <v>可</v>
          </cell>
          <cell r="AK1589" t="str">
            <v>あり</v>
          </cell>
          <cell r="AL1589" t="str">
            <v>３ヶ月 夜勤なし</v>
          </cell>
          <cell r="AM1589" t="str">
            <v>あり</v>
          </cell>
          <cell r="AN1589" t="str">
            <v>6時間</v>
          </cell>
          <cell r="AO1589" t="str">
            <v>変形労働時間制</v>
          </cell>
          <cell r="AP1589" t="str">
            <v>変形労働時間制の単位,１ヶ月単位,就業時間１,9時00分〜17時00分,就業時間２,12時30分〜20時30分,就業時間３,7時30分〜15時30分,就業時間に関する特記事項,＊（１）の就業日のみ残業あり（３０分程度）,＊（４）１７：００～９：３０ 夜勤（休憩１２０分）,＊夜勤月に５回あり</v>
          </cell>
          <cell r="AQ1589" t="str">
            <v>週休二日制</v>
          </cell>
          <cell r="AR1589" t="str">
            <v>介護職員初任者研修修了者,必須,ホームヘルパー２級,必須,いずれかの資格を所持で可</v>
          </cell>
          <cell r="AS1589" t="str">
            <v>雇用保険，労災保険，健康保険，厚生年金，財形</v>
          </cell>
          <cell r="AT1589" t="str">
            <v>2人</v>
          </cell>
          <cell r="AU1589" t="str">
            <v>認知症対応型共同生活介護（グループホーム）</v>
          </cell>
          <cell r="AV1589" t="str">
            <v>利用しない</v>
          </cell>
          <cell r="AX1589" t="str">
            <v>利用しない</v>
          </cell>
          <cell r="AZ1589" t="str">
            <v>60分</v>
          </cell>
          <cell r="BA1589" t="str">
            <v>週休二日制</v>
          </cell>
          <cell r="BB1589" t="str">
            <v>あり（屋内禁煙）</v>
          </cell>
        </row>
        <row r="1590">
          <cell r="C1590" t="str">
            <v>13190-03238741</v>
          </cell>
          <cell r="D1590">
            <v>45455</v>
          </cell>
          <cell r="E1590" t="str">
            <v>医療法人社団芙蓉会 ふよう病院</v>
          </cell>
          <cell r="F1590" t="str">
            <v>イリョウホウジンシャダンフヨウカイ フヨウビョウイン</v>
          </cell>
          <cell r="G1590" t="str">
            <v>人事課 課長</v>
          </cell>
          <cell r="H1590" t="str">
            <v>盆子原 一成</v>
          </cell>
          <cell r="I1590" t="str">
            <v>ボンゴバラ カズナリ</v>
          </cell>
          <cell r="J1590" t="str">
            <v>042-795-2631</v>
          </cell>
          <cell r="K1590" t="str">
            <v>042-799-2491</v>
          </cell>
          <cell r="L1590" t="str">
            <v>担当者（カタカナ）</v>
          </cell>
          <cell r="M1590" t="e">
            <v>#VALUE!</v>
          </cell>
          <cell r="N1590" t="str">
            <v xml:space="preserve">https://www.fuyou.or.jp/ </v>
          </cell>
          <cell r="O1590" t="str">
            <v>「老人は国の宝」を標語に掲げ、高齢者医療、介護保険事業を運営する医療法人です。ご利用者に「ここに居て良かった」と思って頂けるサービスを目指しています。</v>
          </cell>
          <cell r="P1590" t="str">
            <v>居宅介護支援・主任ケアマネ（芙蓉ケアプラン）</v>
          </cell>
          <cell r="Q1590" t="str">
            <v>変更範囲：法人の定める業務</v>
          </cell>
          <cell r="R1590" t="str">
            <v>＊居宅介護支援事業所でのケアマネ業務・サービス提供事業所との連絡調整など・１５件くらいの計画作成を担当・研修参加・会議出席（法人内）・ケアマネの指導ほか</v>
          </cell>
          <cell r="S1590" t="str">
            <v>居宅介護支援事業所 芙蓉ケアプラン</v>
          </cell>
          <cell r="T1590" t="str">
            <v>なし</v>
          </cell>
          <cell r="U1590" t="str">
            <v>正社員</v>
          </cell>
          <cell r="V1590" t="str">
            <v>東京都町田市南町田２丁目５－１０－１０１</v>
          </cell>
          <cell r="W1590" t="str">
            <v>東急田園都市線 南町田グランベリーパーク駅,最寄り駅から就業場所までの交通手段,徒歩,所要時間,9分</v>
          </cell>
          <cell r="X1590" t="str">
            <v>280,000円〜410,000円</v>
          </cell>
          <cell r="Y1590" t="str">
            <v>ケアマネ手当 30,000円〜30,000円,管理者手当 30,000円〜30,000円</v>
          </cell>
          <cell r="Z1590" t="str">
            <v>＊オンコール手当 １０００円（当番時）</v>
          </cell>
          <cell r="AA1590" t="str">
            <v>実費支給（上限あり）</v>
          </cell>
          <cell r="AB1590" t="str">
            <v>あり</v>
          </cell>
          <cell r="AC1590" t="str">
            <v>1月あたり〜2,000円（前年度実績）</v>
          </cell>
          <cell r="AD1590" t="str">
            <v>あり</v>
          </cell>
          <cell r="AE1590" t="str">
            <v>計 4.00ヶ月分（前年度実績）</v>
          </cell>
          <cell r="AF1590" t="str">
            <v>月給（手当等確認ください）</v>
          </cell>
          <cell r="AG1590" t="str">
            <v>期間の定めなし</v>
          </cell>
          <cell r="AH1590" t="str">
            <v>雇用期間の定めなし</v>
          </cell>
          <cell r="AI1590" t="str">
            <v>雇用期間の定めなし</v>
          </cell>
          <cell r="AJ1590" t="str">
            <v>可</v>
          </cell>
          <cell r="AK1590" t="str">
            <v>あり</v>
          </cell>
          <cell r="AL1590" t="str">
            <v>３ヶ月</v>
          </cell>
          <cell r="AM1590" t="str">
            <v>あり</v>
          </cell>
          <cell r="AN1590" t="str">
            <v>6時間</v>
          </cell>
          <cell r="AO1590" t="str">
            <v>変形労働時間制</v>
          </cell>
          <cell r="AP1590" t="str">
            <v>変形労働時間制の単位,１ヶ月単位,就業時間１,8時50分〜17時00分</v>
          </cell>
          <cell r="AQ1590" t="str">
            <v>週休二日制</v>
          </cell>
          <cell r="AR1590" t="str">
            <v>介護支援専門員（ケアマネージャー）,必須,主任介護支援専門員必須</v>
          </cell>
          <cell r="AS1590" t="str">
            <v>雇用保険，労災保険，健康保険，厚生年金，財形</v>
          </cell>
          <cell r="AT1590" t="str">
            <v>1人</v>
          </cell>
          <cell r="AU1590" t="str">
            <v>居宅介護支援</v>
          </cell>
          <cell r="AV1590" t="str">
            <v>利用しない</v>
          </cell>
          <cell r="AX1590" t="str">
            <v>利用しない</v>
          </cell>
          <cell r="AZ1590" t="str">
            <v>60分</v>
          </cell>
          <cell r="BA1590" t="str">
            <v>週休二日制</v>
          </cell>
          <cell r="BB1590" t="str">
            <v>あり（屋内禁煙）</v>
          </cell>
        </row>
        <row r="1591">
          <cell r="C1591" t="str">
            <v>13190-03236541</v>
          </cell>
          <cell r="D1591">
            <v>45455</v>
          </cell>
          <cell r="E1591" t="str">
            <v>医療法人社団芙蓉会 ふよう病院</v>
          </cell>
          <cell r="F1591" t="str">
            <v>イリョウホウジンシャダンフヨウカイ フヨウビョウイン医療法人社団芙蓉会 ふよう病院</v>
          </cell>
          <cell r="G1591" t="str">
            <v>人事課 課長</v>
          </cell>
          <cell r="H1591" t="str">
            <v>盆子原 一成</v>
          </cell>
          <cell r="I1591" t="str">
            <v>ボンゴバラ カズナリ</v>
          </cell>
          <cell r="J1591" t="str">
            <v>042-795-2631</v>
          </cell>
          <cell r="K1591" t="str">
            <v>042-799-2491</v>
          </cell>
          <cell r="L1591" t="str">
            <v>担当者（カタカナ）</v>
          </cell>
          <cell r="M1591" t="e">
            <v>#VALUE!</v>
          </cell>
          <cell r="N1591" t="str">
            <v xml:space="preserve">https://www.fuyou.or.jp/ </v>
          </cell>
          <cell r="O1591" t="str">
            <v>「老人は国の宝」を標語に掲げ、高齢者医療、介護保険事業を運営する医療法人です。ご利用者に「ここに居て良かった」と思って頂けるサービスを目指しています。</v>
          </cell>
          <cell r="P1591" t="str">
            <v>居宅介護支援・ケアマネジャー（芙蓉ケアプラン）</v>
          </cell>
          <cell r="Q1591" t="str">
            <v>変更範囲：法人の定める業務</v>
          </cell>
          <cell r="R1591" t="str">
            <v>＊居宅介護支援事業所でのケアマネ業務・ケアプラン作成・サービス提供事業所との連絡調整など</v>
          </cell>
          <cell r="S1591" t="str">
            <v>居宅介護支援事業所 芙蓉ケアプラン</v>
          </cell>
          <cell r="T1591" t="e">
            <v>#NAME?</v>
          </cell>
          <cell r="U1591" t="str">
            <v>正社員</v>
          </cell>
          <cell r="V1591" t="str">
            <v>東京都町田市南町田２丁目５－１０－１０１</v>
          </cell>
          <cell r="W1591" t="str">
            <v>東急田園都市線 南町田グランベリーパーク駅,最寄り駅から就業場所までの交通手段,徒歩,所要時間,9分</v>
          </cell>
          <cell r="X1591" t="str">
            <v>200,000円〜270,000円</v>
          </cell>
          <cell r="Y1591" t="str">
            <v>ケアマネ手当 30,000円〜30,000円</v>
          </cell>
          <cell r="Z1591" t="str">
            <v>＊オンコール手当 １０００円（当番時）</v>
          </cell>
          <cell r="AA1591" t="str">
            <v>実費支給（上限あり）</v>
          </cell>
          <cell r="AB1591" t="str">
            <v>あり</v>
          </cell>
          <cell r="AC1591" t="str">
            <v>1月あたり〜2,000円（前年度実績）</v>
          </cell>
          <cell r="AD1591" t="str">
            <v>あり</v>
          </cell>
          <cell r="AE1591" t="str">
            <v>計 3.00ヶ月分（前年度実績）</v>
          </cell>
          <cell r="AF1591" t="str">
            <v>月給（手当等確認ください）</v>
          </cell>
          <cell r="AG1591" t="str">
            <v>期間の定めなし</v>
          </cell>
          <cell r="AH1591" t="str">
            <v>雇用期間の定めなし</v>
          </cell>
          <cell r="AI1591" t="str">
            <v>雇用期間の定めなし</v>
          </cell>
          <cell r="AJ1591" t="str">
            <v>可</v>
          </cell>
          <cell r="AK1591" t="str">
            <v>あり</v>
          </cell>
          <cell r="AL1591" t="str">
            <v>３ヶ月</v>
          </cell>
          <cell r="AM1591" t="str">
            <v>あり</v>
          </cell>
          <cell r="AN1591" t="str">
            <v>6時間</v>
          </cell>
          <cell r="AO1591" t="str">
            <v>変形労働時間制</v>
          </cell>
          <cell r="AP1591" t="str">
            <v>変形労働時間制の単位,１ヶ月単位,就業時間１,8時50分〜17時00分</v>
          </cell>
          <cell r="AQ1591" t="str">
            <v>週休二日制</v>
          </cell>
          <cell r="AR1591" t="str">
            <v>介護支援専門員（ケアマネージャー）必須</v>
          </cell>
          <cell r="AS1591" t="str">
            <v>雇用保険，労災保険，健康保険，厚生年金，財形</v>
          </cell>
          <cell r="AT1591" t="str">
            <v>2人</v>
          </cell>
          <cell r="AU1591" t="str">
            <v>居宅介護支援</v>
          </cell>
          <cell r="AV1591" t="str">
            <v>利用しない</v>
          </cell>
          <cell r="AX1591" t="str">
            <v>利用しない</v>
          </cell>
          <cell r="AZ1591" t="str">
            <v>60分</v>
          </cell>
          <cell r="BA1591" t="str">
            <v>週休二日制</v>
          </cell>
          <cell r="BB1591" t="str">
            <v>あり（屋内禁煙）</v>
          </cell>
        </row>
        <row r="1592">
          <cell r="C1592" t="str">
            <v>13190-03244541</v>
          </cell>
          <cell r="D1592">
            <v>45455</v>
          </cell>
          <cell r="E1592" t="str">
            <v>医療法人社団芙蓉会 ふよう病院</v>
          </cell>
          <cell r="F1592" t="str">
            <v>イリョウホウジンシャダンフヨウカイ フヨウビョウイン医療法人社団芙蓉会 ふよう病院</v>
          </cell>
          <cell r="G1592" t="str">
            <v>人事課 課長</v>
          </cell>
          <cell r="H1592" t="str">
            <v>盆子原 一成</v>
          </cell>
          <cell r="I1592" t="str">
            <v>ボンコバラ カズナリ</v>
          </cell>
          <cell r="J1592" t="str">
            <v>042-795-2631</v>
          </cell>
          <cell r="K1592" t="str">
            <v>042-799-2491</v>
          </cell>
          <cell r="L1592" t="str">
            <v>担当者（カタカナ）</v>
          </cell>
          <cell r="M1592" t="e">
            <v>#VALUE!</v>
          </cell>
          <cell r="N1592" t="str">
            <v xml:space="preserve">https://www.fuyou.or.jp/ </v>
          </cell>
          <cell r="O1592" t="str">
            <v>「老人は国の宝」を標語に掲げ、高齢者医療、介護保険事業を運営する医療法人です。ご利用者に「ここに居て良かった」と思って頂けるサービスを目指しています。</v>
          </cell>
          <cell r="P1592" t="str">
            <v>介護職（有料老人ホーム 芙蓉ミオ・ファミリア町田）パート</v>
          </cell>
          <cell r="Q1592" t="str">
            <v>変更範囲：法人の定める業務</v>
          </cell>
          <cell r="R1592" t="str">
            <v>＊有料老人ホームでの介護業務を担当して頂きます。（３２人定員）・病院に併設しているので安心して働いて頂けます。 ご利用者様が、その方らしくのびのびと過ごせるよう  介助しながら、食べる楽しみや人と会話する楽しみが 得られるようにサポートして頂きます。</v>
          </cell>
          <cell r="S1592" t="str">
            <v>芙蓉ミオ・ファミリア町田</v>
          </cell>
          <cell r="T1592" t="str">
            <v>なし</v>
          </cell>
          <cell r="U1592" t="str">
            <v>非常勤パート</v>
          </cell>
          <cell r="V1592" t="str">
            <v>東京都町田市南町田３－４３－１</v>
          </cell>
          <cell r="W1592" t="str">
            <v>東急田園都市線 南町田グランベリーパーク駅,最寄り駅から就業場所までの交通手段,徒歩,所要時間,8分</v>
          </cell>
          <cell r="X1592" t="str">
            <v>1,150円〜1,200円</v>
          </cell>
          <cell r="Y1592" t="str">
            <v>-</v>
          </cell>
          <cell r="Z1592" t="str">
            <v>＊初任者研修（ヘルパー２級）１１５０円,＊実務者研修時給１１５０円,＊介護福祉士 時給１２００円,★処遇改善加算分配金または相当額,（勤務日数に応じて）８，４００円～１６，８００円</v>
          </cell>
          <cell r="AA1592" t="str">
            <v>実費支給（上限あり）</v>
          </cell>
          <cell r="AB1592" t="str">
            <v>あり</v>
          </cell>
          <cell r="AC1592" t="str">
            <v>1時間あたり〜50円（前年度実績）</v>
          </cell>
          <cell r="AD1592" t="str">
            <v>なし</v>
          </cell>
          <cell r="AE1592" t="str">
            <v>なし</v>
          </cell>
          <cell r="AF1592" t="str">
            <v>時給</v>
          </cell>
          <cell r="AG1592" t="str">
            <v>期間の定めあり</v>
          </cell>
          <cell r="AH1592" t="str">
            <v>雇用期間の定めあり（4ヶ月以上）,〜2024年7月31日</v>
          </cell>
          <cell r="AI1592" t="str">
            <v>契約更新の可能性あり（原則更新）</v>
          </cell>
          <cell r="AJ1592" t="str">
            <v>可</v>
          </cell>
          <cell r="AK1592" t="str">
            <v>あり</v>
          </cell>
          <cell r="AL1592" t="str">
            <v>３ヶ月</v>
          </cell>
          <cell r="AM1592" t="str">
            <v>なし</v>
          </cell>
          <cell r="AN1592" t="str">
            <v>なし</v>
          </cell>
          <cell r="AO1592" t="str">
            <v>シフト制</v>
          </cell>
          <cell r="AP1592" t="str">
            <v>7時00分〜15時00分,就業時間２,7時30分〜15時30分,就業時間３,9時00分〜17時00分,又は,7時00分〜20時30分の時間の間の7時間程度,就業時間に関する特記事項,（４）１２：３０～２０：３０,（５）１７：００～０９：００ （休憩１２０分）１８歳以上</v>
          </cell>
          <cell r="AQ1592" t="str">
            <v>週4日程度</v>
          </cell>
          <cell r="AR1592" t="str">
            <v>ホームヘルパー２級,必須,介護職員初任者研修修了者,必須,介護福祉士,あれば尚可,介護職員実務者研修,いずれかの資格を所持で可</v>
          </cell>
          <cell r="AS1592" t="str">
            <v>雇用保険，労災保険，健康保険，厚生年金</v>
          </cell>
          <cell r="AT1592" t="str">
            <v>3人</v>
          </cell>
          <cell r="AU1592" t="str">
            <v>特定施設入居者生活介護（有料老人ホーム）</v>
          </cell>
          <cell r="AV1592" t="str">
            <v>利用しない</v>
          </cell>
          <cell r="AX1592" t="str">
            <v>利用しない</v>
          </cell>
          <cell r="AZ1592" t="str">
            <v>60分</v>
          </cell>
          <cell r="BA1592" t="str">
            <v>週休二日制</v>
          </cell>
          <cell r="BB1592" t="str">
            <v>あり（屋内禁煙）</v>
          </cell>
        </row>
        <row r="1593">
          <cell r="C1593" t="str">
            <v>13190-03969041</v>
          </cell>
          <cell r="D1593">
            <v>45456</v>
          </cell>
          <cell r="E1593" t="str">
            <v>お問い合わせください</v>
          </cell>
          <cell r="F1593" t="str">
            <v>お問い合わせください</v>
          </cell>
          <cell r="G1593" t="e">
            <v>#VALUE!</v>
          </cell>
          <cell r="H1593" t="e">
            <v>#VALUE!</v>
          </cell>
          <cell r="I1593" t="e">
            <v>#VALUE!</v>
          </cell>
          <cell r="J1593" t="e">
            <v>#VALUE!</v>
          </cell>
          <cell r="K1593" t="e">
            <v>#VALUE!</v>
          </cell>
          <cell r="L1593" t="e">
            <v>#REF!</v>
          </cell>
          <cell r="M1593" t="e">
            <v>#VALUE!</v>
          </cell>
          <cell r="N1593" t="str">
            <v>お問い合わせください</v>
          </cell>
          <cell r="O1593" t="str">
            <v>お問い合わせください</v>
          </cell>
          <cell r="P1593" t="str">
            <v>保健師（ベテラン・新人問わず）</v>
          </cell>
          <cell r="Q1593" t="str">
            <v>変更範囲：変更なし</v>
          </cell>
          <cell r="R1593" t="str">
            <v>【地域包括支援センター業務】・介護保険を含めた総合的な相談・支援、介護予防プランの作成、権利擁護事業等、地域のネットワークづくりをチームで支援していくお仕事です。・保健師として介護予防ケアマネジメント、介護予防の普及啓発活動などを行います。・介護保険を含めた総合的な相談・支援、介護予防プランの作成、権利擁護事業等、地域のネットワークづくりを社会福祉士、主任ケアマネジャー、ケアマネジャー、保健師等がチームで支援いたします。</v>
          </cell>
          <cell r="S1593" t="str">
            <v>お問い合わせください</v>
          </cell>
          <cell r="T1593" t="str">
            <v>なし</v>
          </cell>
          <cell r="U1593" t="str">
            <v>嘱託社員</v>
          </cell>
          <cell r="V1593" t="str">
            <v>東京都町田市</v>
          </cell>
          <cell r="W1593" t="str">
            <v>鶴川駅よりバス 「やくし台三丁目」下車 徒歩５分</v>
          </cell>
          <cell r="X1593" t="str">
            <v>250,000円〜300,000円</v>
          </cell>
          <cell r="Y1593" t="str">
            <v>-</v>
          </cell>
          <cell r="Z1593" t="str">
            <v>-</v>
          </cell>
          <cell r="AA1593" t="str">
            <v>実費支給（上限なし）</v>
          </cell>
          <cell r="AB1593" t="str">
            <v>なし</v>
          </cell>
          <cell r="AC1593" t="str">
            <v>なし</v>
          </cell>
          <cell r="AD1593" t="str">
            <v>なし</v>
          </cell>
          <cell r="AE1593" t="str">
            <v>なし</v>
          </cell>
          <cell r="AF1593" t="str">
            <v>月給（手当等確認ください）</v>
          </cell>
          <cell r="AG1593" t="str">
            <v>期間の定めあり</v>
          </cell>
          <cell r="AH1593" t="str">
            <v>雇用期間の定めあり（4ヶ月以上）,〜2025年3月31日</v>
          </cell>
          <cell r="AI1593" t="str">
            <v>契約更新の可能性あり（原則更新）</v>
          </cell>
          <cell r="AJ1593" t="str">
            <v>可</v>
          </cell>
          <cell r="AK1593" t="str">
            <v>なし</v>
          </cell>
          <cell r="AL1593" t="str">
            <v>なし</v>
          </cell>
          <cell r="AM1593" t="str">
            <v>あり</v>
          </cell>
          <cell r="AN1593" t="str">
            <v>10時間</v>
          </cell>
          <cell r="AO1593" t="str">
            <v>変形労働時間制</v>
          </cell>
          <cell r="AP1593" t="str">
            <v>変形労働時間制の単位,１ヶ月単位,就業時間１,9時00分〜17時30分,就業時間２,8時30分〜17時00分</v>
          </cell>
          <cell r="AQ1593" t="str">
            <v>週休二日制</v>
          </cell>
          <cell r="AR1593" t="str">
            <v>保健師,必須,普通自動車運転免許,あれば尚可（ＡＴ限定可）</v>
          </cell>
          <cell r="AS1593" t="str">
            <v>雇用保険，労災保険，健康保険，厚生年金</v>
          </cell>
          <cell r="AT1593" t="str">
            <v>1人</v>
          </cell>
          <cell r="AU1593" t="str">
            <v>地域包括支援センター</v>
          </cell>
          <cell r="AV1593" t="str">
            <v>利用しない</v>
          </cell>
          <cell r="AX1593" t="str">
            <v>利用しない</v>
          </cell>
          <cell r="AZ1593" t="str">
            <v>60分</v>
          </cell>
          <cell r="BA1593" t="str">
            <v>週休二日制</v>
          </cell>
          <cell r="BB1593" t="str">
            <v>あり（屋内禁煙）</v>
          </cell>
        </row>
        <row r="1594">
          <cell r="C1594" t="str">
            <v>13190-02930341</v>
          </cell>
          <cell r="D1594">
            <v>45456</v>
          </cell>
          <cell r="E1594" t="str">
            <v>お問い合わせください</v>
          </cell>
          <cell r="F1594" t="str">
            <v>お問い合わせください</v>
          </cell>
          <cell r="G1594" t="e">
            <v>#VALUE!</v>
          </cell>
          <cell r="H1594" t="e">
            <v>#VALUE!</v>
          </cell>
          <cell r="I1594" t="e">
            <v>#VALUE!</v>
          </cell>
          <cell r="J1594" t="e">
            <v>#VALUE!</v>
          </cell>
          <cell r="K1594" t="e">
            <v>#VALUE!</v>
          </cell>
          <cell r="L1594" t="e">
            <v>#REF!</v>
          </cell>
          <cell r="M1594" t="e">
            <v>#VALUE!</v>
          </cell>
          <cell r="N1594" t="str">
            <v>お問い合わせください</v>
          </cell>
          <cell r="O1594" t="str">
            <v>お問い合わせください</v>
          </cell>
          <cell r="P1594" t="str">
            <v>看護師／パート／高齢者施設</v>
          </cell>
          <cell r="Q1594" t="str">
            <v>変更範囲：変更なし</v>
          </cell>
          <cell r="R1594" t="str">
            <v>１．特別養護老人ホームにおいて、入所者の健康管理や服薬管理を中心とした看護業務全般  ２．感染症発症の予防、蔓延防止 ３．吸引、褥瘡等の医療的ケア＊看護師免許のある方募集中です。＊介護施設未経験の方も活躍中です。＊ブランクのある方も活躍中です。＊３０代、４０代、５０代まで幅広い層が活躍しています。＊子育てや家庭を両立しやすい環境です。＊入社後は先輩スタッフがサポートいたします。＃マザーズ</v>
          </cell>
          <cell r="S1594" t="str">
            <v>お問い合わせください</v>
          </cell>
          <cell r="T1594" t="str">
            <v>なし</v>
          </cell>
          <cell r="U1594" t="str">
            <v>非常勤パート</v>
          </cell>
          <cell r="V1594" t="str">
            <v>東京都町田市</v>
          </cell>
          <cell r="W1594" t="str">
            <v>小田急線町田駅下車 バス便「薬師台３丁目」バス停から徒歩３分</v>
          </cell>
          <cell r="X1594" t="str">
            <v>1,700円〜1,700円</v>
          </cell>
          <cell r="Y1594" t="str">
            <v>-</v>
          </cell>
          <cell r="Z1594" t="str">
            <v>日曜、祝日は１，９００円</v>
          </cell>
          <cell r="AA1594" t="str">
            <v>実費支給（上限なし）</v>
          </cell>
          <cell r="AB1594" t="str">
            <v>あり</v>
          </cell>
          <cell r="AC1594" t="str">
            <v>1月あたり0円〜1,000円（前年度実績）</v>
          </cell>
          <cell r="AD1594" t="str">
            <v>なし</v>
          </cell>
          <cell r="AE1594" t="str">
            <v>なし</v>
          </cell>
          <cell r="AF1594" t="str">
            <v>時給</v>
          </cell>
          <cell r="AG1594" t="str">
            <v>期間の定めあり</v>
          </cell>
          <cell r="AH1594" t="str">
            <v>雇用期間の定めあり（4ヶ月以上）,〜2025年3月31日</v>
          </cell>
          <cell r="AI1594" t="str">
            <v>契約更新の可能性あり（原則更新）</v>
          </cell>
          <cell r="AJ1594" t="str">
            <v>可</v>
          </cell>
          <cell r="AK1594" t="str">
            <v>あり</v>
          </cell>
          <cell r="AL1594" t="str">
            <v>３ヶ月</v>
          </cell>
          <cell r="AM1594" t="str">
            <v>あり</v>
          </cell>
          <cell r="AN1594" t="str">
            <v>2時間</v>
          </cell>
          <cell r="AO1594" t="str">
            <v>変形労働時間制</v>
          </cell>
          <cell r="AP1594" t="str">
            <v>変形労働時間制の単位,１ヶ月単位,就業時間１,9時00分〜17時30分,就業時間２,7時30分〜16時00分,就業時間に関する特記事項,オンコールなし</v>
          </cell>
          <cell r="AQ1594" t="str">
            <v>週3日以上</v>
          </cell>
          <cell r="AR1594" t="str">
            <v>看護師,必須,准看護師,必須,いずれかの資格を所持で可</v>
          </cell>
          <cell r="AS1594" t="str">
            <v>雇用保険，労災保険，健康保険，厚生年金</v>
          </cell>
          <cell r="AT1594" t="str">
            <v>1人</v>
          </cell>
          <cell r="AU1594" t="str">
            <v>特別養護老人ホーム（特養）</v>
          </cell>
          <cell r="AV1594" t="str">
            <v>利用しない</v>
          </cell>
          <cell r="AX1594" t="str">
            <v>利用しない</v>
          </cell>
          <cell r="AZ1594" t="str">
            <v>60分</v>
          </cell>
          <cell r="BA1594" t="str">
            <v>週休二日制</v>
          </cell>
          <cell r="BB1594" t="str">
            <v>あり（屋内禁煙）</v>
          </cell>
        </row>
        <row r="1595">
          <cell r="C1595" t="str">
            <v>13190-02932241</v>
          </cell>
          <cell r="D1595">
            <v>45456</v>
          </cell>
          <cell r="E1595" t="str">
            <v>お問い合わせください</v>
          </cell>
          <cell r="F1595" t="str">
            <v>お問い合わせください</v>
          </cell>
          <cell r="G1595" t="e">
            <v>#VALUE!</v>
          </cell>
          <cell r="H1595" t="e">
            <v>#VALUE!</v>
          </cell>
          <cell r="I1595" t="e">
            <v>#VALUE!</v>
          </cell>
          <cell r="J1595" t="e">
            <v>#VALUE!</v>
          </cell>
          <cell r="K1595" t="e">
            <v>#VALUE!</v>
          </cell>
          <cell r="L1595" t="e">
            <v>#REF!</v>
          </cell>
          <cell r="M1595" t="e">
            <v>#VALUE!</v>
          </cell>
          <cell r="N1595" t="str">
            <v>お問い合わせください</v>
          </cell>
          <cell r="O1595" t="str">
            <v>お問い合わせください</v>
          </cell>
          <cell r="P1595" t="str">
            <v>看護師／正職員／高齢者施設</v>
          </cell>
          <cell r="Q1595" t="str">
            <v>変更範囲：変更なし</v>
          </cell>
          <cell r="R1595" t="str">
            <v>１．特別養護老人ホームにおいて、入所者の健康管理や服薬管理を中心とした看護業務全般  ２．感染症発症の予防、蔓延防止 ３．吸引、褥瘡等の医療的ケア＊看護師免許のある方募集中です。＊介護施設未経験の方も活躍中です。＊ブランクのある方も活躍中です。＊３０代、４０代、５０代まで幅広い層が活躍しています。＊子育てや家庭を両立しやすい環境です。＊入社後は先輩スタッフがサポートいたします。＊勤務時間：７：３０～１６：００、９：００～１７：３０＃マザーズ</v>
          </cell>
          <cell r="S1595" t="str">
            <v>お問い合わせください</v>
          </cell>
          <cell r="T1595" t="str">
            <v>都内（町田・墨田区他）将来的に幹部候補にて静岡・長野あり得る</v>
          </cell>
          <cell r="U1595" t="str">
            <v>正社員</v>
          </cell>
          <cell r="V1595" t="str">
            <v>東京都町田市</v>
          </cell>
          <cell r="W1595" t="str">
            <v>小田急線町田駅下車 バス便「薬師台３丁目」バス停から徒歩３分</v>
          </cell>
          <cell r="X1595" t="str">
            <v>258,200円〜281,900円</v>
          </cell>
          <cell r="Y1595" t="str">
            <v>-</v>
          </cell>
          <cell r="Z1595" t="str">
            <v>地域手当：２５，０００円,住宅手当：６，０００円～１０，０００円,扶養手当：配偶者（欠配／子）１３，０００円,     その他 １人につき ３、６００円,オンコール手当：４，０００円／１回</v>
          </cell>
          <cell r="AA1595" t="str">
            <v>実費支給（上限なし）</v>
          </cell>
          <cell r="AB1595" t="str">
            <v>あり</v>
          </cell>
          <cell r="AC1595" t="str">
            <v>1月あたり0円〜5,000円（前年度実績）</v>
          </cell>
          <cell r="AD1595" t="str">
            <v>あり</v>
          </cell>
          <cell r="AE1595" t="str">
            <v>計 3.50ヶ月分（前年度実績）</v>
          </cell>
          <cell r="AF1595" t="str">
            <v>月給（手当等確認ください）</v>
          </cell>
          <cell r="AG1595" t="str">
            <v>期間の定めなし</v>
          </cell>
          <cell r="AH1595" t="str">
            <v>雇用期間の定めなし</v>
          </cell>
          <cell r="AI1595" t="str">
            <v>雇用期間の定めなし</v>
          </cell>
          <cell r="AJ1595" t="str">
            <v>可</v>
          </cell>
          <cell r="AK1595" t="str">
            <v>あり</v>
          </cell>
          <cell r="AL1595" t="str">
            <v>３ヶ月</v>
          </cell>
          <cell r="AM1595" t="str">
            <v>あり</v>
          </cell>
          <cell r="AN1595" t="str">
            <v>15時間</v>
          </cell>
          <cell r="AO1595" t="str">
            <v>変形労働時間制</v>
          </cell>
          <cell r="AP1595" t="str">
            <v>変形労働時間制の単位,１ヶ月単位,就業時間１,9時00分〜17時30分,就業時間２,7時30分〜16時00分,就業時間に関する特記事項,オンコールは月に６回程度拘束があります。電話にて対応してもら,います。</v>
          </cell>
          <cell r="AQ1595" t="str">
            <v>週休二日制</v>
          </cell>
          <cell r="AR1595" t="str">
            <v>看護師,必須,准看護師,必須,いずれかの資格を所持で可</v>
          </cell>
          <cell r="AS1595" t="str">
            <v>雇用保険，労災保険，健康保険，厚生年金</v>
          </cell>
          <cell r="AT1595" t="str">
            <v>1人</v>
          </cell>
          <cell r="AU1595" t="str">
            <v>特別養護老人ホーム（特養）</v>
          </cell>
          <cell r="AV1595" t="str">
            <v>利用しない</v>
          </cell>
          <cell r="AX1595" t="str">
            <v>利用しない</v>
          </cell>
          <cell r="AZ1595" t="str">
            <v>60分</v>
          </cell>
          <cell r="BA1595" t="str">
            <v>週休二日制</v>
          </cell>
          <cell r="BB1595" t="str">
            <v>あり（屋内禁煙）</v>
          </cell>
        </row>
        <row r="1596">
          <cell r="C1596" t="str">
            <v>13190-02931841</v>
          </cell>
          <cell r="D1596">
            <v>45456</v>
          </cell>
          <cell r="E1596" t="str">
            <v>お問い合わせください</v>
          </cell>
          <cell r="F1596" t="str">
            <v>お問い合わせください</v>
          </cell>
          <cell r="G1596" t="e">
            <v>#VALUE!</v>
          </cell>
          <cell r="H1596" t="e">
            <v>#VALUE!</v>
          </cell>
          <cell r="I1596" t="e">
            <v>#VALUE!</v>
          </cell>
          <cell r="J1596" t="e">
            <v>#VALUE!</v>
          </cell>
          <cell r="K1596" t="e">
            <v>#VALUE!</v>
          </cell>
          <cell r="L1596" t="e">
            <v>#REF!</v>
          </cell>
          <cell r="M1596" t="e">
            <v>#VALUE!</v>
          </cell>
          <cell r="N1596" t="str">
            <v>お問い合わせください</v>
          </cell>
          <cell r="O1596" t="str">
            <v>お問い合わせください</v>
          </cell>
          <cell r="P1596" t="str">
            <v>介護職員（特別養護老人ホーム）</v>
          </cell>
          <cell r="Q1596" t="str">
            <v>変更範囲：変更なし</v>
          </cell>
          <cell r="R1596" t="str">
            <v>特別養護老人ホームでの介護業務全般,食事介助・排泄介助・入浴介助・起床、就寝介助・夜間帯の見守り,・状態確認,※１フロア約６５名,※特別養護老人ホーム（従来型）定員１００名、短期入所（併設）,定員３０名,※１フロアで３名ずつの夜勤職員体制,※常勤医師、看護師、リハビリスタッフも充実しており、介護の専,門性が高められる職場です。,※離床センサー、センサーマット、眠りスキャン導入</v>
          </cell>
          <cell r="S1596" t="str">
            <v>お問い合わせください</v>
          </cell>
          <cell r="T1596" t="str">
            <v>東京都、長野県、静岡県</v>
          </cell>
          <cell r="U1596" t="str">
            <v>正社員</v>
          </cell>
          <cell r="V1596" t="str">
            <v>東京都町田市</v>
          </cell>
          <cell r="W1596" t="str">
            <v>小田急線町田駅下車 バス便「薬師台３丁目」バス停から徒歩５分</v>
          </cell>
          <cell r="X1596" t="str">
            <v>254,000円〜276,000円</v>
          </cell>
          <cell r="Y1596" t="str">
            <v>地域手当 25,000円〜25,000円</v>
          </cell>
          <cell r="Z1596" t="str">
            <v>住宅手当  ０～１０，０００円,介護福祉士 ０～７，０００円,扶養手当  ０～１３，０００円,夜勤手当は一夜勤５，０００円です。</v>
          </cell>
          <cell r="AA1596" t="str">
            <v>実費支給（上限なし）</v>
          </cell>
          <cell r="AB1596" t="str">
            <v>あり</v>
          </cell>
          <cell r="AC1596" t="str">
            <v>1月あたり0円〜5,000円（前年度実績）</v>
          </cell>
          <cell r="AD1596" t="str">
            <v>あり</v>
          </cell>
          <cell r="AE1596" t="str">
            <v>計 3.50ヶ月分（前年度実績）</v>
          </cell>
          <cell r="AF1596" t="str">
            <v>月給（手当等確認ください）</v>
          </cell>
          <cell r="AG1596" t="str">
            <v>期間の定めなし</v>
          </cell>
          <cell r="AH1596" t="str">
            <v>雇用期間の定めなし</v>
          </cell>
          <cell r="AI1596" t="str">
            <v>雇用期間の定めなし</v>
          </cell>
          <cell r="AJ1596" t="str">
            <v>可</v>
          </cell>
          <cell r="AK1596" t="str">
            <v>あり</v>
          </cell>
          <cell r="AL1596" t="str">
            <v>３ヶ月</v>
          </cell>
          <cell r="AM1596" t="str">
            <v>あり</v>
          </cell>
          <cell r="AN1596" t="str">
            <v>5時間</v>
          </cell>
          <cell r="AO1596" t="str">
            <v>変形労働時間制</v>
          </cell>
          <cell r="AP1596" t="str">
            <v>変形労働時間制の単位,１ヶ月単位,就業時間１,9時00分〜17時30分,就業時間２,11時00分〜19時30分,就業時間３,7時30分〜16時00分,就業時間に関する特記事項,（４）１６：３０～翌９：３０（休憩２時間 実働１５時間）</v>
          </cell>
          <cell r="AQ1596" t="str">
            <v>週休二日制</v>
          </cell>
          <cell r="AR1596" t="str">
            <v>介護職員初任者研修修了者,あれば尚可,介護職員実務者研修修了者,あれば尚可,介護福祉士,あれば尚可</v>
          </cell>
          <cell r="AS1596" t="str">
            <v>雇用保険，労災保険，健康保険，厚生年金</v>
          </cell>
          <cell r="AT1596" t="str">
            <v>2人</v>
          </cell>
          <cell r="AU1596" t="str">
            <v>特別養護老人ホーム（特養）</v>
          </cell>
          <cell r="AV1596" t="str">
            <v>利用しない</v>
          </cell>
          <cell r="AX1596" t="str">
            <v>利用しない</v>
          </cell>
          <cell r="AZ1596" t="str">
            <v>60分</v>
          </cell>
          <cell r="BA1596" t="str">
            <v>週休二日制</v>
          </cell>
          <cell r="BB1596" t="str">
            <v>あり（屋内禁煙）</v>
          </cell>
        </row>
        <row r="1597">
          <cell r="C1597" t="str">
            <v>13190-05415041</v>
          </cell>
          <cell r="D1597">
            <v>45467</v>
          </cell>
          <cell r="E1597" t="str">
            <v>社会福祉法人創和会 ケアセンター成瀬</v>
          </cell>
          <cell r="F1597" t="str">
            <v>シャカイフクシホウジンソウワカイ ケアセンターナルセ</v>
          </cell>
          <cell r="G1597" t="str">
            <v>総務管理課</v>
          </cell>
          <cell r="H1597" t="str">
            <v>笠倉恒子</v>
          </cell>
          <cell r="I1597" t="e">
            <v>#VALUE!</v>
          </cell>
          <cell r="J1597" t="str">
            <v>042-720-2202</v>
          </cell>
          <cell r="K1597" t="e">
            <v>#VALUE!</v>
          </cell>
          <cell r="L1597" t="e">
            <v>#VALUE!</v>
          </cell>
          <cell r="M1597" t="e">
            <v>#VALUE!</v>
          </cell>
          <cell r="N1597" t="str">
            <v xml:space="preserve">http://ccnaruse.com/ </v>
          </cell>
          <cell r="O1597" t="str">
            <v>住民活動により設立された社会福祉法人で「共に支え合い、共に生きる」という理念の下、５つの事業を通じ地域の福祉に貢献しています。</v>
          </cell>
          <cell r="P1597" t="str">
            <v>訪問介護【東京都介護職員就業促進事業】／７月１７日面接会</v>
          </cell>
          <cell r="Q1597" t="str">
            <v>変更範囲：変更なし</v>
          </cell>
          <cell r="R1597" t="str">
            <v>訪問介護ヘルパー,・利用者宅を訪問しての身体介護／生活援助全般,【東京都介護職員就業促進事業】対象求人,※事業の概要や対象者などの情報については、求人票２ページ目,『求人に関する特記事項』欄をご覧ください。</v>
          </cell>
          <cell r="S1597" t="str">
            <v>ケアセンター成瀬</v>
          </cell>
          <cell r="T1597" t="str">
            <v>なし</v>
          </cell>
          <cell r="U1597" t="str">
            <v>非常勤パート</v>
          </cell>
          <cell r="V1597" t="str">
            <v>東京都町田市成瀬台３－２４－１</v>
          </cell>
          <cell r="W1597" t="str">
            <v>横浜線成瀬駅または町田駅より成瀬台行バス「野村住宅中央」下車,、徒歩３分</v>
          </cell>
          <cell r="X1597" t="str">
            <v>1,200円〜1,200円</v>
          </cell>
          <cell r="Y1597" t="str">
            <v>-</v>
          </cell>
          <cell r="Z1597" t="str">
            <v>-</v>
          </cell>
          <cell r="AA1597" t="str">
            <v>実費支給（上限なし）</v>
          </cell>
          <cell r="AB1597" t="str">
            <v>あり</v>
          </cell>
          <cell r="AC1597" t="str">
            <v>1時間あたり10円〜15円（前年度実績）</v>
          </cell>
          <cell r="AD1597" t="str">
            <v>なし</v>
          </cell>
          <cell r="AE1597" t="str">
            <v>なし</v>
          </cell>
          <cell r="AF1597" t="str">
            <v>時給</v>
          </cell>
          <cell r="AG1597" t="str">
            <v>期間の定めあり</v>
          </cell>
          <cell r="AH1597" t="str">
            <v>雇用期間の定めあり（4ヶ月以上）,6ヶ月</v>
          </cell>
          <cell r="AI1597" t="str">
            <v>契約更新の可能性あり（原則更新）</v>
          </cell>
          <cell r="AJ1597" t="str">
            <v>可</v>
          </cell>
          <cell r="AK1597" t="str">
            <v>あり</v>
          </cell>
          <cell r="AL1597" t="str">
            <v>３ヶ月</v>
          </cell>
          <cell r="AM1597" t="str">
            <v>なし</v>
          </cell>
          <cell r="AN1597" t="str">
            <v>あり</v>
          </cell>
          <cell r="AO1597" t="str">
            <v>変形労働時間制</v>
          </cell>
          <cell r="AP1597" t="str">
            <v>変形労働時間制の単位,１ヶ月単位,就業時間１,7時30分〜16時30分,就業時間２,8時30分〜17時30分,又は,11時30分〜20時00分の時間の間の8時間程度</v>
          </cell>
          <cell r="AQ1597" t="str">
            <v>週3日以上</v>
          </cell>
          <cell r="AR1597" t="str">
            <v>介護職員初任者研修修了者,必須,普通自動車免許（ＡＴ限定可）尚可,普通自動車運転免許,あれば尚可（ＡＴ限定可）</v>
          </cell>
          <cell r="AS1597" t="str">
            <v>雇用保険，労災保険，健康保険，厚生年金</v>
          </cell>
          <cell r="AT1597" t="str">
            <v>2人</v>
          </cell>
          <cell r="AU1597" t="str">
            <v>訪問介護（ホームヘルプサービス）</v>
          </cell>
          <cell r="AZ1597" t="str">
            <v>60分</v>
          </cell>
          <cell r="BA1597" t="str">
            <v>週休二日制</v>
          </cell>
          <cell r="BB1597" t="str">
            <v>あり（屋内禁煙）</v>
          </cell>
          <cell r="BC1597" t="str">
            <v>屋内禁煙（屋外に喫煙所設置）</v>
          </cell>
        </row>
        <row r="1598">
          <cell r="C1598" t="str">
            <v>13190-05414141</v>
          </cell>
          <cell r="D1598">
            <v>45467</v>
          </cell>
          <cell r="E1598" t="str">
            <v>社会福祉法人創和会 ケアセンター成瀬</v>
          </cell>
          <cell r="F1598" t="str">
            <v>シャカイフクシホウジンソウワカイ ケアセンターナルセ</v>
          </cell>
          <cell r="G1598" t="str">
            <v>総務管理課</v>
          </cell>
          <cell r="H1598" t="str">
            <v>笠倉恒子</v>
          </cell>
          <cell r="I1598" t="e">
            <v>#VALUE!</v>
          </cell>
          <cell r="J1598" t="str">
            <v>042-720-2202</v>
          </cell>
          <cell r="K1598" t="e">
            <v>#VALUE!</v>
          </cell>
          <cell r="L1598" t="e">
            <v>#VALUE!</v>
          </cell>
          <cell r="M1598" t="e">
            <v>#VALUE!</v>
          </cell>
          <cell r="N1598" t="str">
            <v xml:space="preserve">http://ccnaruse.com/ </v>
          </cell>
          <cell r="O1598" t="str">
            <v>住民活動により設立された社会福祉法人で「共に支え合い、共に生きる」という理念の下、５つの事業を通じ地域の福祉に貢献しています。</v>
          </cell>
          <cell r="P1598" t="str">
            <v>特養介護【東京都介護職員就業促進事業】／７月１７日面接会</v>
          </cell>
          <cell r="Q1598" t="str">
            <v>変更範囲：変更なし</v>
          </cell>
          <cell r="R1598" t="str">
            <v>＊ユニット型小規模特養（定員２０名）の介護業務・入居者の生活支援や介護サービス業務全般・サービス担当者会議への参加・各種委員会活動への参加【東京都介護職員就業促進事業】対象求人※事業の概要や対象者などの情報については、求人票２ページ目『求人に関する特記事項』欄をご覧ください。</v>
          </cell>
          <cell r="S1598" t="str">
            <v>ケアセンター成瀬</v>
          </cell>
          <cell r="T1598" t="str">
            <v>なし</v>
          </cell>
          <cell r="U1598" t="str">
            <v>非常勤パート</v>
          </cell>
          <cell r="V1598" t="str">
            <v>東京都町田市成瀬台３－２４－１</v>
          </cell>
          <cell r="W1598" t="str">
            <v>横浜線成瀬駅、または町田駅より成瀬台行バス「野村住宅中央」下車 徒歩３分</v>
          </cell>
          <cell r="X1598" t="str">
            <v>1,113円〜1,113円</v>
          </cell>
          <cell r="Y1598" t="str">
            <v>-</v>
          </cell>
          <cell r="Z1598" t="str">
            <v>-</v>
          </cell>
          <cell r="AA1598" t="str">
            <v>実費支給（上限なし）</v>
          </cell>
          <cell r="AB1598" t="str">
            <v>あり</v>
          </cell>
          <cell r="AC1598" t="str">
            <v>1時間あたり10円〜15円（前年度実績）</v>
          </cell>
          <cell r="AD1598" t="str">
            <v>なし</v>
          </cell>
          <cell r="AE1598" t="str">
            <v>なし</v>
          </cell>
          <cell r="AF1598" t="str">
            <v>時給</v>
          </cell>
          <cell r="AG1598" t="str">
            <v>期間の定めあり</v>
          </cell>
          <cell r="AH1598" t="str">
            <v>雇用期間の定めあり（4ヶ月以上）,6ヶ月</v>
          </cell>
          <cell r="AI1598" t="str">
            <v>契約更新の可能性あり（原則更新）</v>
          </cell>
          <cell r="AJ1598" t="str">
            <v>可</v>
          </cell>
          <cell r="AK1598" t="str">
            <v>あり</v>
          </cell>
          <cell r="AL1598" t="str">
            <v>３ヶ月</v>
          </cell>
          <cell r="AM1598" t="str">
            <v>なし</v>
          </cell>
          <cell r="AN1598" t="str">
            <v>あり</v>
          </cell>
          <cell r="AO1598" t="str">
            <v>変形労働時間制</v>
          </cell>
          <cell r="AP1598" t="str">
            <v>変形労働時間制の単位,１ヶ月単位,就業時間１,7時00分〜16時00分,就業時間２,10時00分〜19時00分,就業時間３,12時30分〜21時30分</v>
          </cell>
          <cell r="AQ1598" t="str">
            <v>週3日以上</v>
          </cell>
          <cell r="AR1598" t="str">
            <v>免許・資格不問</v>
          </cell>
          <cell r="AS1598" t="str">
            <v>雇用保険，労災保険，健康保険，厚生年金</v>
          </cell>
          <cell r="AT1598" t="str">
            <v>2人</v>
          </cell>
          <cell r="AU1598" t="str">
            <v>特別養護老人ホーム（特養）</v>
          </cell>
          <cell r="AZ1598" t="str">
            <v>60分</v>
          </cell>
          <cell r="BA1598" t="str">
            <v>週休二日制</v>
          </cell>
          <cell r="BB1598" t="str">
            <v>あり（屋内禁煙）</v>
          </cell>
          <cell r="BC1598" t="str">
            <v>屋内禁煙（屋外に喫煙所設置）</v>
          </cell>
        </row>
        <row r="1599">
          <cell r="C1599" t="str">
            <v>13190-05416341</v>
          </cell>
          <cell r="D1599">
            <v>45467</v>
          </cell>
          <cell r="E1599" t="str">
            <v>社会福祉法人創和会 ケアセンター成瀬</v>
          </cell>
          <cell r="F1599" t="str">
            <v>シャカイフクシホウジンソウワカイ ケアセンターナルセ</v>
          </cell>
          <cell r="G1599" t="str">
            <v>総務管理課</v>
          </cell>
          <cell r="H1599" t="str">
            <v>笠倉恒子</v>
          </cell>
          <cell r="I1599" t="e">
            <v>#VALUE!</v>
          </cell>
          <cell r="J1599" t="str">
            <v>042-720-2202</v>
          </cell>
          <cell r="K1599" t="e">
            <v>#VALUE!</v>
          </cell>
          <cell r="L1599" t="e">
            <v>#VALUE!</v>
          </cell>
          <cell r="M1599" t="e">
            <v>#VALUE!</v>
          </cell>
          <cell r="N1599" t="str">
            <v xml:space="preserve">http://ccnaruse.com/ </v>
          </cell>
          <cell r="O1599" t="str">
            <v>住民活動により設立された社会福祉法人で「共に支え合い、共に生きる」という理念の下、５つの事業を通じ地域の福祉に貢献しています。</v>
          </cell>
          <cell r="P1599" t="str">
            <v>ケアセンター成瀬／特養・介護職員／７月１７日面接会</v>
          </cell>
          <cell r="Q1599" t="str">
            <v>変更範囲：変更なし</v>
          </cell>
          <cell r="R1599" t="str">
            <v>＊ユニット型小規模特養（定員２０名）の介護業務・入居者の生活支援や介護サービス業務全般・サービス担当者会議への参加・各種委員会活動への参加</v>
          </cell>
          <cell r="S1599" t="str">
            <v>ケアセンター成瀬</v>
          </cell>
          <cell r="T1599" t="str">
            <v>なし</v>
          </cell>
          <cell r="U1599" t="str">
            <v>契約社員</v>
          </cell>
          <cell r="V1599" t="str">
            <v>東京都町田市成瀬台３－２４－１</v>
          </cell>
          <cell r="W1599" t="str">
            <v>横浜線成瀬駅、町田駅より成瀬台行バス「野村住宅中央」下車  , 徒歩３分</v>
          </cell>
          <cell r="X1599" t="str">
            <v>210,000円〜220,000円</v>
          </cell>
          <cell r="Y1599" t="str">
            <v>-</v>
          </cell>
          <cell r="Z1599" t="str">
            <v>夜勤手当 １回４０００円,処遇改善手当あり</v>
          </cell>
          <cell r="AA1599" t="str">
            <v>実費支給（上限なし）</v>
          </cell>
          <cell r="AB1599" t="str">
            <v>あり</v>
          </cell>
          <cell r="AC1599" t="str">
            <v>1月あたり2,000円〜（前年度実績）</v>
          </cell>
          <cell r="AD1599" t="str">
            <v>あり</v>
          </cell>
          <cell r="AE1599" t="str">
            <v>200,000円〜350,000円（前年度実績）</v>
          </cell>
          <cell r="AF1599" t="str">
            <v>月給（手当等確認ください）</v>
          </cell>
          <cell r="AG1599" t="str">
            <v>期間の定めあり</v>
          </cell>
          <cell r="AH1599" t="str">
            <v>契約更新の可能性あり（原則更新）</v>
          </cell>
          <cell r="AI1599" t="str">
            <v>契約更新の可能性あり（原則更新）</v>
          </cell>
          <cell r="AJ1599" t="str">
            <v>可</v>
          </cell>
          <cell r="AK1599" t="str">
            <v>あり</v>
          </cell>
          <cell r="AL1599" t="str">
            <v>３ヶ月</v>
          </cell>
          <cell r="AM1599" t="str">
            <v>あり</v>
          </cell>
          <cell r="AN1599" t="str">
            <v>2時間</v>
          </cell>
          <cell r="AO1599" t="str">
            <v>変形労働時間制</v>
          </cell>
          <cell r="AP1599" t="str">
            <v>変形労働時間制の単位,１ヶ月単位,就業時間１,7時00分〜16時00分,就業時間２,10時00分〜19時00分,就業時間３,12時30分〜21時30分,又は,21時30分〜7時00分の時間の間の8時間</v>
          </cell>
          <cell r="AQ1599" t="str">
            <v>週休二日制</v>
          </cell>
          <cell r="AR1599" t="str">
            <v>介護職員初任者研修修了者,あれば尚可,介護福祉士,あれば尚可,普通自動車運転免許,あれば尚可（ＡＴ限定可）</v>
          </cell>
          <cell r="AS1599" t="str">
            <v>雇用保険，労災保険，健康保険，厚生年金</v>
          </cell>
          <cell r="AT1599" t="str">
            <v>1人</v>
          </cell>
          <cell r="AU1599" t="str">
            <v>特別養護老人ホーム（特養）</v>
          </cell>
          <cell r="AZ1599" t="str">
            <v>60分</v>
          </cell>
          <cell r="BA1599" t="str">
            <v>週休二日制</v>
          </cell>
          <cell r="BB1599" t="str">
            <v>あり（屋内禁煙）</v>
          </cell>
          <cell r="BC1599" t="str">
            <v>屋内禁煙（屋外に喫煙所設置）</v>
          </cell>
        </row>
        <row r="1600">
          <cell r="C1600" t="str">
            <v>13190-05417841</v>
          </cell>
          <cell r="D1600">
            <v>45467</v>
          </cell>
          <cell r="E1600" t="str">
            <v>社会福祉法人創和会 ケアセンター成瀬</v>
          </cell>
          <cell r="F1600" t="str">
            <v>シャカイフクシホウジンソウワカイ ケアセンターナルセ</v>
          </cell>
          <cell r="G1600" t="str">
            <v>総務管理課</v>
          </cell>
          <cell r="H1600" t="str">
            <v>笠倉恒子</v>
          </cell>
          <cell r="I1600" t="e">
            <v>#VALUE!</v>
          </cell>
          <cell r="J1600" t="str">
            <v>042-720-2202</v>
          </cell>
          <cell r="K1600" t="e">
            <v>#VALUE!</v>
          </cell>
          <cell r="L1600" t="e">
            <v>#VALUE!</v>
          </cell>
          <cell r="M1600" t="e">
            <v>#VALUE!</v>
          </cell>
          <cell r="N1600" t="str">
            <v xml:space="preserve">http://ccnaruse.com/ </v>
          </cell>
          <cell r="O1600" t="str">
            <v>住民活動により設立された社会福祉法人で「共に支え合い、共に生きる」という理念の下、５つの事業を通じ地域の福祉に貢献しています。</v>
          </cell>
          <cell r="P1600" t="str">
            <v>ケアマネージャー／契約職員／７月１７日面接会</v>
          </cell>
          <cell r="Q1600" t="str">
            <v>変更範囲：変更なし</v>
          </cell>
          <cell r="R1600" t="str">
            <v>・介護を必要とする人や家族の相談や助言・利用者の状態にあったケアプラン（居宅サービス計画）の作成、 他。</v>
          </cell>
          <cell r="S1600" t="str">
            <v>ケアセンター成瀬</v>
          </cell>
          <cell r="T1600" t="str">
            <v>なし</v>
          </cell>
          <cell r="U1600" t="str">
            <v>契約社員</v>
          </cell>
          <cell r="V1600" t="str">
            <v>東京都町田市成瀬台３－２４－１</v>
          </cell>
          <cell r="W1600" t="str">
            <v>横浜線成瀬駅、町田駅より成瀬台行バス「野村住宅中央」下車  , 徒歩３分</v>
          </cell>
          <cell r="X1600" t="str">
            <v>224,000円〜234,000円</v>
          </cell>
          <cell r="Y1600" t="str">
            <v>処遇改善手当 4,000円〜4,000円</v>
          </cell>
          <cell r="Z1600" t="str">
            <v>なし</v>
          </cell>
          <cell r="AA1600" t="str">
            <v>実費支給（上限なし）</v>
          </cell>
          <cell r="AB1600" t="str">
            <v>あり</v>
          </cell>
          <cell r="AC1600" t="str">
            <v>1月あたり2,000円〜（前年度実績）</v>
          </cell>
          <cell r="AD1600" t="str">
            <v>あり</v>
          </cell>
          <cell r="AE1600" t="str">
            <v>100,000円〜（前年度実績）</v>
          </cell>
          <cell r="AF1600" t="str">
            <v>月給（手当等確認ください）</v>
          </cell>
          <cell r="AG1600" t="str">
            <v>期間の定めあり</v>
          </cell>
          <cell r="AH1600" t="str">
            <v>雇用期間の定めあり（4ヶ月以上）,1年</v>
          </cell>
          <cell r="AI1600" t="str">
            <v>契約更新の可能性あり（原則更新）</v>
          </cell>
          <cell r="AJ1600" t="str">
            <v>可</v>
          </cell>
          <cell r="AK1600" t="str">
            <v>あり</v>
          </cell>
          <cell r="AL1600" t="str">
            <v>３ヶ月</v>
          </cell>
          <cell r="AM1600" t="str">
            <v>あり</v>
          </cell>
          <cell r="AN1600" t="str">
            <v>2時間</v>
          </cell>
          <cell r="AO1600" t="str">
            <v>変形労働時間制</v>
          </cell>
          <cell r="AP1600" t="str">
            <v>変形労働時間制の単位,１ヶ月単位,就業時間１,8時30分〜17時30分,就業時間に関する特記事項,公休９日（２月は公休８日）</v>
          </cell>
          <cell r="AQ1600" t="str">
            <v>週休二日制</v>
          </cell>
          <cell r="AR1600" t="str">
            <v>介護支援専門員（ケアマネージャー）,必須,普通自動車運転免許,あれば尚可（ＡＴ限定可）</v>
          </cell>
          <cell r="AS1600" t="str">
            <v>雇用保険，労災保険，健康保険，厚生年金</v>
          </cell>
          <cell r="AT1600" t="str">
            <v>1人</v>
          </cell>
          <cell r="AU1600" t="str">
            <v>特別養護老人ホーム（特養）</v>
          </cell>
          <cell r="AZ1600" t="str">
            <v>60分</v>
          </cell>
          <cell r="BA1600" t="str">
            <v>週休二日制</v>
          </cell>
          <cell r="BB1600" t="str">
            <v>あり（屋内禁煙）</v>
          </cell>
          <cell r="BC1600" t="str">
            <v>屋内禁煙（屋外に喫煙所設置）</v>
          </cell>
        </row>
        <row r="1601">
          <cell r="C1601" t="str">
            <v>13190-05418241</v>
          </cell>
          <cell r="D1601">
            <v>45467</v>
          </cell>
          <cell r="E1601" t="str">
            <v>社会福祉法人創和会 ケアセンター成瀬</v>
          </cell>
          <cell r="F1601" t="str">
            <v>シャカイフクシホウジンソウワカイ ケアセンターナルセ</v>
          </cell>
          <cell r="G1601" t="str">
            <v>総務管理課</v>
          </cell>
          <cell r="H1601" t="str">
            <v>笠倉恒子</v>
          </cell>
          <cell r="I1601" t="e">
            <v>#VALUE!</v>
          </cell>
          <cell r="J1601" t="str">
            <v>042-720-2202</v>
          </cell>
          <cell r="K1601" t="e">
            <v>#VALUE!</v>
          </cell>
          <cell r="L1601" t="e">
            <v>#VALUE!</v>
          </cell>
          <cell r="M1601" t="e">
            <v>#VALUE!</v>
          </cell>
          <cell r="N1601" t="str">
            <v xml:space="preserve">http://ccnaruse.com/ </v>
          </cell>
          <cell r="O1601" t="str">
            <v>住民活動により設立された社会福祉法人で「共に支え合い、共に生きる」という理念の下、５つの事業を通じ地域の福祉に貢献しています。</v>
          </cell>
          <cell r="P1601" t="str">
            <v>介護助手／特別養護老人ホーム／７月１７日面接会</v>
          </cell>
          <cell r="Q1601" t="str">
            <v>変更範囲：変更なし</v>
          </cell>
          <cell r="R1601" t="str">
            <v>＊ユニット型小規模特養（定員２０名）の介護業務・入居者の生活支援や介護サービス業務全般・介護職員の補助</v>
          </cell>
          <cell r="S1601" t="str">
            <v>ケアセンター成瀬</v>
          </cell>
          <cell r="T1601" t="str">
            <v>なし</v>
          </cell>
          <cell r="U1601" t="str">
            <v>非常勤パート</v>
          </cell>
          <cell r="V1601" t="str">
            <v>東京都町田市成瀬台３－２４－１</v>
          </cell>
          <cell r="W1601" t="str">
            <v>横浜線成瀬駅、または町田駅より成瀬台行バス「野村住宅中央」下,車 徒歩３分</v>
          </cell>
          <cell r="X1601" t="str">
            <v>1,113円〜1,113円</v>
          </cell>
          <cell r="Y1601" t="str">
            <v>-</v>
          </cell>
          <cell r="Z1601" t="str">
            <v>-</v>
          </cell>
          <cell r="AA1601" t="str">
            <v>実費支給（上限なし）</v>
          </cell>
          <cell r="AB1601" t="str">
            <v>あり</v>
          </cell>
          <cell r="AC1601" t="str">
            <v>1時間あたり10円〜15円（前年度実績）</v>
          </cell>
          <cell r="AD1601" t="str">
            <v>なし</v>
          </cell>
          <cell r="AE1601" t="str">
            <v>なし</v>
          </cell>
          <cell r="AF1601" t="str">
            <v>月給（手当等確認ください）</v>
          </cell>
          <cell r="AG1601" t="str">
            <v>期間の定めあり</v>
          </cell>
          <cell r="AH1601" t="str">
            <v>雇用期間の定めあり（4ヶ月以上）,6ヶ月</v>
          </cell>
          <cell r="AI1601" t="str">
            <v>契約更新の可能性あり（原則更新）</v>
          </cell>
          <cell r="AJ1601" t="str">
            <v>可</v>
          </cell>
          <cell r="AK1601" t="str">
            <v>あり</v>
          </cell>
          <cell r="AL1601" t="str">
            <v>３ヶ月</v>
          </cell>
          <cell r="AM1601" t="str">
            <v>あり</v>
          </cell>
          <cell r="AN1601" t="str">
            <v>1時間</v>
          </cell>
          <cell r="AO1601" t="str">
            <v>変形労働時間制</v>
          </cell>
          <cell r="AP1601" t="str">
            <v>変形労働時間制の単位,１ヶ月単位,就業時間１,7時00分〜10時00分,就業時間２,16時30分〜19時30分</v>
          </cell>
          <cell r="AQ1601" t="str">
            <v>週2日以上</v>
          </cell>
          <cell r="AR1601" t="str">
            <v>免許・資格不問</v>
          </cell>
          <cell r="AS1601" t="str">
            <v>労災保険</v>
          </cell>
          <cell r="AT1601" t="str">
            <v>2人</v>
          </cell>
          <cell r="AU1601" t="str">
            <v>特別養護老人ホーム（特養）</v>
          </cell>
          <cell r="AZ1601" t="str">
            <v>0分</v>
          </cell>
          <cell r="BA1601" t="str">
            <v>週休二日制</v>
          </cell>
          <cell r="BB1601" t="str">
            <v>あり（屋内禁煙）</v>
          </cell>
          <cell r="BC1601" t="str">
            <v>屋内禁煙（屋外に喫煙所設置）</v>
          </cell>
        </row>
        <row r="1602">
          <cell r="C1602" t="str">
            <v>13190-05419541</v>
          </cell>
          <cell r="D1602">
            <v>45467</v>
          </cell>
          <cell r="E1602" t="str">
            <v>株式会社 ウェルオフ西部 エクラシア町田</v>
          </cell>
          <cell r="F1602" t="str">
            <v>カブシキガイシャ ウェルオフセイブ エクラシアマチダ</v>
          </cell>
          <cell r="G1602" t="str">
            <v>エクラシア町田施設長</v>
          </cell>
          <cell r="H1602" t="str">
            <v>大髙知也</v>
          </cell>
          <cell r="I1602" t="e">
            <v>#VALUE!</v>
          </cell>
          <cell r="J1602" t="str">
            <v>070-2465-4438</v>
          </cell>
          <cell r="K1602" t="e">
            <v>#VALUE!</v>
          </cell>
          <cell r="L1602" t="e">
            <v>#REF!</v>
          </cell>
          <cell r="M1602" t="e">
            <v>#VALUE!</v>
          </cell>
          <cell r="N1602" t="str">
            <v>なし</v>
          </cell>
          <cell r="O1602" t="str">
            <v>１．社会性の追求 お客様と共に可能な限り目標達成に向けて努力し、ご支援します２．人間性の追求 私達はどこよりも真心のこもったサービスを提供します３．経済性の追求</v>
          </cell>
          <cell r="P1602" t="str">
            <v>介護施設での一般事務兼介護スタッフ／７月１７日面接会</v>
          </cell>
          <cell r="Q1602" t="str">
            <v>変更範囲：変更なし</v>
          </cell>
          <cell r="R1602" t="str">
            <v>「エクラシア」を始めとする当社運営施設での一般事務件介護をお願いいたします。電話対応や入力・総務・掃除・介護のお手伝い。未経験者は、先輩職員の指導により簡単な業務から学んで頂きますので経験、未経験問わず就業していただけます。土日祭日出勤していただける方歓迎いたします。</v>
          </cell>
          <cell r="S1602" t="str">
            <v>エクラシア町田</v>
          </cell>
          <cell r="T1602" t="str">
            <v>なし</v>
          </cell>
          <cell r="U1602" t="str">
            <v>非常勤パート</v>
          </cell>
          <cell r="V1602" t="str">
            <v>東京都町田市広袴町５２１－２</v>
          </cell>
          <cell r="W1602" t="str">
            <v>小田急小田原線 鶴川駅,最寄り駅から就業場所までの交通手段,徒歩,所要時間,20分</v>
          </cell>
          <cell r="X1602" t="str">
            <v>1,123円〜1,450円</v>
          </cell>
          <cell r="Y1602" t="str">
            <v>-</v>
          </cell>
          <cell r="Z1602" t="str">
            <v>-</v>
          </cell>
          <cell r="AA1602" t="str">
            <v>実費支給（上限あり）</v>
          </cell>
          <cell r="AB1602" t="str">
            <v>なし</v>
          </cell>
          <cell r="AC1602" t="str">
            <v>なし</v>
          </cell>
          <cell r="AD1602" t="str">
            <v>なし</v>
          </cell>
          <cell r="AE1602" t="str">
            <v>なし</v>
          </cell>
          <cell r="AF1602" t="str">
            <v>時給</v>
          </cell>
          <cell r="AG1602" t="str">
            <v>期間の定めあり</v>
          </cell>
          <cell r="AH1602" t="str">
            <v>雇用期間の定めあり（4ヶ月以上）,1年</v>
          </cell>
          <cell r="AI1602" t="str">
            <v>契約更新の可能性あり（原則更新）</v>
          </cell>
          <cell r="AJ1602" t="str">
            <v>可</v>
          </cell>
          <cell r="AK1602" t="str">
            <v>なし</v>
          </cell>
          <cell r="AL1602" t="str">
            <v>なし</v>
          </cell>
          <cell r="AM1602" t="str">
            <v>なし</v>
          </cell>
          <cell r="AN1602" t="str">
            <v>なし</v>
          </cell>
          <cell r="AO1602" t="str">
            <v>日勤</v>
          </cell>
          <cell r="AP1602" t="str">
            <v>9時00分〜18時00分</v>
          </cell>
          <cell r="AQ1602" t="str">
            <v>週3日以上</v>
          </cell>
          <cell r="AR1602" t="str">
            <v>普通自動車運転免許あれば尚可（ＡＴ限定可）</v>
          </cell>
          <cell r="AS1602" t="str">
            <v>雇用保険，労災保険，健康保険，厚生年金</v>
          </cell>
          <cell r="AT1602" t="str">
            <v>1人</v>
          </cell>
          <cell r="AU1602" t="str">
            <v>通所介護（デイサービス）</v>
          </cell>
          <cell r="AZ1602" t="str">
            <v>60分</v>
          </cell>
          <cell r="BA1602" t="str">
            <v>週休二日制</v>
          </cell>
          <cell r="BB1602" t="str">
            <v>あり（屋内禁煙）</v>
          </cell>
          <cell r="BC1602" t="str">
            <v>屋内禁煙（屋外に喫煙所設置）</v>
          </cell>
        </row>
        <row r="1603">
          <cell r="C1603" t="str">
            <v>13190-05420941</v>
          </cell>
          <cell r="D1603">
            <v>45467</v>
          </cell>
          <cell r="E1603" t="str">
            <v>株式会社 ウェルオフ西部 エクラシア町田</v>
          </cell>
          <cell r="F1603" t="str">
            <v>カブシキガイシャ ウェルオフセイブ エクラシアマチダ</v>
          </cell>
          <cell r="G1603" t="str">
            <v>エクラシア町田施設長</v>
          </cell>
          <cell r="H1603" t="str">
            <v>大髙知也</v>
          </cell>
          <cell r="I1603" t="e">
            <v>#VALUE!</v>
          </cell>
          <cell r="J1603" t="str">
            <v>070-2465-4438</v>
          </cell>
          <cell r="K1603" t="e">
            <v>#VALUE!</v>
          </cell>
          <cell r="L1603" t="e">
            <v>#REF!</v>
          </cell>
          <cell r="M1603" t="e">
            <v>#VALUE!</v>
          </cell>
          <cell r="N1603" t="str">
            <v>なし</v>
          </cell>
          <cell r="O1603" t="str">
            <v>１．社会性の追求 お客様と共に可能な限り目標達成に向けて努力し、ご支援します２．人間性の追求 私達はどこよりも真心のこもったサービスを提供します３．経済性の追求</v>
          </cell>
          <cell r="P1603" t="str">
            <v>介護職員（夜間スタッフ）／７月１７日面接会</v>
          </cell>
          <cell r="Q1603" t="str">
            <v>変更範囲：変更なし</v>
          </cell>
          <cell r="R1603" t="str">
            <v>＊利用者様の介護業務全般（夜間見守り・オムツ交換・食事準備等）利用者５０名に対して３名の夜勤体制ですので安心して働いていただけます ＊未経験者、無資格者の方も歓迎しております。</v>
          </cell>
          <cell r="S1603" t="str">
            <v>エクラシア町田</v>
          </cell>
          <cell r="T1603" t="str">
            <v>なし</v>
          </cell>
          <cell r="U1603" t="str">
            <v>非常勤パート</v>
          </cell>
          <cell r="V1603" t="str">
            <v>東京都町田市広袴５２１－２</v>
          </cell>
          <cell r="W1603" t="str">
            <v>ＪＲ小田急線 鶴川駅,最寄り駅から就業場所までの交通手段,徒歩,所要時間,19分,就業場所に関する特記事項,バス神奈川中央交通「鶴２６」真光寺公園行き乗車１０分,「東平」バス停下車徒歩１分</v>
          </cell>
          <cell r="X1603" t="str">
            <v>1,677円〜1,677円</v>
          </cell>
          <cell r="Y1603" t="str">
            <v>-</v>
          </cell>
          <cell r="Z1603" t="str">
            <v>-</v>
          </cell>
          <cell r="AA1603" t="str">
            <v>実費支給（上限あり）</v>
          </cell>
          <cell r="AB1603" t="str">
            <v>なし</v>
          </cell>
          <cell r="AC1603" t="str">
            <v>なし</v>
          </cell>
          <cell r="AD1603" t="str">
            <v>なし</v>
          </cell>
          <cell r="AE1603" t="str">
            <v>なし</v>
          </cell>
          <cell r="AF1603" t="str">
            <v>日給制</v>
          </cell>
          <cell r="AG1603" t="str">
            <v>期間の定めなし</v>
          </cell>
          <cell r="AH1603" t="str">
            <v>雇用期間の定めあり（4ヶ月以上）,1年</v>
          </cell>
          <cell r="AI1603" t="str">
            <v>契約更新の可能性あり（原則更新）</v>
          </cell>
          <cell r="AJ1603" t="str">
            <v>可</v>
          </cell>
          <cell r="AK1603" t="str">
            <v>あり</v>
          </cell>
          <cell r="AL1603" t="str">
            <v>３ヶ月</v>
          </cell>
          <cell r="AM1603" t="str">
            <v>あり</v>
          </cell>
          <cell r="AN1603" t="str">
            <v>32時間</v>
          </cell>
          <cell r="AO1603" t="str">
            <v>変形労働時間制</v>
          </cell>
          <cell r="AP1603" t="str">
            <v>変形労働時間制の単位,１年単位,就業時間１,18時00分〜9時00分,又は,〜の時間の間の8時間以上</v>
          </cell>
          <cell r="AQ1603" t="str">
            <v>週1日以上</v>
          </cell>
          <cell r="AR1603" t="str">
            <v>免許・資格不問</v>
          </cell>
          <cell r="AS1603" t="str">
            <v>労災保険</v>
          </cell>
          <cell r="AT1603" t="str">
            <v>2人</v>
          </cell>
          <cell r="AU1603" t="str">
            <v>通所介護（デイサービス）</v>
          </cell>
          <cell r="AZ1603" t="str">
            <v>240分</v>
          </cell>
          <cell r="BA1603" t="str">
            <v>週休二日制</v>
          </cell>
          <cell r="BB1603" t="str">
            <v>あり（屋内禁煙）</v>
          </cell>
          <cell r="BC1603" t="str">
            <v>屋内禁煙（屋外に喫煙所設置）</v>
          </cell>
        </row>
        <row r="1604">
          <cell r="C1604" t="str">
            <v>13190-05421141</v>
          </cell>
          <cell r="D1604">
            <v>45467</v>
          </cell>
          <cell r="E1604" t="str">
            <v>株式会社 ウェルオフ西部 エクラシア町田</v>
          </cell>
          <cell r="F1604" t="str">
            <v>カブシキガイシャ ウェルオフセイブ エクラシアマチダ</v>
          </cell>
          <cell r="G1604" t="str">
            <v>エクラシア町田施設長</v>
          </cell>
          <cell r="H1604" t="str">
            <v>大髙知也</v>
          </cell>
          <cell r="I1604" t="e">
            <v>#VALUE!</v>
          </cell>
          <cell r="J1604" t="str">
            <v>070-2465-4438</v>
          </cell>
          <cell r="K1604" t="e">
            <v>#VALUE!</v>
          </cell>
          <cell r="L1604" t="e">
            <v>#REF!</v>
          </cell>
          <cell r="M1604" t="e">
            <v>#VALUE!</v>
          </cell>
          <cell r="N1604" t="str">
            <v>なし</v>
          </cell>
          <cell r="O1604" t="str">
            <v>１．社会性の追求 お客様と共に可能な限り目標達成に向けて努力し、ご支援します２．人間性の追求 私達はどこよりも真心のこもったサービスを提供します３．経済性の追求</v>
          </cell>
          <cell r="P1604" t="str">
            <v>介護職員／７月１７日面接会</v>
          </cell>
          <cell r="Q1604" t="str">
            <v>変更範囲：変更なし</v>
          </cell>
          <cell r="R1604" t="str">
            <v>・高齢者の介護・入浴介助・レクリエーション・排泄介助など</v>
          </cell>
          <cell r="S1604" t="str">
            <v>エクラシア町田</v>
          </cell>
          <cell r="T1604" t="str">
            <v>なし</v>
          </cell>
          <cell r="U1604" t="str">
            <v>正社員</v>
          </cell>
          <cell r="V1604" t="str">
            <v>東京都町田市広袴町５２１－２</v>
          </cell>
          <cell r="W1604" t="str">
            <v>小田急線 鶴川駅,最寄り駅から就業場所までの交通手段,徒歩,所要時間,15分</v>
          </cell>
          <cell r="X1604" t="str">
            <v>237,626円〜280,000円</v>
          </cell>
          <cell r="Y1604" t="str">
            <v>-</v>
          </cell>
          <cell r="Z1604" t="str">
            <v>固定残業代（ｃ）あり42,945円〜50,700円固定残業代に関する特記事項３０時間分の固定残業代 超過分は別途支給</v>
          </cell>
          <cell r="AA1604" t="str">
            <v>実費支給（上限あり）</v>
          </cell>
          <cell r="AB1604" t="str">
            <v>なし</v>
          </cell>
          <cell r="AC1604" t="str">
            <v>なし</v>
          </cell>
          <cell r="AD1604" t="str">
            <v>あり</v>
          </cell>
          <cell r="AE1604" t="str">
            <v>計 1.00ヶ月分（前年度実績）</v>
          </cell>
          <cell r="AF1604" t="str">
            <v>月給（手当等確認ください）</v>
          </cell>
          <cell r="AG1604" t="str">
            <v>期間の定めなし</v>
          </cell>
          <cell r="AH1604" t="str">
            <v>雇用期間の定めなし</v>
          </cell>
          <cell r="AI1604" t="str">
            <v>雇用期間の定めなし</v>
          </cell>
          <cell r="AJ1604" t="str">
            <v>可</v>
          </cell>
          <cell r="AK1604" t="str">
            <v>あり</v>
          </cell>
          <cell r="AL1604" t="str">
            <v>３ヶ月</v>
          </cell>
          <cell r="AM1604" t="str">
            <v>なし</v>
          </cell>
          <cell r="AN1604" t="str">
            <v>なし</v>
          </cell>
          <cell r="AO1604" t="str">
            <v>変形労働時間制</v>
          </cell>
          <cell r="AP1604" t="str">
            <v>変形労働時間制の単位,１ヶ月単位,就業時間１,9時00分〜18時00分,又は,8時00分〜17時00分の時間の間の8時間程度</v>
          </cell>
          <cell r="AQ1604" t="str">
            <v>週休二日制</v>
          </cell>
          <cell r="AR1604" t="str">
            <v>免許・資格不問</v>
          </cell>
          <cell r="AS1604" t="str">
            <v>雇用保険，労災保険，健康保険，厚生年金</v>
          </cell>
          <cell r="AT1604" t="str">
            <v>3人</v>
          </cell>
          <cell r="AU1604" t="str">
            <v>通所介護（デイサービス）</v>
          </cell>
          <cell r="AZ1604" t="str">
            <v>60分</v>
          </cell>
          <cell r="BA1604" t="str">
            <v>週休二日制</v>
          </cell>
          <cell r="BB1604" t="str">
            <v>あり（屋内禁煙）</v>
          </cell>
          <cell r="BC1604" t="str">
            <v>屋内禁煙（屋外に喫煙所設置）</v>
          </cell>
        </row>
        <row r="1605">
          <cell r="C1605" t="str">
            <v>13190-05422041</v>
          </cell>
          <cell r="D1605">
            <v>45467</v>
          </cell>
          <cell r="E1605" t="str">
            <v>株式会社 ウェルオフ西部 エクラシア町田</v>
          </cell>
          <cell r="F1605" t="str">
            <v>カブシキガイシャ ウェルオフセイブ エクラシアマチダ</v>
          </cell>
          <cell r="G1605" t="str">
            <v>エクラシア町田施設長</v>
          </cell>
          <cell r="H1605" t="str">
            <v>大髙知也</v>
          </cell>
          <cell r="I1605" t="e">
            <v>#VALUE!</v>
          </cell>
          <cell r="J1605" t="str">
            <v>070-2465-4438</v>
          </cell>
          <cell r="K1605" t="e">
            <v>#VALUE!</v>
          </cell>
          <cell r="L1605" t="e">
            <v>#REF!</v>
          </cell>
          <cell r="M1605" t="e">
            <v>#VALUE!</v>
          </cell>
          <cell r="N1605" t="str">
            <v>なし</v>
          </cell>
          <cell r="O1605" t="str">
            <v>１．社会性の追求 お客様と共に可能な限り目標達成に向けて努力し、ご支援します２．人間性の追求 私達はどこよりも真心のこもったサービスを提供します３．経済性の追求</v>
          </cell>
          <cell r="P1605" t="str">
            <v>介護職員（夜間スタッフ）／７月１７日面接会</v>
          </cell>
          <cell r="Q1605" t="str">
            <v>変更範囲：変更なし</v>
          </cell>
          <cell r="R1605" t="str">
            <v>＊利用者様の介護業務全般（夜間見守り・オムツ交換・食事準備等）利用者５０名に対して３名の夜勤体制ですので安心して働いていただけます ＊未経験者、無資格者の方も歓迎しております。</v>
          </cell>
          <cell r="S1605" t="str">
            <v>エクラシア町田</v>
          </cell>
          <cell r="T1605" t="str">
            <v>なし</v>
          </cell>
          <cell r="U1605" t="str">
            <v>正社員</v>
          </cell>
          <cell r="V1605" t="str">
            <v>東京都町田市広袴町５２１－２</v>
          </cell>
          <cell r="W1605" t="str">
            <v>小田急線 鶴川駅,最寄り駅から就業場所までの交通手段,徒歩,所要時間,15分</v>
          </cell>
          <cell r="X1605" t="str">
            <v>310,000円〜310,000円</v>
          </cell>
          <cell r="Y1605" t="str">
            <v>-</v>
          </cell>
          <cell r="Z1605" t="str">
            <v>固定残業代（ｃ）,あり,56,100円〜56,100円,固定残業代に関する特記事項,３０時間分の固定残業代 超過分は別途支給</v>
          </cell>
          <cell r="AA1605" t="str">
            <v>実費支給（上限あり）</v>
          </cell>
          <cell r="AB1605" t="str">
            <v>なし</v>
          </cell>
          <cell r="AC1605" t="str">
            <v>なし</v>
          </cell>
          <cell r="AD1605" t="str">
            <v>あり</v>
          </cell>
          <cell r="AE1605" t="str">
            <v>計 1.00ヶ月分（前年度実績）</v>
          </cell>
          <cell r="AF1605" t="str">
            <v>月給（手当等確認ください）</v>
          </cell>
          <cell r="AG1605" t="str">
            <v>期間の定めなし</v>
          </cell>
          <cell r="AH1605" t="str">
            <v>雇用期間の定めなし</v>
          </cell>
          <cell r="AI1605" t="str">
            <v>雇用期間の定めなし</v>
          </cell>
          <cell r="AJ1605" t="str">
            <v>可</v>
          </cell>
          <cell r="AK1605" t="str">
            <v>あり</v>
          </cell>
          <cell r="AL1605" t="str">
            <v>３ヶ月</v>
          </cell>
          <cell r="AM1605" t="str">
            <v>あり</v>
          </cell>
          <cell r="AN1605" t="str">
            <v>32時間</v>
          </cell>
          <cell r="AO1605" t="str">
            <v>夜勤</v>
          </cell>
          <cell r="AP1605" t="str">
            <v>18時00分〜9時00分</v>
          </cell>
          <cell r="AQ1605" t="str">
            <v>週休二日制</v>
          </cell>
          <cell r="AR1605" t="str">
            <v>免許・資格不問</v>
          </cell>
          <cell r="AS1605" t="str">
            <v>雇用保険，労災保険，健康保険，厚生年金</v>
          </cell>
          <cell r="AT1605" t="str">
            <v>2人</v>
          </cell>
          <cell r="AU1605" t="str">
            <v>通所介護（デイサービス）</v>
          </cell>
          <cell r="AZ1605" t="str">
            <v>240分</v>
          </cell>
          <cell r="BA1605" t="str">
            <v>週休二日制</v>
          </cell>
          <cell r="BB1605" t="str">
            <v>あり（屋内禁煙）</v>
          </cell>
          <cell r="BC1605" t="str">
            <v>屋内禁煙（屋外に喫煙所設置）</v>
          </cell>
        </row>
        <row r="1606">
          <cell r="C1606" t="str">
            <v>13190-05427441</v>
          </cell>
          <cell r="D1606">
            <v>45467</v>
          </cell>
          <cell r="E1606" t="str">
            <v>株式会社 ウェルオフ西部 エクラシア町田</v>
          </cell>
          <cell r="F1606" t="str">
            <v>カブシキガイシャ ウェルオフセイブ エクラシアマチダ</v>
          </cell>
          <cell r="G1606" t="str">
            <v>エクラシア町田施設長</v>
          </cell>
          <cell r="H1606" t="str">
            <v>大髙知也</v>
          </cell>
          <cell r="I1606" t="e">
            <v>#VALUE!</v>
          </cell>
          <cell r="J1606" t="str">
            <v>070-2465-4438</v>
          </cell>
          <cell r="K1606" t="e">
            <v>#VALUE!</v>
          </cell>
          <cell r="L1606" t="e">
            <v>#REF!</v>
          </cell>
          <cell r="M1606" t="e">
            <v>#VALUE!</v>
          </cell>
          <cell r="N1606" t="str">
            <v>なし</v>
          </cell>
          <cell r="O1606" t="str">
            <v>１．社会性の追求 お客様と共に可能な限り目標達成に向けて努力し、ご支援します２．人間性の追求 私達はどこよりも真心のこもったサービスを提供します３．経済性の追求</v>
          </cell>
          <cell r="P1606" t="str">
            <v>介護職員／７月１７日面接会</v>
          </cell>
          <cell r="Q1606" t="str">
            <v>変更範囲：変更なし</v>
          </cell>
          <cell r="R1606" t="str">
            <v>＊高齢者の介護＊入浴介助＊レクリエーション＊排泄介助</v>
          </cell>
          <cell r="S1606" t="str">
            <v>エクラシア町田</v>
          </cell>
          <cell r="T1606" t="str">
            <v>希望による（埼玉・東京・千葉・,神奈川の当法人の施設）</v>
          </cell>
          <cell r="U1606" t="str">
            <v>非常勤パート</v>
          </cell>
          <cell r="V1606" t="str">
            <v>東京都町田市広袴町５２１－２</v>
          </cell>
          <cell r="W1606" t="str">
            <v>小田急線 鶴川駅,最寄り駅から就業場所までの交通手段,徒歩,所要時間,15分</v>
          </cell>
          <cell r="X1606" t="str">
            <v>1,123円〜1,450円</v>
          </cell>
          <cell r="Y1606" t="str">
            <v>-</v>
          </cell>
          <cell r="Z1606" t="str">
            <v>-</v>
          </cell>
          <cell r="AA1606" t="str">
            <v>実費支給（上限あり）</v>
          </cell>
          <cell r="AB1606" t="str">
            <v>なし</v>
          </cell>
          <cell r="AC1606" t="str">
            <v>なし</v>
          </cell>
          <cell r="AD1606" t="str">
            <v>なし</v>
          </cell>
          <cell r="AE1606" t="str">
            <v>なし</v>
          </cell>
          <cell r="AF1606" t="str">
            <v>時給</v>
          </cell>
          <cell r="AG1606" t="str">
            <v>期間の定めあり</v>
          </cell>
          <cell r="AH1606" t="str">
            <v>雇用期間の定めあり（4ヶ月以上）,1年</v>
          </cell>
          <cell r="AI1606" t="str">
            <v>契約更新の可能性あり（原則更新）</v>
          </cell>
          <cell r="AJ1606" t="str">
            <v>可</v>
          </cell>
          <cell r="AK1606" t="str">
            <v>あり</v>
          </cell>
          <cell r="AL1606" t="str">
            <v>３ヶ月</v>
          </cell>
          <cell r="AM1606" t="str">
            <v>なし</v>
          </cell>
          <cell r="AN1606" t="str">
            <v>なし</v>
          </cell>
          <cell r="AO1606" t="str">
            <v>交替制（シフト制）</v>
          </cell>
          <cell r="AP1606" t="str">
            <v>就業時間１,9時00分〜18時00分,就業時間２,8時00分〜17時00分,就業時間３,10時00分〜19時00分,又は,8時00分〜19時00分の時間の間の8時間</v>
          </cell>
          <cell r="AQ1606" t="str">
            <v>週2日以上</v>
          </cell>
          <cell r="AR1606" t="str">
            <v>免許・資格不問</v>
          </cell>
          <cell r="AS1606" t="str">
            <v>労災保険</v>
          </cell>
          <cell r="AT1606" t="str">
            <v>3人</v>
          </cell>
          <cell r="AU1606" t="str">
            <v>通所介護（デイサービス）</v>
          </cell>
          <cell r="AZ1606" t="str">
            <v>60分</v>
          </cell>
          <cell r="BA1606" t="str">
            <v>週休二日制</v>
          </cell>
          <cell r="BB1606" t="str">
            <v>あり（屋内禁煙）</v>
          </cell>
          <cell r="BC1606" t="str">
            <v>屋内禁煙（屋外に喫煙所設置）</v>
          </cell>
        </row>
        <row r="1607">
          <cell r="C1607" t="str">
            <v>13190-05431341</v>
          </cell>
          <cell r="D1607">
            <v>45467</v>
          </cell>
          <cell r="E1607" t="str">
            <v>社会福祉法人 南町田ちいろば会</v>
          </cell>
          <cell r="F1607" t="str">
            <v>シャカイフクシホウジンミナミマチダチイロバカイ</v>
          </cell>
          <cell r="G1607" t="str">
            <v>経営戦略室</v>
          </cell>
          <cell r="H1607" t="str">
            <v>金子　純子</v>
          </cell>
          <cell r="I1607" t="e">
            <v>#VALUE!</v>
          </cell>
          <cell r="J1607" t="str">
            <v>047-796-1521</v>
          </cell>
          <cell r="K1607" t="e">
            <v>#VALUE!</v>
          </cell>
          <cell r="L1607" t="e">
            <v>#REF!</v>
          </cell>
          <cell r="M1607" t="e">
            <v>#VALUE!</v>
          </cell>
          <cell r="N1607" t="str">
            <v xml:space="preserve">http://www.migiwa-home.or.jp </v>
          </cell>
          <cell r="O1607" t="str">
            <v>寄り添う思いを大切にした福祉サービスを提供していく経営理念をもとに日々励んでいます。</v>
          </cell>
          <cell r="P1607" t="str">
            <v>訪問ヘルパー（訪問介護事業所）／７月１７日面接会</v>
          </cell>
          <cell r="Q1607" t="str">
            <v>変更範囲：変更なし</v>
          </cell>
          <cell r="R1607" t="str">
            <v>＊お客様の自宅にお伺いして、日常生活に必要な援助を行う訪問,へルパー業務</v>
          </cell>
          <cell r="S1607" t="str">
            <v>みぎわホーム地域福祉サービスセンター</v>
          </cell>
          <cell r="T1607" t="str">
            <v>なし</v>
          </cell>
          <cell r="U1607" t="str">
            <v>非常勤パート</v>
          </cell>
          <cell r="V1607" t="str">
            <v>東京都町田市南町田１丁目１９－４０</v>
          </cell>
          <cell r="W1607" t="str">
            <v>東急田園都市線 南町田グランベリーパーク駅,最寄り駅から就業場所までの交通手段,徒歩,所要時間,20分</v>
          </cell>
          <cell r="X1607" t="str">
            <v>1,273円〜1,323円</v>
          </cell>
          <cell r="Y1607" t="str">
            <v>処遇改善手当 135円〜135円</v>
          </cell>
          <cell r="Z1607" t="str">
            <v>＊祝日は時給５０円プラスとなります</v>
          </cell>
          <cell r="AA1607" t="str">
            <v>実費支給（上限あり）</v>
          </cell>
          <cell r="AB1607" t="str">
            <v>なし</v>
          </cell>
          <cell r="AC1607" t="str">
            <v>なし</v>
          </cell>
          <cell r="AD1607" t="str">
            <v>なし</v>
          </cell>
          <cell r="AE1607" t="str">
            <v>なし</v>
          </cell>
          <cell r="AF1607" t="str">
            <v>時給</v>
          </cell>
          <cell r="AG1607" t="str">
            <v>期間の定めあり</v>
          </cell>
          <cell r="AH1607" t="str">
            <v>雇用期間の定めあり（4ヶ月以上）,〜2025年3月31日</v>
          </cell>
          <cell r="AI1607" t="str">
            <v>契約更新の可能性あり（原則更新）</v>
          </cell>
          <cell r="AJ1607" t="str">
            <v>可</v>
          </cell>
          <cell r="AK1607" t="str">
            <v>あり</v>
          </cell>
          <cell r="AL1607" t="str">
            <v>３か月</v>
          </cell>
          <cell r="AM1607" t="str">
            <v>なし</v>
          </cell>
          <cell r="AN1607" t="str">
            <v>なし</v>
          </cell>
          <cell r="AO1607" t="str">
            <v>日勤</v>
          </cell>
          <cell r="AP1607" t="str">
            <v>8時00分〜19時00分の時間の間の3時間以上,就業時間に関する特記事項,＊就業時間はお客様の状況によって変動することがあります。,（８：００～１８：３０の間の３時間～８時間）</v>
          </cell>
          <cell r="AQ1607" t="str">
            <v>週1日〜週5日</v>
          </cell>
          <cell r="AR1607" t="str">
            <v>介護職員初任者研修修了者,必須,介護福祉士,あれば尚可,ホームヘルパー２級,必須,いずれかの資格を所持で可,普通自動車運転免許,あれば尚可（ＡＴ限定可）</v>
          </cell>
          <cell r="AS1607" t="str">
            <v>労災保険</v>
          </cell>
          <cell r="AT1607" t="str">
            <v>2人</v>
          </cell>
          <cell r="AU1607" t="str">
            <v>訪問介護（ホームヘルプサービス）</v>
          </cell>
          <cell r="AZ1607" t="str">
            <v>0分</v>
          </cell>
          <cell r="BA1607" t="str">
            <v>週休二日制</v>
          </cell>
          <cell r="BB1607" t="str">
            <v>あり（屋内禁煙）</v>
          </cell>
          <cell r="BC1607" t="str">
            <v>屋内禁煙（屋外に喫煙所設置）</v>
          </cell>
        </row>
        <row r="1608">
          <cell r="C1608" t="str">
            <v>13190-05433241</v>
          </cell>
          <cell r="D1608">
            <v>45467</v>
          </cell>
          <cell r="E1608" t="str">
            <v>社会福祉法人 南町田ちいろば会</v>
          </cell>
          <cell r="F1608" t="str">
            <v>シャカイフクシホウジンミナミマチダチイロバカイ</v>
          </cell>
          <cell r="G1608" t="str">
            <v>経営戦略室</v>
          </cell>
          <cell r="H1608" t="str">
            <v>金子　純子</v>
          </cell>
          <cell r="I1608" t="e">
            <v>#VALUE!</v>
          </cell>
          <cell r="J1608" t="str">
            <v>047-796-1521</v>
          </cell>
          <cell r="K1608" t="e">
            <v>#VALUE!</v>
          </cell>
          <cell r="L1608" t="e">
            <v>#REF!</v>
          </cell>
          <cell r="M1608" t="e">
            <v>#VALUE!</v>
          </cell>
          <cell r="N1608" t="str">
            <v xml:space="preserve">http://www.migiwa-home.or.jp </v>
          </cell>
          <cell r="O1608" t="str">
            <v>寄り添う思いを大切にした福祉サービスを提供していく経営理念をもとに日々励んでいます。</v>
          </cell>
          <cell r="P1608" t="str">
            <v>ディサービス介護職員／７月１７日面接会</v>
          </cell>
          <cell r="Q1608" t="str">
            <v>変更範囲：変更なし</v>
          </cell>
          <cell r="R1608" t="str">
            <v>＊食事・入浴・排泄などの日常生活支援＊レクリエーション・クラブ・創作活動支援＊ご利用者様 １日平均２５名程度＊ご利用者様の送迎あり</v>
          </cell>
          <cell r="S1608" t="str">
            <v>南町田ちいろば会 みぎわホーム</v>
          </cell>
          <cell r="T1608" t="str">
            <v>なし</v>
          </cell>
          <cell r="U1608" t="str">
            <v>非常勤パート</v>
          </cell>
          <cell r="V1608" t="str">
            <v>東京都町田市南町田４丁目１０－３８</v>
          </cell>
          <cell r="W1608" t="str">
            <v>東急田園都市線 南町田グランベリーパーク駅,最寄り駅から就業場所までの交通手段,徒歩,所要時間,12分</v>
          </cell>
          <cell r="X1608" t="str">
            <v>1,151円〜1,226円</v>
          </cell>
          <cell r="Y1608" t="str">
            <v>処遇改善手当 38円〜38円</v>
          </cell>
          <cell r="Z1608" t="str">
            <v>＊祝日は時給５０円プラスとなります</v>
          </cell>
          <cell r="AA1608" t="str">
            <v>実費支給（上限あり）</v>
          </cell>
          <cell r="AB1608" t="str">
            <v>なし</v>
          </cell>
          <cell r="AC1608" t="str">
            <v>なし</v>
          </cell>
          <cell r="AD1608" t="str">
            <v>なし</v>
          </cell>
          <cell r="AE1608" t="str">
            <v>なし</v>
          </cell>
          <cell r="AF1608" t="str">
            <v>時給</v>
          </cell>
          <cell r="AG1608" t="str">
            <v>期間の定めあり</v>
          </cell>
          <cell r="AH1608" t="str">
            <v>雇用期間の定めあり（4ヶ月以上）,〜2025年3月31日</v>
          </cell>
          <cell r="AI1608" t="str">
            <v>契約更新の可能性あり（原則更新）</v>
          </cell>
          <cell r="AJ1608" t="str">
            <v>可</v>
          </cell>
          <cell r="AK1608" t="str">
            <v>あり</v>
          </cell>
          <cell r="AL1608" t="str">
            <v>３か月</v>
          </cell>
          <cell r="AM1608" t="str">
            <v>あり</v>
          </cell>
          <cell r="AN1608" t="str">
            <v>10時間</v>
          </cell>
          <cell r="AO1608" t="str">
            <v>日勤</v>
          </cell>
          <cell r="AP1608" t="str">
            <v>8時00分〜17時00分,就業時間に関する特記事項,＊週３日以上出来る方</v>
          </cell>
          <cell r="AQ1608" t="str">
            <v>週3日以上</v>
          </cell>
          <cell r="AR1608" t="str">
            <v>介護職員初任者研修修了者,必須,介護福祉士,あれば尚可,ホームヘルパー２級,あれば尚可,普通自動車運転免許必須：ワゴン車運転できる方,いずれかの資格を所持で可,普通自動車運転免許,必須（ＡＴ限定可）</v>
          </cell>
          <cell r="AS1608" t="str">
            <v>雇用保険，労災保険</v>
          </cell>
          <cell r="AT1608" t="str">
            <v>1人</v>
          </cell>
          <cell r="AU1608" t="str">
            <v>地域密着型通所介護</v>
          </cell>
          <cell r="AZ1608" t="str">
            <v>60分</v>
          </cell>
          <cell r="BA1608" t="str">
            <v>週休二日制</v>
          </cell>
          <cell r="BB1608" t="str">
            <v>あり（屋内禁煙）</v>
          </cell>
          <cell r="BC1608" t="str">
            <v>屋内禁煙（屋外に喫煙所設置）</v>
          </cell>
        </row>
        <row r="1609">
          <cell r="C1609" t="str">
            <v>13190-05434541</v>
          </cell>
          <cell r="D1609">
            <v>45467</v>
          </cell>
          <cell r="E1609" t="str">
            <v>社会福祉法人 南町田ちいろば会</v>
          </cell>
          <cell r="F1609" t="str">
            <v>シャカイフクシホウジンミナミマチダチイロバカイ</v>
          </cell>
          <cell r="G1609" t="str">
            <v>経営戦略室</v>
          </cell>
          <cell r="H1609" t="str">
            <v>金子　純子</v>
          </cell>
          <cell r="I1609" t="e">
            <v>#VALUE!</v>
          </cell>
          <cell r="J1609" t="str">
            <v>047-796-1521</v>
          </cell>
          <cell r="K1609" t="e">
            <v>#VALUE!</v>
          </cell>
          <cell r="L1609" t="e">
            <v>#REF!</v>
          </cell>
          <cell r="M1609" t="e">
            <v>#VALUE!</v>
          </cell>
          <cell r="N1609" t="str">
            <v xml:space="preserve">http://www.migiwa-home.or.jp </v>
          </cell>
          <cell r="O1609" t="str">
            <v>寄り添う思いを大切にした福祉サービスを提供していく経営理念をもとに日々励んでいます。</v>
          </cell>
          <cell r="P1609" t="str">
            <v>入浴専従職員（ディサービス）／７月１７日面接会</v>
          </cell>
          <cell r="Q1609" t="str">
            <v>変更の範囲：変更なし</v>
          </cell>
          <cell r="R1609" t="str">
            <v>＊ディサービスご利用者の入浴介助</v>
          </cell>
          <cell r="S1609" t="str">
            <v>高齢者総合福祉施設内 みぎわホーム デイサービス</v>
          </cell>
          <cell r="T1609" t="str">
            <v>なし</v>
          </cell>
          <cell r="U1609" t="str">
            <v>非常勤パート</v>
          </cell>
          <cell r="V1609" t="str">
            <v>東京都町田市南町田４丁目１０－３８</v>
          </cell>
          <cell r="W1609" t="str">
            <v>東急田園都市線 南町田グランベリーパーク駅,最寄り駅から就業場所までの交通手段,徒歩,所要時間,12分</v>
          </cell>
          <cell r="X1609" t="str">
            <v>1,300円〜1,500円</v>
          </cell>
          <cell r="Y1609" t="str">
            <v>-</v>
          </cell>
          <cell r="Z1609" t="str">
            <v>-</v>
          </cell>
          <cell r="AA1609" t="str">
            <v>実費支給（上限あり）</v>
          </cell>
          <cell r="AB1609" t="str">
            <v>なし</v>
          </cell>
          <cell r="AC1609" t="str">
            <v>なし</v>
          </cell>
          <cell r="AD1609" t="str">
            <v>なし</v>
          </cell>
          <cell r="AE1609" t="str">
            <v>なし</v>
          </cell>
          <cell r="AF1609" t="str">
            <v>時給</v>
          </cell>
          <cell r="AG1609" t="str">
            <v>期間の定めあり</v>
          </cell>
          <cell r="AH1609" t="str">
            <v>雇用期間の定めあり（4ヶ月以上）,〜2025年3月31日</v>
          </cell>
          <cell r="AI1609" t="str">
            <v>契約更新の可能性あり（原則更新）</v>
          </cell>
          <cell r="AJ1609" t="str">
            <v>可</v>
          </cell>
          <cell r="AK1609" t="str">
            <v>あり</v>
          </cell>
          <cell r="AL1609" t="str">
            <v>３ヶ月</v>
          </cell>
          <cell r="AM1609" t="str">
            <v>なし</v>
          </cell>
          <cell r="AN1609" t="str">
            <v>なし</v>
          </cell>
          <cell r="AO1609" t="str">
            <v>交替制（シフト制）</v>
          </cell>
          <cell r="AP1609" t="str">
            <v>就業時間１9時00分〜12時00分</v>
          </cell>
          <cell r="AQ1609" t="str">
            <v>週3日〜週5日</v>
          </cell>
          <cell r="AR1609" t="str">
            <v>介護職員初任者研修修了者,必須,介護福祉士,あれば尚可</v>
          </cell>
          <cell r="AS1609" t="str">
            <v>労災保険</v>
          </cell>
          <cell r="AT1609" t="str">
            <v>2人</v>
          </cell>
          <cell r="AU1609" t="str">
            <v>特別養護老人ホーム（特養）</v>
          </cell>
          <cell r="AZ1609" t="str">
            <v>0分</v>
          </cell>
          <cell r="BA1609" t="str">
            <v>週休二日制</v>
          </cell>
          <cell r="BB1609" t="str">
            <v>あり（屋内禁煙）</v>
          </cell>
          <cell r="BC1609" t="str">
            <v>屋内禁煙（屋外に喫煙所設置）</v>
          </cell>
        </row>
        <row r="1610">
          <cell r="C1610" t="str">
            <v>13190-05435441</v>
          </cell>
          <cell r="D1610">
            <v>45467</v>
          </cell>
          <cell r="E1610" t="str">
            <v>社会福祉法人 南町田ちいろば会</v>
          </cell>
          <cell r="F1610" t="str">
            <v>シャカイフクシホウジンミナミマチダチイロバカイ</v>
          </cell>
          <cell r="G1610" t="str">
            <v>経営戦略室</v>
          </cell>
          <cell r="H1610" t="str">
            <v>金子　純子</v>
          </cell>
          <cell r="I1610" t="e">
            <v>#VALUE!</v>
          </cell>
          <cell r="J1610" t="str">
            <v>047-796-1521</v>
          </cell>
          <cell r="K1610" t="e">
            <v>#VALUE!</v>
          </cell>
          <cell r="L1610" t="e">
            <v>#REF!</v>
          </cell>
          <cell r="M1610" t="e">
            <v>#VALUE!</v>
          </cell>
          <cell r="N1610" t="str">
            <v xml:space="preserve">http://www.migiwa-home.or.jp </v>
          </cell>
          <cell r="O1610" t="str">
            <v>寄り添う思いを大切にした福祉サービスを提供していく経営理念をもとに日々励んでいます。</v>
          </cell>
          <cell r="P1610" t="str">
            <v>介護職員（一般及びリーダー候補）／７月１７日面接会</v>
          </cell>
          <cell r="Q1610" t="str">
            <v>変更範囲：変更なし</v>
          </cell>
          <cell r="R1610" t="str">
            <v>＊特別養護老人ホーム及びショートスティの入居者、ご利用者への, 日常生活における食事や入浴などの介護業務全般に従事をお願い, します。,・特養 定員８８名、ユニット型, ショートスティ 定員１１名／日、併設型、多床室,＊「新しい生活様式」を踏まえた感染防止策, ・体温測定, ・マスク着用, ・手洗い, ・消毒</v>
          </cell>
          <cell r="S1610" t="str">
            <v>特別養護老人ホーム みぎわホーム</v>
          </cell>
          <cell r="T1610" t="str">
            <v>なし</v>
          </cell>
          <cell r="U1610" t="str">
            <v>正社員</v>
          </cell>
          <cell r="V1610" t="str">
            <v>東京都町田市南町田４丁目１０－３８</v>
          </cell>
          <cell r="W1610" t="str">
            <v>東急田園都市線 南町田グランベリーパーク駅,最寄り駅から就業場所までの交通手段,徒歩,所要時間,12分</v>
          </cell>
          <cell r="X1610" t="str">
            <v>196,000円〜273,300円</v>
          </cell>
          <cell r="Y1610" t="str">
            <v>職能手当 10,000円〜20,000円,処遇改善手当 5,000円〜15,000円,資格手当 10,000円〜20,000円</v>
          </cell>
          <cell r="Z1610" t="str">
            <v>配偶者手当 １４８００円,扶養手当   ４０００円～,住宅手当 持家２０００円賃貸 １００００円,夜勤手当   ５，０００円／回 月平均４回</v>
          </cell>
          <cell r="AA1610" t="str">
            <v>実費支給（上限あり）</v>
          </cell>
          <cell r="AB1610" t="str">
            <v>あり</v>
          </cell>
          <cell r="AC1610" t="str">
            <v>1月あたり2,000円〜（前年度実績）</v>
          </cell>
          <cell r="AD1610" t="str">
            <v>あり</v>
          </cell>
          <cell r="AE1610" t="str">
            <v>430,000円〜650,000円（前年度実績）</v>
          </cell>
          <cell r="AF1610" t="str">
            <v>月給（手当等確認ください）</v>
          </cell>
          <cell r="AG1610" t="str">
            <v>期間の定めなし</v>
          </cell>
          <cell r="AH1610" t="str">
            <v>雇用期間の定めなし</v>
          </cell>
          <cell r="AI1610" t="str">
            <v>雇用期間の定めなし</v>
          </cell>
          <cell r="AJ1610" t="str">
            <v>可</v>
          </cell>
          <cell r="AK1610" t="str">
            <v>あり</v>
          </cell>
          <cell r="AL1610" t="str">
            <v>３ヶ月</v>
          </cell>
          <cell r="AM1610" t="str">
            <v>あり</v>
          </cell>
          <cell r="AN1610" t="str">
            <v>10時間</v>
          </cell>
          <cell r="AO1610" t="str">
            <v>変形労働時間制</v>
          </cell>
          <cell r="AP1610" t="str">
            <v>変形労働時間制の単位,１ヶ月単位,就業時間１,7時00分〜16時00分,就業時間２,11時00分〜20時00分,就業時間３,13時00分〜22時00分,就業時間に関する特記事項,（４）２２：００～翌朝７：００</v>
          </cell>
          <cell r="AQ1610" t="str">
            <v>週休二日制</v>
          </cell>
          <cell r="AR1610" t="str">
            <v>介護職員初任者研修修了者,必須,介護福祉士,必須,資格取得制度あり（リーダー候補は介護福祉士資格必須）,いずれかの資格を所持で可,普通自動車運転免許,あれば尚可（ＡＴ限定可）</v>
          </cell>
          <cell r="AS1610" t="str">
            <v>雇用保険，労災保険，健康保険，厚生年金</v>
          </cell>
          <cell r="AT1610" t="str">
            <v>2人</v>
          </cell>
          <cell r="AU1610" t="str">
            <v>特別養護老人ホーム（特養）</v>
          </cell>
          <cell r="AZ1610" t="str">
            <v>60分</v>
          </cell>
          <cell r="BA1610" t="str">
            <v>週休二日制</v>
          </cell>
          <cell r="BB1610" t="str">
            <v>あり（屋内禁煙）</v>
          </cell>
          <cell r="BC1610" t="str">
            <v>屋内禁煙（屋外に喫煙所設置）</v>
          </cell>
        </row>
        <row r="1611">
          <cell r="C1611" t="str">
            <v>13190-05436741</v>
          </cell>
          <cell r="D1611">
            <v>45467</v>
          </cell>
          <cell r="E1611" t="str">
            <v>社会福祉法人 南町田ちいろば会</v>
          </cell>
          <cell r="F1611" t="str">
            <v>シャカイフクシホウジンミナミマチダチイロバカイ</v>
          </cell>
          <cell r="G1611" t="str">
            <v>経営戦略室</v>
          </cell>
          <cell r="H1611" t="str">
            <v>金子　純子</v>
          </cell>
          <cell r="I1611" t="e">
            <v>#VALUE!</v>
          </cell>
          <cell r="J1611" t="str">
            <v>047-796-1521</v>
          </cell>
          <cell r="K1611" t="e">
            <v>#VALUE!</v>
          </cell>
          <cell r="L1611" t="e">
            <v>#REF!</v>
          </cell>
          <cell r="M1611" t="e">
            <v>#VALUE!</v>
          </cell>
          <cell r="N1611" t="str">
            <v xml:space="preserve">http://www.migiwa-home.or.jp </v>
          </cell>
          <cell r="O1611" t="str">
            <v>寄り添う思いを大切にした福祉サービスを提供していく経営理念をもとに日々励んでいます。</v>
          </cell>
          <cell r="P1611" t="str">
            <v>ドライバー（ディサービス）／７月１７日面接会</v>
          </cell>
          <cell r="Q1611" t="str">
            <v>変更範囲：変更なし</v>
          </cell>
          <cell r="R1611" t="str">
            <v>＊ディサービスご利用者の送迎 （利用者のご自宅とみぎわホーム間）</v>
          </cell>
          <cell r="S1611" t="str">
            <v>高齢者総合福祉施設 みぎわホーム</v>
          </cell>
          <cell r="T1611" t="str">
            <v>なし</v>
          </cell>
          <cell r="U1611" t="str">
            <v>非常勤パート</v>
          </cell>
          <cell r="V1611" t="str">
            <v>東京都町田市南町田４丁目１０－３８</v>
          </cell>
          <cell r="W1611" t="str">
            <v>東急田園都市線 南町田グランベリーパーク駅,最寄り駅から就業場所までの交通手段,徒歩,所要時間,12分</v>
          </cell>
          <cell r="X1611" t="str">
            <v>1,113円〜1,113円</v>
          </cell>
          <cell r="Y1611" t="str">
            <v>-</v>
          </cell>
          <cell r="Z1611" t="str">
            <v>＊祝日勤務は時給５０円が加算されます。＊時給は経験等により考慮します。</v>
          </cell>
          <cell r="AA1611" t="str">
            <v>実費支給（上限あり）</v>
          </cell>
          <cell r="AB1611" t="str">
            <v>なし</v>
          </cell>
          <cell r="AC1611" t="str">
            <v>なし</v>
          </cell>
          <cell r="AD1611" t="str">
            <v>なし</v>
          </cell>
          <cell r="AE1611" t="str">
            <v>なし</v>
          </cell>
          <cell r="AF1611" t="str">
            <v>時給</v>
          </cell>
          <cell r="AG1611" t="str">
            <v>期間の定めあり</v>
          </cell>
          <cell r="AH1611" t="str">
            <v>雇用期間の定めあり（4ヶ月以上）,〜2025年3月31日</v>
          </cell>
          <cell r="AI1611" t="str">
            <v>契約更新の可能性あり（原則更新）</v>
          </cell>
          <cell r="AJ1611" t="str">
            <v>可</v>
          </cell>
          <cell r="AK1611" t="str">
            <v>あり</v>
          </cell>
          <cell r="AL1611" t="str">
            <v>３ヶ月</v>
          </cell>
          <cell r="AM1611" t="str">
            <v>なし</v>
          </cell>
          <cell r="AN1611" t="str">
            <v>なし</v>
          </cell>
          <cell r="AO1611" t="str">
            <v>交替制（シフト制）</v>
          </cell>
          <cell r="AP1611" t="str">
            <v>就業時間１,8時00分〜10時00分,就業時間２,16時15分〜18時15分,就業時間３,8時00分〜17時00分,就業時間に関する特記事項,（１）８時～１０時（２）１６時１５分～１８時１５分,   ４時間勤務が基本、但し応相談,（３）一日８時間勤務が週１回程度（休憩６０分）</v>
          </cell>
          <cell r="AQ1611" t="str">
            <v>週3日〜週5日</v>
          </cell>
          <cell r="AR1611" t="str">
            <v>普通自動車運転免許必須（ＡＴ限定可）</v>
          </cell>
          <cell r="AS1611" t="str">
            <v>労災保険</v>
          </cell>
          <cell r="AT1611" t="str">
            <v>1人</v>
          </cell>
          <cell r="AU1611" t="str">
            <v>地域密着型通所介護</v>
          </cell>
          <cell r="AZ1611" t="str">
            <v>0分</v>
          </cell>
          <cell r="BA1611" t="str">
            <v>週休二日制</v>
          </cell>
          <cell r="BB1611" t="str">
            <v>あり（屋内禁煙）</v>
          </cell>
          <cell r="BC1611" t="str">
            <v>屋内禁煙（屋外に喫煙所設置）</v>
          </cell>
        </row>
        <row r="1612">
          <cell r="C1612" t="str">
            <v>13190-05439141</v>
          </cell>
          <cell r="D1612">
            <v>45467</v>
          </cell>
          <cell r="E1612" t="str">
            <v>株式会社 日本アメニティライフ協会 花物語まちだ</v>
          </cell>
          <cell r="F1612" t="str">
            <v>カブシキガイシヤ ニホンアメニティライフキョウカイ ハナモノガタリマチダ</v>
          </cell>
          <cell r="G1612" t="str">
            <v>雇用対策室</v>
          </cell>
          <cell r="H1612" t="str">
            <v>西垣　照子</v>
          </cell>
          <cell r="J1612" t="str">
            <v>045-530-5211</v>
          </cell>
          <cell r="K1612" t="e">
            <v>#VALUE!</v>
          </cell>
          <cell r="L1612" t="e">
            <v>#REF!</v>
          </cell>
          <cell r="M1612" t="e">
            <v>#VALUE!</v>
          </cell>
          <cell r="N1612" t="str">
            <v xml:space="preserve">http://www.hana-kaigo.com </v>
          </cell>
          <cell r="O1612" t="str">
            <v>アメニティライフとは快適な生活という意味です。地域社会に暮らす人、そこで働く人、そこで学ぶ人、みんなそれぞれのアメニティライフ「暮らしのかたち」を追求するために生まれた会社です。</v>
          </cell>
          <cell r="P1612" t="str">
            <v>グループホーム介護スタッフ／７月１７日面接会</v>
          </cell>
          <cell r="Q1612" t="str">
            <v>変更範囲：変更なし</v>
          </cell>
          <cell r="R1612" t="str">
            <v>・ご入居者様の日々の生活に寄り添う、生活サポートです。・食事の準備・誘導、掃除や排せつ、入浴、移動時など、 身体介助や見守り、声かけなどの仕事です。・家庭的な雰囲気の中、四季折々を一緒に感じながらお散歩や レクをしたり、情報を共有しチームケアでサポートします。・認知症対応型共同生活介護のグループホームです。・１ユニット９名（定員１８名）の明るく家庭的な施設です・おひとりお一人に寄り添ったケアで、 ご入居者様と共に笑顔で過ごしませんか。</v>
          </cell>
          <cell r="S1612" t="str">
            <v>花物語まちだ</v>
          </cell>
          <cell r="T1612" t="str">
            <v>業務上必要な場合に限る転居を伴わない範囲とする</v>
          </cell>
          <cell r="U1612" t="str">
            <v>非常勤パート</v>
          </cell>
          <cell r="V1612" t="str">
            <v>東京都町田市山崎町１２３０－２</v>
          </cell>
          <cell r="W1612" t="str">
            <v>ＪＲ横浜線・小田急線「町田」駅,就業場所に関する特記事項,町田駅 町田ターミナルより神奈中バス（町１５）（町２４）,「山崎団地」行「北一号」バス停下車徒歩１分</v>
          </cell>
          <cell r="X1612" t="str">
            <v>1,133円〜1,233円</v>
          </cell>
          <cell r="Y1612" t="str">
            <v>-</v>
          </cell>
          <cell r="Z1612" t="str">
            <v>【土日祝手当】＋３０円／時,【夜勤手当】＋６０００円／回, ※別途、年末年始手当有り, ※資格者時給一覧：初任者研修１１４３円,          実務者研修１１７３円,          介護福祉士１２３３円</v>
          </cell>
          <cell r="AA1612" t="str">
            <v>実費支給（上限あり）</v>
          </cell>
          <cell r="AB1612" t="str">
            <v>なし</v>
          </cell>
          <cell r="AC1612" t="str">
            <v>なし</v>
          </cell>
          <cell r="AD1612" t="str">
            <v>なし</v>
          </cell>
          <cell r="AE1612" t="str">
            <v>なし</v>
          </cell>
          <cell r="AF1612" t="str">
            <v>時給</v>
          </cell>
          <cell r="AG1612" t="str">
            <v>期間の定めなし</v>
          </cell>
          <cell r="AH1612" t="str">
            <v>雇用期間の定めなし</v>
          </cell>
          <cell r="AI1612" t="str">
            <v>雇用期間の定めなし</v>
          </cell>
          <cell r="AJ1612" t="str">
            <v>可</v>
          </cell>
          <cell r="AK1612" t="str">
            <v>あり</v>
          </cell>
          <cell r="AL1612" t="str">
            <v>３ヶ月</v>
          </cell>
          <cell r="AM1612" t="str">
            <v>あり</v>
          </cell>
          <cell r="AN1612" t="str">
            <v>1時間</v>
          </cell>
          <cell r="AO1612" t="str">
            <v>変形労働時間制</v>
          </cell>
          <cell r="AP1612" t="str">
            <v>変形労働時間制の単位,１ヶ月単位,就業時間１,8時00分〜17時00分,就業時間２,9時30分〜18時30分,就業時間３,17時00分〜10時00分,就業時間に関する特記事項,・１ヶ月のシフト制,・（３）夜勤は休憩１２０分,・日勤のみ、夜勤のみなどシフト相談可</v>
          </cell>
          <cell r="AQ1612" t="str">
            <v>週2日以上</v>
          </cell>
          <cell r="AR1612" t="str">
            <v>免許・資格不問</v>
          </cell>
          <cell r="AS1612" t="str">
            <v>労災保険</v>
          </cell>
          <cell r="AT1612" t="str">
            <v>2人</v>
          </cell>
          <cell r="AU1612" t="str">
            <v>認知症対応型共同生活介護（グループホーム）</v>
          </cell>
          <cell r="AZ1612" t="str">
            <v>60分</v>
          </cell>
          <cell r="BA1612" t="str">
            <v>週休二日制</v>
          </cell>
          <cell r="BB1612" t="str">
            <v>あり（屋内禁煙）</v>
          </cell>
          <cell r="BC1612" t="str">
            <v>屋内禁煙（屋外に喫煙所設置）</v>
          </cell>
        </row>
        <row r="1613">
          <cell r="C1613" t="str">
            <v>13190-05440841</v>
          </cell>
          <cell r="D1613">
            <v>45467</v>
          </cell>
          <cell r="E1613" t="str">
            <v>株式会社 日本アメニティライフ協会 花物語まちだ南</v>
          </cell>
          <cell r="F1613" t="str">
            <v>カブシキガイシヤ ニホンアメニティライフキョウカイ ハナモノガタリマチダミナミ</v>
          </cell>
          <cell r="G1613" t="str">
            <v>雇用対策室</v>
          </cell>
          <cell r="H1613" t="str">
            <v>西垣　照子</v>
          </cell>
          <cell r="J1613" t="str">
            <v>045-530-5211</v>
          </cell>
          <cell r="K1613" t="e">
            <v>#VALUE!</v>
          </cell>
          <cell r="L1613" t="e">
            <v>#REF!</v>
          </cell>
          <cell r="M1613" t="e">
            <v>#VALUE!</v>
          </cell>
          <cell r="N1613" t="str">
            <v xml:space="preserve">http://www.hana-kaigo.com </v>
          </cell>
          <cell r="O1613" t="str">
            <v>アメニティライフとは快適な生活という意味です。地域社会に暮らす人、そこで働く人、そこで学ぶ人、みんなそれぞれのアメニティライフ「暮らしのかたち」を追求するために生まれた会社です。</v>
          </cell>
          <cell r="P1613" t="str">
            <v>介護職員／７月１７日面接会</v>
          </cell>
          <cell r="Q1613" t="str">
            <v>変更範囲：変更なし</v>
          </cell>
          <cell r="R1613" t="str">
            <v>認知症対応型共同生活介護グループホーム「花物語まちだ南」にて介護スタッフを募集いたします。＊ご入居者様の生活サポートが主なお仕事です。 一緒にお食事を作ったり、掃除や洗濯・排泄・入浴の 介助、散歩やお茶をしたり、外出レクなども行ってお ります。＊１ユニット９名（計１８名）の入居者なので、おひとり お一人に寄り添った介護ができます。</v>
          </cell>
          <cell r="S1613" t="str">
            <v>花物語まちだ南</v>
          </cell>
          <cell r="T1613" t="str">
            <v>業務上必要な場合に限る転居を伴わない範囲</v>
          </cell>
          <cell r="U1613" t="str">
            <v>非常勤パート</v>
          </cell>
          <cell r="V1613" t="str">
            <v>東京都町田市鶴間６－１８－４０</v>
          </cell>
          <cell r="W1613" t="str">
            <v>東急田園都市線 南町田グランベリーパーク駅,最寄り駅から就業場所までの交通手段,徒歩,所要時間,15分</v>
          </cell>
          <cell r="X1613" t="str">
            <v>1,133円〜1,233円</v>
          </cell>
          <cell r="Y1613" t="str">
            <v>-</v>
          </cell>
          <cell r="Z1613" t="str">
            <v>【土日祝手当】  ＋３０円／時,【夜勤手当】 ６，０００円／回,＊お持ちの資格により時給が変わります。,【夜勤１勤務の給与計算方法】, 時給×実労働勤務時間＋夜勤手当になります。</v>
          </cell>
          <cell r="AA1613" t="str">
            <v>実費支給（上限あり）</v>
          </cell>
          <cell r="AB1613" t="str">
            <v>なし</v>
          </cell>
          <cell r="AC1613" t="str">
            <v>なし</v>
          </cell>
          <cell r="AD1613" t="str">
            <v>なし</v>
          </cell>
          <cell r="AE1613" t="str">
            <v>なし</v>
          </cell>
          <cell r="AF1613" t="str">
            <v>時給</v>
          </cell>
          <cell r="AG1613" t="str">
            <v>期間の定めなし</v>
          </cell>
          <cell r="AH1613" t="str">
            <v>雇用期間の定めなし</v>
          </cell>
          <cell r="AI1613" t="str">
            <v>雇用期間の定めなし</v>
          </cell>
          <cell r="AJ1613" t="str">
            <v>不可</v>
          </cell>
          <cell r="AK1613" t="str">
            <v>あり</v>
          </cell>
          <cell r="AL1613" t="str">
            <v>３ヶ月</v>
          </cell>
          <cell r="AM1613" t="str">
            <v>なし</v>
          </cell>
          <cell r="AN1613" t="str">
            <v>なし</v>
          </cell>
          <cell r="AO1613" t="str">
            <v>変形労働時間制</v>
          </cell>
          <cell r="AP1613" t="str">
            <v>変形労働時間制の単位,１ヶ月単位,就業時間１,8時00分〜17時00分,就業時間２,9時30分〜18時30分,就業時間３,17時00分〜10時00分,就業時間に関する特記事項,シフト制,（３）夜勤は休憩１２０分,＊１８歳未満は就業時間（３）以外で勤務</v>
          </cell>
          <cell r="AQ1613" t="str">
            <v>週1日以上</v>
          </cell>
          <cell r="AR1613" t="str">
            <v>免許・資格不問</v>
          </cell>
          <cell r="AS1613" t="str">
            <v>労災保険</v>
          </cell>
          <cell r="AT1613" t="str">
            <v>1人</v>
          </cell>
          <cell r="AU1613" t="str">
            <v>認知症対応型共同生活介護（グループホーム）</v>
          </cell>
          <cell r="AZ1613" t="str">
            <v>60分</v>
          </cell>
          <cell r="BA1613" t="str">
            <v>週休二日制</v>
          </cell>
          <cell r="BB1613" t="str">
            <v>あり（屋内禁煙）</v>
          </cell>
          <cell r="BC1613" t="str">
            <v>屋内禁煙（屋外に喫煙所設置）</v>
          </cell>
        </row>
        <row r="1614">
          <cell r="C1614" t="str">
            <v>13190-05441241</v>
          </cell>
          <cell r="D1614">
            <v>45467</v>
          </cell>
          <cell r="E1614" t="str">
            <v>株式会社 日本アメニティライフ協会</v>
          </cell>
          <cell r="F1614" t="str">
            <v>カブシキガイシャ ニホンアメニティライフキョウカイ ハナモノガタリマチダナーシング</v>
          </cell>
          <cell r="G1614" t="str">
            <v>雇用対策室</v>
          </cell>
          <cell r="H1614" t="str">
            <v>西垣　照子</v>
          </cell>
          <cell r="J1614" t="str">
            <v>045-530-5211</v>
          </cell>
          <cell r="K1614" t="e">
            <v>#VALUE!</v>
          </cell>
          <cell r="L1614" t="e">
            <v>#REF!</v>
          </cell>
          <cell r="M1614" t="e">
            <v>#VALUE!</v>
          </cell>
          <cell r="N1614" t="str">
            <v xml:space="preserve">http://www.hana-kaigo.com </v>
          </cell>
          <cell r="O1614" t="str">
            <v>「アメニティライフ」とは快適な生活という意味です。地域社会に暮らす人、そこで働く人、そこで学ぶ人、みんなそれぞれのアメニティライフ「暮らしのかたち」を追求するために生まれた会社です</v>
          </cell>
          <cell r="P1614" t="str">
            <v>介護スタッフ／７月１７日面接会</v>
          </cell>
          <cell r="Q1614" t="str">
            <v>変更範囲：変更なし</v>
          </cell>
          <cell r="R1614" t="str">
            <v>定員１８名のグループホーム＜花物語まちだナーシング＞にて介護スタッフを募集いたします。ご入居者様の生活に寄り添い支える仕事です。・身体介助：お食事や排泄、入浴介助または見守り等・生活援助：共に清掃、洗濯、買い物等の支援・レクリエーション：体操、機能訓練、脳トレ等・記録、他業種との情報共有</v>
          </cell>
          <cell r="S1614" t="str">
            <v>花物語まちだナーシング</v>
          </cell>
          <cell r="T1614" t="str">
            <v>業務上必要な場合に限る転居を伴わない範囲</v>
          </cell>
          <cell r="U1614" t="str">
            <v>非常勤パート</v>
          </cell>
          <cell r="V1614" t="str">
            <v>東京都町田市野津田町６９７－２</v>
          </cell>
          <cell r="W1614" t="str">
            <v>小田急線 鶴川駅,就業場所に関する特記事項,小田急線「鶴川駅」より神奈中バス「野津田車庫」行,「田中入口」バス下車 徒歩２分</v>
          </cell>
          <cell r="X1614" t="str">
            <v>1,133円〜1,233円</v>
          </cell>
          <cell r="Y1614" t="str">
            <v>-</v>
          </cell>
          <cell r="Z1614" t="str">
            <v>・土日祝手当：３０円／時・夜勤手当：６０００円／回,・別途年末年始手当有,・資格別時給一覧：初任者研修１１４３円、実務者研修,１１７３円、介護福祉士１２３３円,★夜勤１勤務の給与計算方法, 時給×実働勤務時間＋夜勤手当になります。</v>
          </cell>
          <cell r="AA1614" t="str">
            <v>実費支給（上限あり）</v>
          </cell>
          <cell r="AB1614" t="str">
            <v>なし</v>
          </cell>
          <cell r="AC1614" t="str">
            <v>なし</v>
          </cell>
          <cell r="AD1614" t="str">
            <v>なし</v>
          </cell>
          <cell r="AE1614" t="str">
            <v>なし</v>
          </cell>
          <cell r="AF1614" t="str">
            <v>時給</v>
          </cell>
          <cell r="AG1614" t="str">
            <v>期間の定めなし</v>
          </cell>
          <cell r="AH1614" t="str">
            <v>雇用期間の定めなし</v>
          </cell>
          <cell r="AI1614" t="str">
            <v>雇用期間の定めなし</v>
          </cell>
          <cell r="AJ1614" t="str">
            <v>可</v>
          </cell>
          <cell r="AK1614" t="str">
            <v>あり</v>
          </cell>
          <cell r="AL1614" t="str">
            <v>３ヶ月</v>
          </cell>
          <cell r="AM1614" t="str">
            <v>あり</v>
          </cell>
          <cell r="AN1614" t="str">
            <v>1時間</v>
          </cell>
          <cell r="AO1614" t="str">
            <v>変形労働時間制</v>
          </cell>
          <cell r="AP1614" t="str">
            <v>変形労働時間制の単位,１ヶ月単位,就業時間１,8時00分〜17時00分,就業時間２,9時30分〜18時30分,就業時間３,17時00分〜10時00分,就業時間に関する特記事項,・夜勤１７：００～１０：００、休憩１２０分 ＊夜勤の場合は労,働基準法第６１条の深夜労働の為、１８歳以上の方に限る,・時短・出勤時間帯応相談,・日勤、夜勤両方できる方歓迎</v>
          </cell>
          <cell r="AQ1614" t="str">
            <v>週2日以上</v>
          </cell>
          <cell r="AR1614" t="str">
            <v>免許・資格不問</v>
          </cell>
          <cell r="AS1614" t="str">
            <v>労災保険</v>
          </cell>
          <cell r="AT1614" t="str">
            <v>2人</v>
          </cell>
          <cell r="AU1614" t="str">
            <v>認知症対応型共同生活介護（グループホーム）</v>
          </cell>
          <cell r="AZ1614" t="str">
            <v>60分</v>
          </cell>
          <cell r="BA1614" t="str">
            <v>週休二日制</v>
          </cell>
          <cell r="BB1614" t="str">
            <v>その他</v>
          </cell>
          <cell r="BC1614" t="str">
            <v>その他</v>
          </cell>
        </row>
        <row r="1615">
          <cell r="C1615" t="str">
            <v>13190-05442541</v>
          </cell>
          <cell r="D1615">
            <v>45467</v>
          </cell>
          <cell r="E1615" t="str">
            <v>株式会社 日本アメニティライフ協会</v>
          </cell>
          <cell r="F1615" t="str">
            <v>カブシキガイシャ ニホンアメニティライフキョウカイ ハナモノガタリマチダナーシング</v>
          </cell>
          <cell r="G1615" t="str">
            <v>雇用対策室</v>
          </cell>
          <cell r="H1615" t="str">
            <v>西垣　照子</v>
          </cell>
          <cell r="J1615" t="str">
            <v>045-530-5211</v>
          </cell>
          <cell r="K1615" t="e">
            <v>#VALUE!</v>
          </cell>
          <cell r="L1615" t="e">
            <v>#REF!</v>
          </cell>
          <cell r="M1615" t="e">
            <v>#VALUE!</v>
          </cell>
          <cell r="N1615" t="str">
            <v xml:space="preserve">http://www.hana-kaigo.com </v>
          </cell>
          <cell r="O1615" t="str">
            <v>「アメニティライフ」とは快適な生活という意味です。地域社会に暮らす人、そこで働く人、そこで学ぶ人、みんなそれぞれのアメニティライフ「暮らしのかたち」を追求するために生まれた会社です</v>
          </cell>
          <cell r="P1615" t="str">
            <v>介護スタッフ＜花織まちだ＞／７月１７日面接会</v>
          </cell>
          <cell r="Q1615" t="str">
            <v>変更範囲：変更なし</v>
          </cell>
          <cell r="R1615" t="str">
            <v>最大定員２５名の小規模多機能型居宅介護,＜花織まちだ＞にて介護スタッフの募集です。,通い（デイサービス）・泊まり・訪問介護の,サービスを提供する施設です。,・身体介助：お食事や排泄、入浴介助または見守り等,・生活援助：食事提供、買い物等の支援,・レクリエーション：体操、機能訓練、脳トレ等,・記録、他業種との情報共有,・登録定員２５名 通い定員１５名 宿泊定員９名</v>
          </cell>
          <cell r="S1615" t="str">
            <v>花物語まちだナーシング</v>
          </cell>
          <cell r="T1615" t="str">
            <v>業務上必要な場合に限る転居を伴わない範囲</v>
          </cell>
          <cell r="U1615" t="str">
            <v>非常勤パート</v>
          </cell>
          <cell r="V1615" t="str">
            <v>東京都町田市野津田町６９７－２</v>
          </cell>
          <cell r="W1615" t="str">
            <v>小田急線 鶴川駅,就業場所に関する特記事項,小田急線「鶴川駅」より神奈中バス「野津田車庫」行,「田中入口」バス下車 徒歩２分</v>
          </cell>
          <cell r="X1615" t="str">
            <v>1,133円〜1,233円</v>
          </cell>
          <cell r="Y1615" t="str">
            <v>-</v>
          </cell>
          <cell r="Z1615" t="str">
            <v>・土日祝手当３０円／時,・ショート夜勤手当５２５０円／回,・資格別時給一覧：初任者研修１１４３円,         実務者研修１１７３円,         介護福祉士１２３３円</v>
          </cell>
          <cell r="AA1615" t="str">
            <v>実費支給（上限あり）</v>
          </cell>
          <cell r="AB1615" t="str">
            <v>なし</v>
          </cell>
          <cell r="AC1615" t="str">
            <v>なし</v>
          </cell>
          <cell r="AD1615" t="str">
            <v>なし</v>
          </cell>
          <cell r="AE1615" t="str">
            <v>なし</v>
          </cell>
          <cell r="AF1615" t="str">
            <v>時給</v>
          </cell>
          <cell r="AG1615" t="str">
            <v>期間の定めなし</v>
          </cell>
          <cell r="AH1615" t="str">
            <v>雇用期間の定めなし</v>
          </cell>
          <cell r="AI1615" t="str">
            <v>雇用期間の定めなし</v>
          </cell>
          <cell r="AJ1615" t="str">
            <v>可</v>
          </cell>
          <cell r="AK1615" t="str">
            <v>あり</v>
          </cell>
          <cell r="AL1615" t="str">
            <v>３ヶ月</v>
          </cell>
          <cell r="AM1615" t="str">
            <v>あり</v>
          </cell>
          <cell r="AN1615" t="str">
            <v>1時間</v>
          </cell>
          <cell r="AO1615" t="str">
            <v>変形労働時間制</v>
          </cell>
          <cell r="AP1615" t="str">
            <v>変形労働時間制の単位,１ヶ月単位,就業時間１,8時00分〜17時00分,就業時間２,12時45分〜21時45分,就業時間３,21時30分〜7時30分,又は,7時00分〜21時45分の時間の間の5時間以上,就業時間に関する特記事項,・ショート夜勤２１：３０～０７：３０、休憩１２０分,（深夜労働のため１８歳以上制限有）,・時短・出勤時間帯応相談,・日勤、夜勤両方できる方歓迎</v>
          </cell>
          <cell r="AQ1615" t="str">
            <v>週2日以上</v>
          </cell>
          <cell r="AR1615" t="str">
            <v>介護職員初任者研修修了者,あれば尚可,ホームヘルパー２級,あれば尚可,訪問介護サービスのため、運転免許を持ちの方が大歓迎,普通自動車運転免許,あれば尚可（ＡＴ限定可）</v>
          </cell>
          <cell r="AS1615" t="str">
            <v>労災保険</v>
          </cell>
          <cell r="AT1615" t="str">
            <v>2人</v>
          </cell>
          <cell r="AU1615" t="str">
            <v>小規模多機能型居宅介護</v>
          </cell>
          <cell r="AZ1615" t="str">
            <v>60分</v>
          </cell>
          <cell r="BA1615" t="str">
            <v>週休二日制</v>
          </cell>
          <cell r="BB1615" t="str">
            <v>その他</v>
          </cell>
          <cell r="BC1615" t="str">
            <v>その他</v>
          </cell>
        </row>
        <row r="1616">
          <cell r="C1616" t="str">
            <v>13190-05444741</v>
          </cell>
          <cell r="D1616">
            <v>45467</v>
          </cell>
          <cell r="E1616" t="str">
            <v>株式会社日本アメニティライフ協会 緑山グランドハイツ</v>
          </cell>
          <cell r="F1616" t="str">
            <v>カブシキガイシャニホンアメニティライフキョウカイ ミドリヤマグランドハイツ</v>
          </cell>
          <cell r="G1616" t="str">
            <v>雇用対策室</v>
          </cell>
          <cell r="H1616" t="str">
            <v>西垣　照子</v>
          </cell>
          <cell r="J1616" t="str">
            <v>045-530-5211</v>
          </cell>
          <cell r="K1616" t="e">
            <v>#VALUE!</v>
          </cell>
          <cell r="L1616" t="e">
            <v>#REF!</v>
          </cell>
          <cell r="M1616" t="e">
            <v>#VALUE!</v>
          </cell>
          <cell r="N1616" t="str">
            <v xml:space="preserve">https://jala.co.jp </v>
          </cell>
          <cell r="O1616" t="str">
            <v>「アメニティライフ」とは快適な生活という意味です。地域社会に暮らす人、そこで働く人、そこで学ぶ人、みんなそれぞれのアメニティライフ「暮らしのかたち」を追求するために生まれた会社です</v>
          </cell>
          <cell r="P1616" t="str">
            <v>介護スタッフ／７月１７日面接会</v>
          </cell>
          <cell r="Q1616" t="str">
            <v>変更範囲：変更なし</v>
          </cell>
          <cell r="R1616" t="str">
            <v>定員６０名のペット共存型介護付有料老人ホーム＜緑山グランドハイツ＞にて介護スタッフを募集いたします。ご入居者様の生活に寄り添い支える仕事です。・身体介助：お食事や排泄、入浴介助または見守り等・生活援助：共に清掃、洗濯、買い物等の支援・レクリエーション：体操、機能訓練、脳トレ等・記録、他業種との情報共有</v>
          </cell>
          <cell r="S1616" t="str">
            <v>「緑山グランドハイツ」</v>
          </cell>
          <cell r="T1616" t="str">
            <v>業務上必要な場合に限る転居を伴わない範囲</v>
          </cell>
          <cell r="U1616" t="str">
            <v>非常勤パート</v>
          </cell>
          <cell r="V1616" t="str">
            <v>東京都町田市三輪緑山２－２１３９－２</v>
          </cell>
          <cell r="W1616" t="str">
            <v>小田急線 鶴川駅,最寄り駅から就業場所までの交通手段,徒歩,所要時間,23分</v>
          </cell>
          <cell r="X1616" t="str">
            <v>1,133円〜1,233円</v>
          </cell>
          <cell r="Y1616" t="str">
            <v>-</v>
          </cell>
          <cell r="Z1616" t="str">
            <v>【土日祝手当】＋３０円／時,【夜勤手当】＋６０００円／回, ※別途、年末年始手当有り, ※時給は資格の有無、種類に応じ異なります</v>
          </cell>
          <cell r="AA1616" t="str">
            <v>実費支給（上限あり）</v>
          </cell>
          <cell r="AB1616" t="str">
            <v>なし</v>
          </cell>
          <cell r="AC1616" t="str">
            <v>なし</v>
          </cell>
          <cell r="AD1616" t="str">
            <v>なし</v>
          </cell>
          <cell r="AE1616" t="str">
            <v>なし</v>
          </cell>
          <cell r="AF1616" t="str">
            <v>時給</v>
          </cell>
          <cell r="AG1616" t="str">
            <v>期間の定めなし</v>
          </cell>
          <cell r="AH1616" t="str">
            <v>雇用期間の定めなし</v>
          </cell>
          <cell r="AI1616" t="str">
            <v>雇用期間の定めなし</v>
          </cell>
          <cell r="AJ1616" t="str">
            <v>可</v>
          </cell>
          <cell r="AK1616" t="str">
            <v>あり</v>
          </cell>
          <cell r="AL1616" t="str">
            <v>３ヶ月</v>
          </cell>
          <cell r="AM1616" t="str">
            <v>あり</v>
          </cell>
          <cell r="AN1616" t="str">
            <v>1時間</v>
          </cell>
          <cell r="AO1616" t="str">
            <v>変形労働時間制</v>
          </cell>
          <cell r="AP1616" t="str">
            <v>変形労働時間制の単位,１ヶ月単位,就業時間１,9時00分〜18時00分,就業時間２,7時00分〜16時00分,就業時間３,10時00分〜19時00分,又は,7時00分〜19時00分の時間の間の6時間以上,就業時間に関する特記事項,・夜勤１７：１５～０９：４５、休憩１２０分,（深夜労働のため１８歳以上制限有）,・時短、出勤時間帯応相談,・日勤、夜勤両方できる方歓迎</v>
          </cell>
          <cell r="AQ1616" t="str">
            <v>週2日〜週5日</v>
          </cell>
          <cell r="AR1616" t="str">
            <v>免許・資格不問</v>
          </cell>
          <cell r="AS1616" t="str">
            <v>労災保険</v>
          </cell>
          <cell r="AT1616" t="str">
            <v>2人</v>
          </cell>
          <cell r="AU1616" t="str">
            <v>特定施設入居者生活介護（有料老人ホーム）</v>
          </cell>
          <cell r="AZ1616" t="str">
            <v>60分</v>
          </cell>
          <cell r="BA1616" t="str">
            <v>週休二日制</v>
          </cell>
          <cell r="BB1616" t="str">
            <v>あり（屋内禁煙）</v>
          </cell>
          <cell r="BC1616" t="str">
            <v>屋内禁煙（屋外に喫煙所設置）</v>
          </cell>
        </row>
        <row r="1617">
          <cell r="C1617" t="str">
            <v>13190-05445641</v>
          </cell>
          <cell r="D1617">
            <v>45467</v>
          </cell>
          <cell r="E1617" t="str">
            <v>ＡＬＳＯＫ介護株式会社 かたくり町田</v>
          </cell>
          <cell r="F1617" t="str">
            <v>アルソックカブシキガイシャ カタクリマチダ</v>
          </cell>
          <cell r="G1617" t="str">
            <v>人財採用部</v>
          </cell>
          <cell r="H1617" t="str">
            <v>高窪</v>
          </cell>
          <cell r="I1617" t="e">
            <v>#VALUE!</v>
          </cell>
          <cell r="J1617" t="str">
            <v>03-6758-7251</v>
          </cell>
          <cell r="K1617" t="e">
            <v>#VALUE!</v>
          </cell>
          <cell r="L1617" t="e">
            <v>#REF!</v>
          </cell>
          <cell r="M1617" t="str">
            <v>その他</v>
          </cell>
          <cell r="N1617" t="str">
            <v xml:space="preserve">http://kaigo.alsok.co.jp </v>
          </cell>
          <cell r="O1617" t="str">
            <v>一人ひとりのお客様に誠実に寄り添い、お客様の自分らしい暮らしをサポートすることで、お客様から確かな信頼を得るとともに、社会の負託に応えてまいります。</v>
          </cell>
          <cell r="P1617" t="str">
            <v>登録ヘルパー／かたくり町田／７月１７日面接会</v>
          </cell>
          <cell r="Q1617" t="str">
            <v>業務内容変更範囲 介護業務全般</v>
          </cell>
          <cell r="R1617" t="str">
            <v>【仕事】,訪問介護のお仕事です♪,身体介護（食事介助 排せつ介助 見守り等）,生活援助（掃除 洗濯 買い物 等） ,◆直行直帰できます！,◆未経験でもしっかりサポートします。（ブランクも可）,◆週２日位からでも可。短い時間でも可。できる範囲で始めてみま,せんか！,◆幅広い世代が活躍。◆子育てや介護と両立も可。,＜仕事と子育ての両立支援に理解のある求人＞</v>
          </cell>
          <cell r="S1617" t="str">
            <v>「訪問介護事業所 かたくり町田」</v>
          </cell>
          <cell r="T1617" t="str">
            <v>通勤可能な範囲</v>
          </cell>
          <cell r="U1617" t="str">
            <v>非常勤パート</v>
          </cell>
          <cell r="V1617" t="str">
            <v>東京都町田市中町２－４－５へーベルＶｉｌｌａｇｅやまだい中町１Ｆ</v>
          </cell>
          <cell r="W1617" t="str">
            <v>小田急線 町田駅,最寄り駅から就業場所までの交通手段,徒歩,所要時間,15分</v>
          </cell>
          <cell r="X1617" t="str">
            <v>1,510円〜2,080円</v>
          </cell>
          <cell r="Y1617" t="str">
            <v>処遇改善加算手当 100円〜100円,ベースアップ手当 10円〜30円</v>
          </cell>
          <cell r="Z1617" t="str">
            <v>その他、条件に応じ移動手当の支給あり,介護福祉士手当 身体介護 １時間あたり１４０円加算</v>
          </cell>
          <cell r="AA1617" t="str">
            <v>なし</v>
          </cell>
          <cell r="AB1617" t="str">
            <v>なし</v>
          </cell>
          <cell r="AC1617" t="str">
            <v>なし</v>
          </cell>
          <cell r="AD1617" t="str">
            <v>なし</v>
          </cell>
          <cell r="AE1617" t="str">
            <v>なし</v>
          </cell>
          <cell r="AF1617" t="str">
            <v>時給</v>
          </cell>
          <cell r="AG1617" t="str">
            <v>期間の定めあり</v>
          </cell>
          <cell r="AH1617" t="str">
            <v>雇用期間の定めあり（4ヶ月以上）,1年</v>
          </cell>
          <cell r="AI1617" t="str">
            <v>契約更新の可能性あり（原則更新）</v>
          </cell>
          <cell r="AJ1617" t="str">
            <v>不可</v>
          </cell>
          <cell r="AK1617" t="str">
            <v>あり</v>
          </cell>
          <cell r="AL1617" t="str">
            <v>３ヶ月</v>
          </cell>
          <cell r="AM1617" t="str">
            <v>なし</v>
          </cell>
          <cell r="AN1617" t="str">
            <v>なし</v>
          </cell>
          <cell r="AO1617" t="str">
            <v>日勤</v>
          </cell>
          <cell r="AP1617" t="str">
            <v>8時30分〜17時30分,就業時間に関する特記事項,※シフトによる,※就業時間、労働日数については応相談</v>
          </cell>
          <cell r="AQ1617" t="str">
            <v>週1日〜週4日</v>
          </cell>
          <cell r="AR1617" t="str">
            <v>介護職員初任者研修修了者,必須,ホームヘルパー２級,必須,初任者研修、ヘルパー２級・介護福祉士いずれかで可,いずれかの資格を所持で可</v>
          </cell>
          <cell r="AS1617" t="str">
            <v>労災保険</v>
          </cell>
          <cell r="AT1617" t="str">
            <v>5人</v>
          </cell>
          <cell r="AU1617" t="str">
            <v>訪問介護（ホームヘルプサービス）</v>
          </cell>
          <cell r="AZ1617" t="str">
            <v>60分</v>
          </cell>
          <cell r="BA1617" t="str">
            <v>週休二日制</v>
          </cell>
          <cell r="BB1617" t="str">
            <v>あり（屋内禁煙）</v>
          </cell>
          <cell r="BC1617" t="str">
            <v>屋内禁煙（屋外に喫煙所設置）</v>
          </cell>
        </row>
        <row r="1618">
          <cell r="C1618" t="str">
            <v>13190-05446941</v>
          </cell>
          <cell r="D1618">
            <v>45467</v>
          </cell>
          <cell r="E1618" t="str">
            <v>ＡＬＳＯＫ介護株式会社 かたくり町田</v>
          </cell>
          <cell r="F1618" t="str">
            <v>アルソックカブシキガイシャ カタクリマチダ</v>
          </cell>
          <cell r="G1618" t="str">
            <v>人財採用部</v>
          </cell>
          <cell r="H1618" t="str">
            <v>高窪</v>
          </cell>
          <cell r="I1618" t="e">
            <v>#VALUE!</v>
          </cell>
          <cell r="J1618" t="str">
            <v>03-6758-7251</v>
          </cell>
          <cell r="K1618" t="e">
            <v>#VALUE!</v>
          </cell>
          <cell r="L1618" t="e">
            <v>#REF!</v>
          </cell>
          <cell r="M1618" t="str">
            <v>その他</v>
          </cell>
          <cell r="N1618" t="str">
            <v xml:space="preserve">http://kaigo.alsok.co.jp </v>
          </cell>
          <cell r="O1618" t="str">
            <v>一人ひとりのお客様に誠実に寄り添い、お客様の自分らしい暮らしをサポートすることで、お客様から確かな信頼を得るとともに、社会の負託に応えてまいります。</v>
          </cell>
          <cell r="P1618" t="str">
            <v>登録ヘルパー／かたくり町田木曽／７月１７日面接会</v>
          </cell>
          <cell r="Q1618" t="str">
            <v>業務内容変更範囲 介護業務全般</v>
          </cell>
          <cell r="R1618" t="str">
            <v>【仕事】,訪問介護のお仕事です♪,身体介護（食事介助 排せつ介助 見守り等）,生活援助（掃除 洗濯 買い物 等） ,◆直行直帰できます！,◆未経験でもしっかりサポートします。（ブランクも可）,◆週２日位からでも可。短い時間でも可。できる範囲で始めてみま,せんか！,◆幅広い世代が活躍。,◆子育てや介護と両立も可。</v>
          </cell>
          <cell r="S1618" t="str">
            <v>「訪問介護事業所 かたくり町田木曽」</v>
          </cell>
          <cell r="T1618" t="str">
            <v>通勤可能な範囲</v>
          </cell>
          <cell r="U1618" t="str">
            <v>非常勤パート</v>
          </cell>
          <cell r="V1618" t="str">
            <v>東京都町田市木曽西３－４－７</v>
          </cell>
          <cell r="W1618" t="str">
            <v>ＪＲ・小田急線 町田駅,就業場所に関する特記事項,駅から神奈川中央交通バス 忠生公園前バス停 徒歩３分</v>
          </cell>
          <cell r="X1618" t="str">
            <v>1,510円〜2,080円</v>
          </cell>
          <cell r="Y1618" t="str">
            <v>処遇改善加算手当 100円〜100円,ベースアップ手当 10円〜30円</v>
          </cell>
          <cell r="Z1618" t="str">
            <v>その他、条件に応じ移動手当の支給あり,介護福祉士手当 身体介護１時間 １４０円</v>
          </cell>
          <cell r="AA1618" t="str">
            <v>なし</v>
          </cell>
          <cell r="AB1618" t="str">
            <v>なし</v>
          </cell>
          <cell r="AC1618" t="str">
            <v>なし</v>
          </cell>
          <cell r="AD1618" t="str">
            <v>なし</v>
          </cell>
          <cell r="AE1618" t="str">
            <v>なし</v>
          </cell>
          <cell r="AF1618" t="str">
            <v>時給</v>
          </cell>
          <cell r="AG1618" t="str">
            <v>期間の定めあり</v>
          </cell>
          <cell r="AH1618" t="str">
            <v>雇用期間の定めあり（4ヶ月以上）,1年</v>
          </cell>
          <cell r="AI1618" t="str">
            <v>契約更新の可能性あり（原則更新）</v>
          </cell>
          <cell r="AJ1618" t="str">
            <v>不可</v>
          </cell>
          <cell r="AK1618" t="str">
            <v>あり</v>
          </cell>
          <cell r="AL1618" t="str">
            <v>３ヶ月</v>
          </cell>
          <cell r="AM1618" t="str">
            <v>なし</v>
          </cell>
          <cell r="AN1618" t="str">
            <v>なし</v>
          </cell>
          <cell r="AO1618" t="str">
            <v>日勤</v>
          </cell>
          <cell r="AP1618" t="str">
            <v>8時30分〜17時30分,就業時間に関する特記事項,※シフトによる,※就業時間、労働日数については応相談,※担当サービスによって勤務時間が異なります。</v>
          </cell>
          <cell r="AQ1618" t="str">
            <v>週1日〜週4日</v>
          </cell>
          <cell r="AR1618" t="str">
            <v>介護職員初任者研修修了者,必須,ホームヘルパー２級,必須,初任者研修、ヘルパー２級・介護福祉士いずれかで可,いずれかの資格を所持で可</v>
          </cell>
          <cell r="AS1618" t="str">
            <v>労災保険</v>
          </cell>
          <cell r="AT1618" t="str">
            <v>3人</v>
          </cell>
          <cell r="AU1618" t="str">
            <v>訪問介護（ホームヘルプサービス）</v>
          </cell>
          <cell r="AZ1618" t="str">
            <v>60分</v>
          </cell>
          <cell r="BA1618" t="str">
            <v>週休二日制</v>
          </cell>
          <cell r="BB1618" t="str">
            <v>あり（屋内禁煙）</v>
          </cell>
          <cell r="BC1618" t="str">
            <v>屋内禁煙（屋外に喫煙所設置）</v>
          </cell>
        </row>
        <row r="1619">
          <cell r="C1619" t="str">
            <v>13190-05448041</v>
          </cell>
          <cell r="D1619">
            <v>45467</v>
          </cell>
          <cell r="E1619" t="str">
            <v>ＡＬＳＯＫ介護株式会社 かたくり町田</v>
          </cell>
          <cell r="F1619" t="str">
            <v>アルソックカブシキガイシャ カタクリマチダ</v>
          </cell>
          <cell r="G1619" t="str">
            <v>人財採用部</v>
          </cell>
          <cell r="H1619" t="str">
            <v>高窪</v>
          </cell>
          <cell r="I1619" t="e">
            <v>#VALUE!</v>
          </cell>
          <cell r="J1619" t="str">
            <v>03-6758-7251</v>
          </cell>
          <cell r="K1619" t="e">
            <v>#VALUE!</v>
          </cell>
          <cell r="L1619" t="e">
            <v>#REF!</v>
          </cell>
          <cell r="M1619" t="str">
            <v>その他</v>
          </cell>
          <cell r="N1619" t="str">
            <v xml:space="preserve">http://kaigo.alsok.co.jp </v>
          </cell>
          <cell r="O1619" t="str">
            <v>一人ひとりのお客様に誠実に寄り添い、お客様の自分らしい暮らしをサポートすることで、お客様から確かな信頼を得るとともに、社会の負託に応えてまいります。</v>
          </cell>
          <cell r="P1619" t="str">
            <v>登録ヘルパー／かたくり鶴川／７月１７日面接会</v>
          </cell>
          <cell r="Q1619" t="str">
            <v>◆子育てや介護と両立も可。 業務変更範囲 社内介護業務全般</v>
          </cell>
          <cell r="R1619" t="str">
            <v>【仕事】,訪問介護のお仕事です♪,利用者宅へ訪問し介護や家事支援をするお仕事です。,身体介護（食事介助 排せつ介助 見守り等）,生活援助（掃除 洗濯 買い物 等） ,◆直行直帰できます！,◆未経験でもしっかりサポートします。（ブランクも可）,◆週２日位からでも可。短い時間でも可。できる範囲で始めてみま,せんか！,◆幅広い世代が活躍。</v>
          </cell>
          <cell r="S1619" t="str">
            <v>「訪問介護事業所 かたくり鶴川」</v>
          </cell>
          <cell r="T1619" t="str">
            <v>近隣施設</v>
          </cell>
          <cell r="U1619" t="str">
            <v>非常勤パート</v>
          </cell>
          <cell r="V1619" t="str">
            <v>東京都町田市鶴川２－１４－１５</v>
          </cell>
          <cell r="W1619" t="str">
            <v>小田急線 鶴川駅,就業場所に関する特記事項,駅から神奈川中央交通バス センター前バス停徒歩３分</v>
          </cell>
          <cell r="X1619" t="str">
            <v>1,510円〜2,080円</v>
          </cell>
          <cell r="Y1619" t="str">
            <v>処遇改善加算手当 100円〜100円,ベースアップ手当 10円〜30円</v>
          </cell>
          <cell r="Z1619" t="str">
            <v xml:space="preserve">その他、条件に応じ移動手当の支給あり,介護福祉士手当 </v>
          </cell>
          <cell r="AA1619" t="str">
            <v>なし</v>
          </cell>
          <cell r="AB1619" t="str">
            <v>なし</v>
          </cell>
          <cell r="AC1619" t="str">
            <v>なし</v>
          </cell>
          <cell r="AD1619" t="str">
            <v>なし</v>
          </cell>
          <cell r="AE1619" t="str">
            <v>なし</v>
          </cell>
          <cell r="AF1619" t="str">
            <v>時給</v>
          </cell>
          <cell r="AG1619" t="str">
            <v>期間の定めあり</v>
          </cell>
          <cell r="AH1619" t="str">
            <v>雇用期間の定めあり（4ヶ月以上）,1年</v>
          </cell>
          <cell r="AI1619" t="str">
            <v>契約更新の可能性あり（原則更新）</v>
          </cell>
          <cell r="AJ1619" t="str">
            <v>可</v>
          </cell>
          <cell r="AK1619" t="str">
            <v>あり</v>
          </cell>
          <cell r="AL1619" t="str">
            <v>３ヶ月</v>
          </cell>
          <cell r="AM1619" t="str">
            <v>なし</v>
          </cell>
          <cell r="AN1619" t="str">
            <v>なし</v>
          </cell>
          <cell r="AO1619" t="str">
            <v>日勤</v>
          </cell>
          <cell r="AP1619" t="str">
            <v>8時30分〜17時30分,就業時間に関する特記事項,※シフトによる,※就業時間、労働日数については応相談,※担当サービスによって勤務時間は異なります</v>
          </cell>
          <cell r="AQ1619" t="str">
            <v>週1日〜週4日</v>
          </cell>
          <cell r="AR1619" t="str">
            <v>介護職員初任者研修修了者,必須,ホームヘルパー２級,必須,初任者研修、ヘルパー２級・介護福祉士いずれかで可,いずれかの資格を所持で可</v>
          </cell>
          <cell r="AS1619" t="str">
            <v>労災保険</v>
          </cell>
          <cell r="AT1619" t="str">
            <v>5人</v>
          </cell>
          <cell r="AU1619" t="str">
            <v>訪問介護（ホームヘルプサービス）</v>
          </cell>
          <cell r="AZ1619" t="str">
            <v>60分</v>
          </cell>
          <cell r="BA1619" t="str">
            <v>週休二日制</v>
          </cell>
          <cell r="BB1619" t="str">
            <v>あり（屋内禁煙）</v>
          </cell>
          <cell r="BC1619" t="str">
            <v>屋内禁煙（屋外に喫煙所設置）</v>
          </cell>
        </row>
        <row r="1620">
          <cell r="C1620" t="str">
            <v>13190-05454941</v>
          </cell>
          <cell r="D1620">
            <v>45467</v>
          </cell>
          <cell r="E1620" t="str">
            <v>ＡＬＳＯＫ介護株式会社 かたくり町田</v>
          </cell>
          <cell r="F1620" t="str">
            <v>アルソックカブシキガイシャ カタクリマチダ</v>
          </cell>
          <cell r="G1620" t="str">
            <v>人財採用部</v>
          </cell>
          <cell r="H1620" t="str">
            <v>高窪</v>
          </cell>
          <cell r="I1620" t="e">
            <v>#VALUE!</v>
          </cell>
          <cell r="J1620" t="str">
            <v>03-6758-7251</v>
          </cell>
          <cell r="K1620" t="e">
            <v>#VALUE!</v>
          </cell>
          <cell r="L1620" t="e">
            <v>#REF!</v>
          </cell>
          <cell r="M1620" t="str">
            <v>その他</v>
          </cell>
          <cell r="N1620" t="str">
            <v xml:space="preserve">http://kaigo.alsok.co.jp </v>
          </cell>
          <cell r="O1620" t="str">
            <v>一人ひとりのお客様に誠実に寄り添い、お客様の自分らしい暮らしをサポートすることで、お客様から確かな信頼を得るとともに、社会の負託に応えてまいります。</v>
          </cell>
          <cell r="P1620" t="str">
            <v>介護職／かたくり鶴川／７月１７日面接会</v>
          </cell>
          <cell r="Q1620" t="str">
            <v>業務内容変更範囲：社内業務全般</v>
          </cell>
          <cell r="R1620" t="str">
            <v>【仕事】,訪問介護のお仕事です♪,身体介護（食事介助 排せつ介助 見守り等）,生活援助（掃除 洗濯 買い物 等） ,◆未経験でもしっかりサポートします。（ブランクも可）,◆幅広い世代が活躍。,◆子育てや介護と両立も可。</v>
          </cell>
          <cell r="S1620" t="str">
            <v>「かたくり鶴川」</v>
          </cell>
          <cell r="T1620" t="str">
            <v>通勤可能な範囲で可能性有</v>
          </cell>
          <cell r="U1620" t="str">
            <v>正社員</v>
          </cell>
          <cell r="V1620" t="str">
            <v>東京都町田市鶴川２－１４－１５</v>
          </cell>
          <cell r="W1620" t="str">
            <v>小田急線 鶴川駅,就業場所に関する特記事項,駅から神奈川中央交通バス センター前バス停 徒歩３分</v>
          </cell>
          <cell r="X1620" t="str">
            <v>217,100円〜237,100円</v>
          </cell>
          <cell r="Y1620" t="str">
            <v>勤労給手当 30,000円〜30,000円,勤務地調整手当 20,000円〜20,000円,職務調整手当 14,100円〜14,100円</v>
          </cell>
          <cell r="Z1620" t="str">
            <v>介護福祉士資格手当：１０，０００円／月,住宅手当：１０，０００円／月        ,         （規定あり）</v>
          </cell>
          <cell r="AA1620" t="str">
            <v>実費支給（上限あり）</v>
          </cell>
          <cell r="AB1620" t="str">
            <v>あり</v>
          </cell>
          <cell r="AC1620" t="str">
            <v>1月あたり500円〜8,000円（前年度実績）</v>
          </cell>
          <cell r="AD1620" t="str">
            <v>あり</v>
          </cell>
          <cell r="AE1620" t="str">
            <v>計 2.20ヶ月分（前年度実績）</v>
          </cell>
          <cell r="AF1620" t="str">
            <v>月給（手当等確認ください）</v>
          </cell>
          <cell r="AG1620" t="str">
            <v>期間の定めなし</v>
          </cell>
          <cell r="AH1620" t="str">
            <v>雇用期間の定めなし</v>
          </cell>
          <cell r="AI1620" t="str">
            <v>雇用期間の定めなし</v>
          </cell>
          <cell r="AJ1620" t="str">
            <v>不可</v>
          </cell>
          <cell r="AK1620" t="str">
            <v>あり</v>
          </cell>
          <cell r="AL1620" t="str">
            <v>６ヵ月</v>
          </cell>
          <cell r="AM1620" t="str">
            <v>あり</v>
          </cell>
          <cell r="AN1620" t="str">
            <v>10時間</v>
          </cell>
          <cell r="AO1620" t="str">
            <v>変形労働時間制</v>
          </cell>
          <cell r="AP1620" t="str">
            <v>月平均時間外労働時間,10時間,３６協定における特別条項,あり,特別な事情・期間等</v>
          </cell>
          <cell r="AQ1620" t="str">
            <v>週休二日制</v>
          </cell>
          <cell r="AR1620" t="str">
            <v>介護福祉士,あれば尚可,介護職員実務者研修修了者,あれば尚可,介護職員初任者研修修了者,必須,初任者研修・実務者研修・介護福祉士いずれかの資格でよい。,いずれかの資格を所持で可</v>
          </cell>
          <cell r="AS1620" t="str">
            <v>雇用保険，労災保険，健康保険，厚生年金</v>
          </cell>
          <cell r="AT1620" t="str">
            <v>2人</v>
          </cell>
          <cell r="AU1620" t="str">
            <v>訪問介護（ホームヘルプサービス）</v>
          </cell>
          <cell r="AZ1620" t="str">
            <v>60分</v>
          </cell>
          <cell r="BA1620" t="str">
            <v>週休二日制</v>
          </cell>
          <cell r="BB1620" t="str">
            <v>あり（屋内禁煙）</v>
          </cell>
          <cell r="BC1620" t="str">
            <v>屋内禁煙（屋外に喫煙所設置）</v>
          </cell>
        </row>
        <row r="1621">
          <cell r="C1621" t="str">
            <v>13190-05456041</v>
          </cell>
          <cell r="D1621">
            <v>45467</v>
          </cell>
          <cell r="E1621" t="str">
            <v>ＡＬＳＯＫ介護株式会社 かたくり町田</v>
          </cell>
          <cell r="F1621" t="str">
            <v>アルソックカブシキガイシャ カタクリマチダ</v>
          </cell>
          <cell r="G1621" t="str">
            <v>人財採用部</v>
          </cell>
          <cell r="H1621" t="str">
            <v>高窪</v>
          </cell>
          <cell r="I1621" t="e">
            <v>#VALUE!</v>
          </cell>
          <cell r="J1621" t="str">
            <v>03-6758-7251</v>
          </cell>
          <cell r="K1621" t="e">
            <v>#VALUE!</v>
          </cell>
          <cell r="L1621" t="e">
            <v>#REF!</v>
          </cell>
          <cell r="M1621" t="str">
            <v>その他</v>
          </cell>
          <cell r="N1621" t="str">
            <v xml:space="preserve">http://kaigo.alsok.co.jp </v>
          </cell>
          <cell r="O1621" t="str">
            <v>一人ひとりのお客様に誠実に寄り添い、お客様の自分らしい暮らしをサポートすることで、お客様から確かな信頼を得るとともに、社会の負託に応えてまいります。</v>
          </cell>
          <cell r="P1621" t="str">
            <v>介護職／かたくり町田木曽／７月１７日面接会</v>
          </cell>
          <cell r="Q1621" t="str">
            <v>業務内容変更範囲 社内業務全般</v>
          </cell>
          <cell r="R1621" t="str">
            <v>【仕事】,訪問介護のお仕事です♪,身体介護（食事介助 排せつ介助 見守り等）,生活援助（掃除 洗濯 買い物 等）,◆未経験でもしっかりサポートします。（ブランクも可）,◆シフト制の為子供の学校行事でお休みが取得しやすい職場です。,＜仕事と子育ての両立支援に理解のある求人＞</v>
          </cell>
          <cell r="S1621" t="str">
            <v>「かたくり町田木曽」</v>
          </cell>
          <cell r="T1621" t="str">
            <v>通勤可能な範囲</v>
          </cell>
          <cell r="U1621" t="str">
            <v>正社員</v>
          </cell>
          <cell r="V1621" t="str">
            <v>東京都町田市木曽西３－４－７</v>
          </cell>
          <cell r="W1621" t="str">
            <v>ＪＲ・小田急線 町田駅,就業場所に関する特記事項,駅から神奈川中央交通バス「忠生公園前」バス停下車 徒歩３分</v>
          </cell>
          <cell r="X1621" t="str">
            <v>217,100円〜237,100円</v>
          </cell>
          <cell r="Y1621" t="str">
            <v>勤労給手当 30,000円〜30,000円,勤務地調整手当 20,000円〜20,000円,職務調整手当 14,100円〜14,100円</v>
          </cell>
          <cell r="Z1621" t="str">
            <v>介護福祉士資格手当：１０，０００円／月,住宅手当：１０，０００円／月        ,         （規定あり）</v>
          </cell>
          <cell r="AA1621" t="str">
            <v>実費支給（上限あり）</v>
          </cell>
          <cell r="AB1621" t="str">
            <v>あり</v>
          </cell>
          <cell r="AC1621" t="str">
            <v>1月あたり500円〜8,000円（前年度実績）</v>
          </cell>
          <cell r="AD1621" t="str">
            <v>あり</v>
          </cell>
          <cell r="AE1621" t="str">
            <v>計 2.20ヶ月分（前年度実績）</v>
          </cell>
          <cell r="AF1621" t="str">
            <v>月給（手当等確認ください）</v>
          </cell>
          <cell r="AG1621" t="str">
            <v>期間の定めなし</v>
          </cell>
          <cell r="AH1621" t="str">
            <v>雇用期間の定めなし</v>
          </cell>
          <cell r="AI1621" t="str">
            <v>雇用期間の定めなし</v>
          </cell>
          <cell r="AJ1621" t="str">
            <v>不可</v>
          </cell>
          <cell r="AK1621" t="str">
            <v>あり</v>
          </cell>
          <cell r="AL1621" t="str">
            <v>６ヵ月</v>
          </cell>
          <cell r="AM1621" t="str">
            <v>あり</v>
          </cell>
          <cell r="AN1621" t="str">
            <v>10時間</v>
          </cell>
          <cell r="AO1621" t="str">
            <v>変形労働時間制</v>
          </cell>
          <cell r="AP1621" t="str">
            <v>変形労働時間制の単位,１ヶ月単位,就業時間１,8時30分〜17時30分</v>
          </cell>
          <cell r="AQ1621" t="str">
            <v>週休二日制</v>
          </cell>
          <cell r="AR1621" t="str">
            <v>介護福祉士,あれば尚可,介護職員実務者研修修了者,あれば尚可,介護職員初任者研修修了者,必須,ヘルパー２級または初任者研修あればよい 未経験歓迎,いずれかの資格を所持で可</v>
          </cell>
          <cell r="AS1621" t="str">
            <v>雇用保険，労災保険，健康保険，厚生年金</v>
          </cell>
          <cell r="AT1621" t="str">
            <v>3人</v>
          </cell>
          <cell r="AU1621" t="str">
            <v>訪問介護（ホームヘルプサービス）</v>
          </cell>
          <cell r="AZ1621" t="str">
            <v>60分</v>
          </cell>
          <cell r="BA1621" t="str">
            <v>週休二日制</v>
          </cell>
          <cell r="BB1621" t="str">
            <v>あり（屋内禁煙）</v>
          </cell>
          <cell r="BC1621" t="str">
            <v>屋内禁煙（屋外に喫煙所設置）</v>
          </cell>
        </row>
        <row r="1622">
          <cell r="C1622" t="str">
            <v>13190-05457341</v>
          </cell>
          <cell r="D1622">
            <v>45467</v>
          </cell>
          <cell r="E1622" t="str">
            <v>医療法人社団芙蓉会 ふよう病院</v>
          </cell>
          <cell r="F1622" t="str">
            <v>イリョウホウジンシャダンフヨウカイ フヨウビョウイン</v>
          </cell>
          <cell r="G1622" t="str">
            <v>人事課　課長　</v>
          </cell>
          <cell r="H1622" t="str">
            <v>盆子原　一成</v>
          </cell>
          <cell r="I1622" t="e">
            <v>#VALUE!</v>
          </cell>
          <cell r="J1622" t="str">
            <v>042-795-2631</v>
          </cell>
          <cell r="K1622" t="e">
            <v>#VALUE!</v>
          </cell>
          <cell r="L1622" t="e">
            <v>#REF!</v>
          </cell>
          <cell r="M1622" t="e">
            <v>#VALUE!</v>
          </cell>
          <cell r="N1622" t="str">
            <v xml:space="preserve">https://www.fuyou.or.jp/ </v>
          </cell>
          <cell r="O1622" t="str">
            <v>「老人は国の宝」を標語に掲げ、高齢者医療、介護保険事業を運営する医療法人です。ご利用者に「ここに居て良かった」と思って頂けるサービスを目指しています。</v>
          </cell>
          <cell r="P1622" t="str">
            <v>介護職（ケアワーカー）／７月１７日面接会</v>
          </cell>
          <cell r="Q1622" t="str">
            <v>変更範囲：法人の定める業務</v>
          </cell>
          <cell r="R1622" t="str">
            <v>＊デイサービスにおける介護業務（送迎業務を含む）を担当して頂 きます。・生活リハビリを中心に日常生活に必要なことを 自分でできるようにサポート。・一般型（定員３０名）</v>
          </cell>
          <cell r="S1622" t="str">
            <v>ディサービスふれあいルーム</v>
          </cell>
          <cell r="T1622" t="str">
            <v>なし</v>
          </cell>
          <cell r="U1622" t="str">
            <v>正社員</v>
          </cell>
          <cell r="V1622" t="str">
            <v>東京都町田市南町田３丁目４３－１</v>
          </cell>
          <cell r="W1622" t="str">
            <v>東急田園都市線 南町田グランベリーパーク駅,最寄り駅から就業場所までの交通手段,徒歩,所要時間,8分</v>
          </cell>
          <cell r="X1622" t="str">
            <v>189,000円〜216,000円</v>
          </cell>
          <cell r="Y1622" t="str">
            <v>処遇改善手当 19,000円〜41,000円</v>
          </cell>
          <cell r="Z1622" t="str">
            <v>＊資格手当 ３０００円～５０００円</v>
          </cell>
          <cell r="AA1622" t="str">
            <v>実費支給（上限あり）</v>
          </cell>
          <cell r="AB1622" t="str">
            <v>あり</v>
          </cell>
          <cell r="AC1622" t="str">
            <v>1月あたり〜2,000円（前年度実績）</v>
          </cell>
          <cell r="AD1622" t="str">
            <v>あり</v>
          </cell>
          <cell r="AE1622" t="str">
            <v>計 3.30ヶ月分（前年度実績）</v>
          </cell>
          <cell r="AF1622" t="str">
            <v>月給（手当等確認ください）</v>
          </cell>
          <cell r="AG1622" t="str">
            <v>期間の定めなし</v>
          </cell>
          <cell r="AH1622" t="str">
            <v>雇用期間の定めなし</v>
          </cell>
          <cell r="AI1622" t="str">
            <v>雇用期間の定めなし</v>
          </cell>
          <cell r="AJ1622" t="str">
            <v>可</v>
          </cell>
          <cell r="AK1622" t="str">
            <v>あり</v>
          </cell>
          <cell r="AL1622" t="str">
            <v>３ヶ月</v>
          </cell>
          <cell r="AM1622" t="str">
            <v>あり</v>
          </cell>
          <cell r="AN1622" t="str">
            <v>6時間</v>
          </cell>
          <cell r="AO1622" t="str">
            <v>変形労働時間制</v>
          </cell>
          <cell r="AP1622" t="str">
            <v>変形労働時間制の単位,１ヶ月単位,就業時間１,8時30分〜17時00分,就業時間２,9時00分〜17時30分</v>
          </cell>
          <cell r="AQ1622" t="str">
            <v>週休二日制</v>
          </cell>
          <cell r="AR1622" t="str">
            <v>ホームヘルパー２級,必須,介護職員初任者研修修了者,必須,介護福祉士,あれば尚可,いずれかの資格を所持で可,普通自動車運転免許,あれば尚可（ＡＴ限定可）</v>
          </cell>
          <cell r="AS1622" t="str">
            <v>雇用保険，労災保険，健康保険，厚生年金，財形</v>
          </cell>
          <cell r="AT1622" t="str">
            <v>2人</v>
          </cell>
          <cell r="AU1622" t="str">
            <v>通所介護（デイサービス）</v>
          </cell>
          <cell r="AZ1622" t="str">
            <v>80分</v>
          </cell>
          <cell r="BA1622" t="str">
            <v>週休二日制</v>
          </cell>
          <cell r="BB1622" t="str">
            <v>あり（屋内禁煙）</v>
          </cell>
          <cell r="BC1622" t="str">
            <v>屋内禁煙（屋外に喫煙所設置）</v>
          </cell>
        </row>
        <row r="1623">
          <cell r="C1623" t="str">
            <v>13190-05458841</v>
          </cell>
          <cell r="D1623">
            <v>45467</v>
          </cell>
          <cell r="E1623" t="str">
            <v>医療法人社団芙蓉会 ふよう病院</v>
          </cell>
          <cell r="F1623" t="str">
            <v>イリョウホウジンシャダンフヨウカイ フヨウビョウイン</v>
          </cell>
          <cell r="G1623" t="str">
            <v>人事課　課長　</v>
          </cell>
          <cell r="H1623" t="str">
            <v>盆子原　一成</v>
          </cell>
          <cell r="I1623" t="e">
            <v>#VALUE!</v>
          </cell>
          <cell r="J1623" t="str">
            <v>042-795-2631</v>
          </cell>
          <cell r="K1623" t="e">
            <v>#VALUE!</v>
          </cell>
          <cell r="L1623" t="e">
            <v>#REF!</v>
          </cell>
          <cell r="M1623" t="e">
            <v>#VALUE!</v>
          </cell>
          <cell r="N1623" t="str">
            <v xml:space="preserve">https://www.fuyou.or.jp/ </v>
          </cell>
          <cell r="O1623" t="str">
            <v>「老人は国の宝」を標語に掲げ、高齢者医療、介護保険事業を運営する医療法人です。ご利用者に「ここに居て良かった」と思って頂けるサービスを目指しています。</v>
          </cell>
          <cell r="P1623" t="str">
            <v>介護職（有料老人ホーム）／７月１７日面接会</v>
          </cell>
          <cell r="Q1623" t="str">
            <v>変更範囲：法人の定める業務</v>
          </cell>
          <cell r="R1623" t="str">
            <v>＊有料老人ホームでの介護業務を担当して頂きます。（３２人定員）・病院に併設しているので安心して働いて頂けます。 ご利用者様が、その方らしくのびのびと過ごせるよう 介助しながら、食べる楽しみや人と会話する楽しみが 得られるようにサポートして頂きます。</v>
          </cell>
          <cell r="S1623" t="str">
            <v>ミオ・ファミリア町田</v>
          </cell>
          <cell r="T1623" t="str">
            <v>なし</v>
          </cell>
          <cell r="U1623" t="str">
            <v>正社員</v>
          </cell>
          <cell r="V1623" t="str">
            <v>東京都町田市南町田３－４３－１</v>
          </cell>
          <cell r="W1623" t="str">
            <v>東急田園都市線・南町田グランベリーパーク駅,最寄り駅から就業場所までの交通手段,徒歩,所要時間,8分</v>
          </cell>
          <cell r="X1623" t="str">
            <v>199,800円〜226,800円</v>
          </cell>
          <cell r="Y1623" t="str">
            <v>出勤手当 10,800円〜10,800円,処遇改善手当 19,000円〜41,000円</v>
          </cell>
          <cell r="Z1623" t="str">
            <v>＊夜勤手当 １回 ７０００円 ,＊資格手当 ３０００円～５０００円</v>
          </cell>
          <cell r="AA1623" t="str">
            <v>実費支給（上限あり）</v>
          </cell>
          <cell r="AB1623" t="str">
            <v>あり</v>
          </cell>
          <cell r="AC1623" t="str">
            <v>1月あたり〜2,000円（前年度実績）</v>
          </cell>
          <cell r="AD1623" t="str">
            <v>あり</v>
          </cell>
          <cell r="AE1623" t="str">
            <v>計 3.30ヶ月分（前年度実績）</v>
          </cell>
          <cell r="AF1623" t="str">
            <v>月給（手当等確認ください）</v>
          </cell>
          <cell r="AG1623" t="str">
            <v>期間の定めなし</v>
          </cell>
          <cell r="AH1623" t="str">
            <v>雇用期間の定めなし</v>
          </cell>
          <cell r="AI1623" t="str">
            <v>雇用期間の定めなし</v>
          </cell>
          <cell r="AJ1623" t="str">
            <v>可</v>
          </cell>
          <cell r="AK1623" t="str">
            <v>あり</v>
          </cell>
          <cell r="AL1623" t="str">
            <v>３ヶ月 夜勤なし</v>
          </cell>
          <cell r="AM1623" t="str">
            <v>あり</v>
          </cell>
          <cell r="AN1623" t="str">
            <v>6時間</v>
          </cell>
          <cell r="AO1623" t="str">
            <v>変形労働時間制</v>
          </cell>
          <cell r="AP1623" t="str">
            <v>変形労働時間制の単位,１ヶ月単位,就業時間１,7時00分〜15時00分,就業時間２,7時30分〜15時30分,就業時間３,9時00分〜17時00分,就業時間に関する特記事項,（４）１２：３０～２０：３０休憩６０分,（５）１７：００～０９：００休憩１２０分</v>
          </cell>
          <cell r="AQ1623" t="str">
            <v>週休二日制</v>
          </cell>
          <cell r="AR1623" t="str">
            <v>ホームヘルパー２級,必須,介護職員初任者研修修了者,必須,介護福祉士,あれば尚可</v>
          </cell>
          <cell r="AS1623" t="str">
            <v>雇用保険，労災保険，健康保険，厚生年金，財形</v>
          </cell>
          <cell r="AT1623" t="str">
            <v>3人</v>
          </cell>
          <cell r="AU1623" t="str">
            <v>特定施設入居者生活介護（有料老人ホーム）</v>
          </cell>
          <cell r="AZ1623" t="str">
            <v>60分</v>
          </cell>
          <cell r="BA1623" t="str">
            <v>週休二日制</v>
          </cell>
          <cell r="BB1623" t="str">
            <v>あり（屋内禁煙）</v>
          </cell>
          <cell r="BC1623" t="str">
            <v>屋内禁煙（屋外に喫煙所設置）</v>
          </cell>
        </row>
        <row r="1624">
          <cell r="C1624" t="str">
            <v>13190-05459241</v>
          </cell>
          <cell r="D1624">
            <v>45467</v>
          </cell>
          <cell r="E1624" t="str">
            <v>医療法人社団芙蓉会 ふよう病院</v>
          </cell>
          <cell r="F1624" t="str">
            <v>イリョウホウジンシャダンフヨウカイ フヨウビョウイン</v>
          </cell>
          <cell r="G1624" t="str">
            <v>人事課　課長　</v>
          </cell>
          <cell r="H1624" t="str">
            <v>盆子原　一成</v>
          </cell>
          <cell r="I1624" t="e">
            <v>#VALUE!</v>
          </cell>
          <cell r="J1624" t="str">
            <v>042-795-2631</v>
          </cell>
          <cell r="K1624" t="e">
            <v>#VALUE!</v>
          </cell>
          <cell r="L1624" t="e">
            <v>#REF!</v>
          </cell>
          <cell r="M1624" t="e">
            <v>#VALUE!</v>
          </cell>
          <cell r="N1624" t="str">
            <v xml:space="preserve">https://www.fuyou.or.jp/ </v>
          </cell>
          <cell r="O1624" t="str">
            <v>「老人は国の宝」を標語に掲げ、高齢者医療、介護保険事業を運営する医療法人です。ご利用者に「ここに居て良かった」と思って頂けるサービスを目指しています。</v>
          </cell>
          <cell r="P1624" t="str">
            <v>看護師（有料老人ホーム）／７月１７日面接会</v>
          </cell>
          <cell r="Q1624" t="str">
            <v>変更範囲：法人の定める業務</v>
          </cell>
          <cell r="R1624" t="str">
            <v>＊有料老人ホームでの看護業務を担当して頂きます。（３２人定員）・病院に併設しているので安心して働いて頂けます。 ご利用者様が、その方らしくのびのびと過ごせるよう 援助しながら、食べる楽しみや人と会話する楽しみが 得られるようにサポートして頂きます。＊オンコールあり（月１０回程度） 基本電話対応</v>
          </cell>
          <cell r="S1624" t="str">
            <v>ミオ・ファミリア町田</v>
          </cell>
          <cell r="T1624" t="str">
            <v>なし</v>
          </cell>
          <cell r="U1624" t="str">
            <v>正社員</v>
          </cell>
          <cell r="V1624" t="str">
            <v>東京都町田市南町田３－４３－１</v>
          </cell>
          <cell r="W1624" t="str">
            <v>東急田園都市線・南町田グランベリーパーク駅,最寄り駅から就業場所までの交通手段,徒歩,所要時間,8分</v>
          </cell>
          <cell r="X1624" t="str">
            <v>268,800円〜293,800円</v>
          </cell>
          <cell r="Y1624" t="str">
            <v>出勤手当 10,800円〜10,800円</v>
          </cell>
          <cell r="Z1624" t="str">
            <v>なし</v>
          </cell>
          <cell r="AA1624" t="str">
            <v>実費支給（上限あり）</v>
          </cell>
          <cell r="AB1624" t="str">
            <v>あり</v>
          </cell>
          <cell r="AC1624" t="str">
            <v>1月あたり〜2,000円（前年度実績）</v>
          </cell>
          <cell r="AD1624" t="str">
            <v>あり</v>
          </cell>
          <cell r="AE1624" t="str">
            <v>計 4.00ヶ月分（前年度実績）</v>
          </cell>
          <cell r="AF1624" t="str">
            <v>月給（手当等確認ください）</v>
          </cell>
          <cell r="AG1624" t="str">
            <v>期間の定めなし</v>
          </cell>
          <cell r="AH1624" t="str">
            <v>雇用期間の定めなし</v>
          </cell>
          <cell r="AI1624" t="str">
            <v>雇用期間の定めなし</v>
          </cell>
          <cell r="AJ1624" t="str">
            <v>可</v>
          </cell>
          <cell r="AK1624" t="str">
            <v>あり</v>
          </cell>
          <cell r="AL1624" t="str">
            <v>３ヶ月 夜勤なし</v>
          </cell>
          <cell r="AM1624" t="str">
            <v>あり</v>
          </cell>
          <cell r="AN1624" t="str">
            <v>6時間</v>
          </cell>
          <cell r="AO1624" t="str">
            <v>変形労働時間制</v>
          </cell>
          <cell r="AP1624" t="str">
            <v>変形労働時間制の単位,１ヶ月単位,就業時間１,9時00分〜17時00分</v>
          </cell>
          <cell r="AQ1624" t="str">
            <v>週休二日制</v>
          </cell>
          <cell r="AR1624" t="str">
            <v>看護師必須</v>
          </cell>
          <cell r="AS1624" t="str">
            <v>雇用保険，労災保険，健康保険，厚生年金，財形</v>
          </cell>
          <cell r="AT1624" t="str">
            <v>2人</v>
          </cell>
          <cell r="AU1624" t="str">
            <v>特定施設入居者生活介護（有料老人ホーム）</v>
          </cell>
          <cell r="AZ1624" t="str">
            <v>60分</v>
          </cell>
          <cell r="BA1624" t="str">
            <v>週休二日制</v>
          </cell>
          <cell r="BB1624" t="str">
            <v>あり（屋内禁煙）</v>
          </cell>
          <cell r="BC1624" t="str">
            <v>屋内禁煙（屋外に喫煙所設置）</v>
          </cell>
        </row>
        <row r="1625">
          <cell r="C1625" t="str">
            <v>13190-05464041</v>
          </cell>
          <cell r="D1625">
            <v>45467</v>
          </cell>
          <cell r="E1625" t="str">
            <v>医療法人社団芙蓉会 ふよう病院</v>
          </cell>
          <cell r="F1625" t="str">
            <v>イリョウホウジンシャダンフヨウカイ フヨウビョウイン</v>
          </cell>
          <cell r="G1625" t="str">
            <v>人事課　課長　</v>
          </cell>
          <cell r="H1625" t="str">
            <v>盆子原　一成</v>
          </cell>
          <cell r="I1625" t="e">
            <v>#VALUE!</v>
          </cell>
          <cell r="J1625" t="str">
            <v>042-795-2631</v>
          </cell>
          <cell r="K1625" t="e">
            <v>#VALUE!</v>
          </cell>
          <cell r="L1625" t="e">
            <v>#REF!</v>
          </cell>
          <cell r="M1625" t="e">
            <v>#VALUE!</v>
          </cell>
          <cell r="N1625" t="str">
            <v xml:space="preserve">https://www.fuyou.or.jp/ </v>
          </cell>
          <cell r="O1625" t="str">
            <v>「老人は国の宝」を標語に掲げ、高齢者医療、介護保険事業を運営する医療法人です。ご利用者に「ここに居て良かった」と思って頂けるサービスを目指しています。</v>
          </cell>
          <cell r="P1625" t="str">
            <v>ケアワーカー【女性限定求人】／７月１７日面接会</v>
          </cell>
          <cell r="Q1625" t="str">
            <v>変更範囲：法人の定める業務</v>
          </cell>
          <cell r="R1625" t="str">
            <v>＊認知症の高齢者グループホームにおける介護業務。,【男女雇用機会均等法適用除外：女性限定求人】, 女性の入浴介助・食事介助・排泄介助含む, 女性の入居者が９割以上です。,＊日勤時は、食事（昼食・夕食）作りの専門スタッフが, おりますから安心です。, ＜定員１８名＞,  入居者９名（ワンユニット×２）</v>
          </cell>
          <cell r="S1625" t="str">
            <v>グループホームあおぞら</v>
          </cell>
          <cell r="T1625" t="str">
            <v>なし</v>
          </cell>
          <cell r="U1625" t="str">
            <v>正社員</v>
          </cell>
          <cell r="V1625" t="str">
            <v>東京都町田市南町田３－４３－１</v>
          </cell>
          <cell r="W1625" t="str">
            <v>東急田園都市線 南町田グランベリーパーク駅,最寄り駅から就業場所までの交通手段,徒歩,所要時間,8分</v>
          </cell>
          <cell r="X1625" t="str">
            <v>189,000円〜216,000円</v>
          </cell>
          <cell r="Y1625" t="str">
            <v>処遇改善手当 19,000円〜41,000円</v>
          </cell>
          <cell r="Z1625" t="str">
            <v>基本給,ヘルパー  １７００００円,介護福祉士 １７５０００円,夜勤１回 ７０００円,資格手当（介護福祉士）５０００円</v>
          </cell>
          <cell r="AA1625" t="str">
            <v>実費支給（上限あり）</v>
          </cell>
          <cell r="AB1625" t="str">
            <v>あり</v>
          </cell>
          <cell r="AC1625" t="str">
            <v>1月あたり0円〜2,000円（前年度実績）</v>
          </cell>
          <cell r="AD1625" t="str">
            <v>あり</v>
          </cell>
          <cell r="AE1625" t="str">
            <v>計 3.30ヶ月分（前年度実績）</v>
          </cell>
          <cell r="AF1625" t="str">
            <v>月給（手当等確認ください）</v>
          </cell>
          <cell r="AG1625" t="str">
            <v>期間の定めなし</v>
          </cell>
          <cell r="AH1625" t="str">
            <v>雇用期間の定めなし</v>
          </cell>
          <cell r="AI1625" t="str">
            <v>雇用期間の定めなし</v>
          </cell>
          <cell r="AJ1625" t="str">
            <v>可</v>
          </cell>
          <cell r="AK1625" t="str">
            <v>あり</v>
          </cell>
          <cell r="AL1625" t="str">
            <v>３ヶ月 夜勤なし</v>
          </cell>
          <cell r="AM1625" t="str">
            <v>あり</v>
          </cell>
          <cell r="AN1625" t="str">
            <v>6時間</v>
          </cell>
          <cell r="AO1625" t="str">
            <v>変形労働時間制</v>
          </cell>
          <cell r="AP1625" t="str">
            <v>変形労働時間制の単位,１ヶ月単位,就業時間１,9時00分〜17時00分,就業時間２,12時30分〜20時30分,就業時間３,7時30分〜15時30分,就業時間に関する特記事項,＊（１）の就業日のみ残業あり（３０分程度）,＊（４）１７：００～９：３０ 夜勤（休憩１２０分）,＊夜勤月に５回あり</v>
          </cell>
          <cell r="AQ1625" t="str">
            <v>週休二日制</v>
          </cell>
          <cell r="AR1625" t="str">
            <v>介護職員初任者研修修了者,必須,ホームヘルパー２級,必須,いずれかの資格を所持で可</v>
          </cell>
          <cell r="AS1625" t="str">
            <v>雇用保険，労災保険，健康保険，厚生年金，財形</v>
          </cell>
          <cell r="AT1625" t="str">
            <v>2人</v>
          </cell>
          <cell r="AU1625" t="str">
            <v>認知症対応型共同生活介護（グループホーム）</v>
          </cell>
          <cell r="AZ1625" t="str">
            <v>60分</v>
          </cell>
          <cell r="BA1625" t="str">
            <v>週休二日制</v>
          </cell>
          <cell r="BB1625" t="str">
            <v>あり（屋内禁煙）</v>
          </cell>
          <cell r="BC1625" t="str">
            <v>屋内禁煙（屋外に喫煙所設置）</v>
          </cell>
        </row>
        <row r="1626">
          <cell r="C1626" t="str">
            <v>13190-05465341</v>
          </cell>
          <cell r="D1626">
            <v>45467</v>
          </cell>
          <cell r="E1626" t="str">
            <v>医療法人社団芙蓉会 ふよう病院</v>
          </cell>
          <cell r="F1626" t="str">
            <v>イリョウホウジンシャダンフヨウカイ フヨウビョウイン</v>
          </cell>
          <cell r="G1626" t="str">
            <v>人事課　課長　</v>
          </cell>
          <cell r="H1626" t="str">
            <v>盆子原　一成</v>
          </cell>
          <cell r="I1626" t="e">
            <v>#VALUE!</v>
          </cell>
          <cell r="J1626" t="str">
            <v>042-795-2631</v>
          </cell>
          <cell r="K1626" t="e">
            <v>#VALUE!</v>
          </cell>
          <cell r="L1626" t="e">
            <v>#REF!</v>
          </cell>
          <cell r="M1626" t="e">
            <v>#VALUE!</v>
          </cell>
          <cell r="N1626" t="str">
            <v xml:space="preserve">https://www.fuyou.or.jp/ </v>
          </cell>
          <cell r="O1626" t="str">
            <v>「老人は国の宝」を標語に掲げ、高齢者医療、介護保険事業を運営する医療法人です。ご利用者に「ここに居て良かった」と思って頂けるサービスを目指しています。</v>
          </cell>
          <cell r="P1626" t="str">
            <v>介護職（有料老人ホーム）／７月１７日面接会</v>
          </cell>
          <cell r="Q1626" t="str">
            <v>変更範囲：法人の定める業務</v>
          </cell>
          <cell r="R1626" t="str">
            <v>＊有料老人ホームでの介護業務を担当して頂きます。（３２人定員）・病院に併設しているので安心して働いて頂けます。 ご利用者様が、その方らしくのびのびと過ごせるよう  介助しながら、食べる楽しみや人と会話する楽しみが 得られるようにサポートして頂きます。</v>
          </cell>
          <cell r="S1626" t="str">
            <v>芙蓉ミオ・ファミリア町田</v>
          </cell>
          <cell r="T1626" t="str">
            <v>なし</v>
          </cell>
          <cell r="U1626" t="str">
            <v>非常勤パート</v>
          </cell>
          <cell r="V1626" t="str">
            <v>東京都町田市南町田３－４３－１</v>
          </cell>
          <cell r="W1626" t="str">
            <v>東急田園都市線 南町田グランベリーパーク駅,最寄り駅から就業場所までの交通手段,徒歩,所要時間,8分</v>
          </cell>
          <cell r="X1626" t="str">
            <v>1,150円〜1,200円</v>
          </cell>
          <cell r="Y1626" t="str">
            <v>-</v>
          </cell>
          <cell r="Z1626" t="str">
            <v>＊初任者研修（ヘルパー２級）１１５０円,＊実務者研修時給１１５０円,＊介護福祉士 時給１２００円,★処遇改善加算分配金または相当額,（勤務日数に応じて）８，４００円～１６，８００円</v>
          </cell>
          <cell r="AA1626" t="str">
            <v>実費支給（上限あり）</v>
          </cell>
          <cell r="AB1626" t="str">
            <v>あり</v>
          </cell>
          <cell r="AC1626" t="str">
            <v>1時間あたり〜50円（前年度実績）</v>
          </cell>
          <cell r="AD1626" t="str">
            <v>なし</v>
          </cell>
          <cell r="AE1626" t="str">
            <v>なし</v>
          </cell>
          <cell r="AF1626" t="str">
            <v>時給</v>
          </cell>
          <cell r="AG1626" t="str">
            <v>期間の定めあり</v>
          </cell>
          <cell r="AH1626" t="str">
            <v>雇用期間の定めあり（4ヶ月未満）,〜2024年7月31日</v>
          </cell>
          <cell r="AI1626" t="str">
            <v>契約更新の可能性あり（原則更新）</v>
          </cell>
          <cell r="AJ1626" t="str">
            <v>可</v>
          </cell>
          <cell r="AK1626" t="str">
            <v>あり</v>
          </cell>
          <cell r="AL1626" t="str">
            <v>３ヶ月</v>
          </cell>
          <cell r="AM1626" t="str">
            <v>なし</v>
          </cell>
          <cell r="AN1626" t="str">
            <v>なし</v>
          </cell>
          <cell r="AO1626" t="str">
            <v>シフト制</v>
          </cell>
          <cell r="AP1626" t="str">
            <v>就業時間１,7時00分〜15時00分,就業時間２,7時30分〜15時30分,就業時間３,9時00分〜17時00分,又は,7時00分〜20時30分の時間の間の7時間程度,就業時間に関する特記事項,（４）１２：３０～２０：３０,（５）１７：００～０９：００ （休憩１２０分）１８歳以上</v>
          </cell>
          <cell r="AQ1626" t="str">
            <v>週4日程度</v>
          </cell>
          <cell r="AR1626" t="str">
            <v>ホームヘルパー２級,必須,介護職員初任者研修修了者,必須,介護福祉士,あれば尚可,介護職員実務者研修,いずれかの資格を所持で可</v>
          </cell>
          <cell r="AS1626" t="str">
            <v>雇用保険，労災保険，健康保険，厚生年金</v>
          </cell>
          <cell r="AT1626" t="str">
            <v>3人</v>
          </cell>
          <cell r="AU1626" t="str">
            <v>特定施設入居者生活介護（有料老人ホーム）</v>
          </cell>
          <cell r="AZ1626" t="str">
            <v>60分</v>
          </cell>
          <cell r="BA1626" t="str">
            <v>週休二日制</v>
          </cell>
          <cell r="BB1626" t="str">
            <v>あり（屋内禁煙）</v>
          </cell>
          <cell r="BC1626" t="str">
            <v>屋内禁煙（屋外に喫煙所設置）</v>
          </cell>
        </row>
        <row r="1627">
          <cell r="C1627" t="str">
            <v>13190-05467241</v>
          </cell>
          <cell r="D1627">
            <v>45467</v>
          </cell>
          <cell r="E1627" t="str">
            <v>パナソニックエイジフリー株式会社（ケアセンター町田）</v>
          </cell>
          <cell r="F1627" t="str">
            <v>パナソニックエイジフリーカブシキガシャ（ケアセンターマチダ）</v>
          </cell>
          <cell r="G1627" t="str">
            <v>採用部　採用課</v>
          </cell>
          <cell r="H1627" t="str">
            <v>佐々木　悠佳</v>
          </cell>
          <cell r="I1627" t="e">
            <v>#VALUE!</v>
          </cell>
          <cell r="J1627" t="str">
            <v>03-6402-3668</v>
          </cell>
          <cell r="K1627" t="e">
            <v>#VALUE!</v>
          </cell>
          <cell r="L1627" t="e">
            <v>#REF!</v>
          </cell>
          <cell r="M1627" t="e">
            <v>#VALUE!</v>
          </cell>
          <cell r="N1627" t="str">
            <v xml:space="preserve">http://panasonic.co.jp/es/pesaf/ </v>
          </cell>
          <cell r="O1627" t="str">
            <v>パナソニックグループの総合力を活かし、良質で快適な在宅介護サーピスをトータルに提供し、地域福祉社会に貢献します。</v>
          </cell>
          <cell r="P1627" t="str">
            <v>介護職員（町田デイサービス）／７月１７日面接会</v>
          </cell>
          <cell r="Q1627" t="str">
            <v>「変更範囲：変更なし」</v>
          </cell>
          <cell r="R1627" t="str">
            <v>〈デイサービスにおける介護サービス業務〉●介護サービスの提供（入浴、食事、排泄、着脱、歩行介助）●マシンを使った機能訓練の補助●レクリエーションの企画と実施●送迎時の同行、介助●パート社員への指示、指導 など</v>
          </cell>
          <cell r="S1627" t="str">
            <v>パナソニックエイジフリーケアセンター町田・デイサービス</v>
          </cell>
          <cell r="T1627" t="str">
            <v>通勤可能圏内の異動はありますが、転居は伴わない</v>
          </cell>
          <cell r="U1627" t="str">
            <v>正社員</v>
          </cell>
          <cell r="V1627" t="str">
            <v>東京都町田市木曽西３丁目２０－６ メディカルモール町田Ｃ区画</v>
          </cell>
          <cell r="W1627" t="str">
            <v>ＪＲ 横浜線／小田急電鉄 小田原線 町田駅,就業場所に関する特記事項,駅よりバス「忠生公園入口」下車 徒歩２分</v>
          </cell>
          <cell r="X1627" t="str">
            <v>223,450円〜245,670円</v>
          </cell>
          <cell r="Y1627" t="str">
            <v>資格手当 2,000円〜20,000円,専門職手当 14,000円〜14,000円,処遇改善加算手当 42,450円〜46,670円,首都圏手当 5,000円〜5,000円</v>
          </cell>
          <cell r="Z1627" t="str">
            <v>資格手当（例）：,・介護福祉士１５，０００円・実務者研修５，０００円,・初任者研修２，０００円・社会福祉士２０，０００円,※残業時間は１分単位でカウントします。</v>
          </cell>
          <cell r="AA1627" t="str">
            <v>実費支給（上限なし）</v>
          </cell>
          <cell r="AB1627" t="str">
            <v>あり</v>
          </cell>
          <cell r="AC1627" t="str">
            <v>1月あたり0.00％〜2.00％（前年度実績）</v>
          </cell>
          <cell r="AD1627" t="str">
            <v>あり</v>
          </cell>
          <cell r="AE1627" t="str">
            <v>計 2.00ヶ月分（前年度実績）</v>
          </cell>
          <cell r="AF1627" t="str">
            <v>月給（手当等確認ください）</v>
          </cell>
          <cell r="AG1627" t="str">
            <v>期間の定めなし</v>
          </cell>
          <cell r="AH1627" t="str">
            <v>雇用期間の定めなし</v>
          </cell>
          <cell r="AI1627" t="str">
            <v>雇用期間の定めなし</v>
          </cell>
          <cell r="AJ1627" t="str">
            <v>不可</v>
          </cell>
          <cell r="AK1627" t="str">
            <v>あり</v>
          </cell>
          <cell r="AL1627" t="str">
            <v>３ヶ月</v>
          </cell>
          <cell r="AM1627" t="str">
            <v>あり</v>
          </cell>
          <cell r="AN1627" t="str">
            <v>20時間</v>
          </cell>
          <cell r="AO1627" t="str">
            <v>変形労働時間制</v>
          </cell>
          <cell r="AP1627" t="str">
            <v>変形労働時間制の単位,１ヶ月単位,就業時間１,8時15分〜17時15分,就業時間に関する特記事項,状況により変動の可能性有</v>
          </cell>
          <cell r="AQ1627" t="str">
            <v>週休二日制</v>
          </cell>
          <cell r="AR1627" t="str">
            <v>介護職員初任者研修修了者,必須,ホームヘルパー２級,必須,資格取得予定の方もご相談ください,いずれかの資格を所持で可,普通自動車運転免許,必須（ＡＴ限定可）</v>
          </cell>
          <cell r="AS1627" t="str">
            <v>雇用保険，労災保険，健康保険，厚生年金</v>
          </cell>
          <cell r="AT1627" t="str">
            <v>1人</v>
          </cell>
          <cell r="AU1627" t="str">
            <v>通所介護（デイサービス）</v>
          </cell>
          <cell r="AZ1627" t="str">
            <v>60分</v>
          </cell>
          <cell r="BA1627" t="str">
            <v>週休二日制</v>
          </cell>
          <cell r="BB1627" t="str">
            <v>あり（屋内禁煙）</v>
          </cell>
          <cell r="BC1627" t="str">
            <v>屋内禁煙（屋外に喫煙所設置）</v>
          </cell>
        </row>
        <row r="1628">
          <cell r="C1628" t="str">
            <v>13190-05468541</v>
          </cell>
          <cell r="D1628">
            <v>45467</v>
          </cell>
          <cell r="E1628" t="str">
            <v>パナソニックエイジフリー株式会社（ケアセンター町田）</v>
          </cell>
          <cell r="F1628" t="str">
            <v>パナソニックエイジフリーカブシキガシャ（ケアセンターマチダ）</v>
          </cell>
          <cell r="G1628" t="str">
            <v>採用部　採用課</v>
          </cell>
          <cell r="H1628" t="str">
            <v>佐々木　悠佳</v>
          </cell>
          <cell r="I1628" t="e">
            <v>#VALUE!</v>
          </cell>
          <cell r="J1628" t="str">
            <v>03-6402-3668</v>
          </cell>
          <cell r="K1628" t="e">
            <v>#VALUE!</v>
          </cell>
          <cell r="L1628" t="e">
            <v>#REF!</v>
          </cell>
          <cell r="M1628" t="str">
            <v>その他</v>
          </cell>
          <cell r="N1628" t="str">
            <v xml:space="preserve">http://panasonic.co.jp/es/pesaf/ </v>
          </cell>
          <cell r="O1628" t="str">
            <v>パナソニックグループの総合力を活かし、良質で快適な在宅介護サーピスをトータルに提供し、地域福祉社会に貢献します。</v>
          </cell>
          <cell r="P1628" t="str">
            <v>介護職員（町田デイサービス）／７月１７日面接会</v>
          </cell>
          <cell r="Q1628" t="str">
            <v>「変更範囲：変更なし」</v>
          </cell>
          <cell r="R1628" t="str">
            <v>〈デイサービスにおける介護サービス業務〉 ・介護サービスの提供（入浴、食事、歩行介助等） ・マシンを使用した機能訓練の補助 ・レクリエーションの企画や実施 ・送迎時の同行・介助★サポート体制が充実していますので、未経験や ブランクのある方でも安心して働けます。</v>
          </cell>
          <cell r="S1628" t="str">
            <v>パナソニックエイジフリーケアセンター町田・デイサービス</v>
          </cell>
          <cell r="T1628" t="str">
            <v>なし</v>
          </cell>
          <cell r="U1628" t="str">
            <v>非常勤パート</v>
          </cell>
          <cell r="V1628" t="str">
            <v>東京都町田市木曽西３丁目２０－６ メディカルモール町田Ｃ区画</v>
          </cell>
          <cell r="W1628" t="str">
            <v>小田急線 町田駅,就業場所に関する特記事項,駅よりバス「忠生公園入口」下車 徒歩２分</v>
          </cell>
          <cell r="X1628" t="str">
            <v>1,135円〜1,197円</v>
          </cell>
          <cell r="Y1628" t="str">
            <v>-</v>
          </cell>
          <cell r="Z1628" t="str">
            <v>※時給は資格による。,  介護福祉士 ：１，１９７円,  その他の資格：１，１３５円,※介護職員処遇改善加算を含む,※残業時間は１分単位でカウントします。</v>
          </cell>
          <cell r="AA1628" t="str">
            <v>実費支給（上限なし）</v>
          </cell>
          <cell r="AB1628" t="str">
            <v>あり</v>
          </cell>
          <cell r="AC1628" t="str">
            <v>1時間あたり0円〜（前年度実績）</v>
          </cell>
          <cell r="AD1628" t="str">
            <v>なし</v>
          </cell>
          <cell r="AE1628" t="str">
            <v>なし</v>
          </cell>
          <cell r="AF1628" t="str">
            <v>時給</v>
          </cell>
          <cell r="AG1628" t="str">
            <v>期間の定めあり</v>
          </cell>
          <cell r="AH1628" t="str">
            <v>雇用期間の定めあり（4ヶ月以上）6ヶ月契約更新の可能性あり（条件付きで更新あり）</v>
          </cell>
          <cell r="AI1628" t="str">
            <v>契約更新の条件,会社が定める能力評価により判断</v>
          </cell>
          <cell r="AJ1628" t="str">
            <v>不可</v>
          </cell>
          <cell r="AK1628" t="str">
            <v>あり</v>
          </cell>
          <cell r="AL1628" t="str">
            <v>３ヶ月</v>
          </cell>
          <cell r="AM1628" t="str">
            <v>なし</v>
          </cell>
          <cell r="AN1628" t="str">
            <v>なし</v>
          </cell>
          <cell r="AO1628" t="str">
            <v>日勤</v>
          </cell>
          <cell r="AP1628" t="str">
            <v>8時15分〜17時15分,又は,〜の時間の間の8時間,就業時間に関する特記事項,状況により変動の可能性有,勤務日数は応相談</v>
          </cell>
          <cell r="AQ1628" t="str">
            <v>週1日〜週5日</v>
          </cell>
          <cell r="AR1628" t="str">
            <v>介護職員初任者研修修了者,必須,ホームヘルパー２級,必須,いずれかの資格を所持で可</v>
          </cell>
          <cell r="AS1628" t="str">
            <v>労災保険</v>
          </cell>
          <cell r="AT1628" t="str">
            <v>1人</v>
          </cell>
          <cell r="AU1628" t="str">
            <v>通所介護（デイサービス）</v>
          </cell>
          <cell r="AZ1628" t="str">
            <v>60分</v>
          </cell>
          <cell r="BA1628" t="str">
            <v>週休二日制</v>
          </cell>
          <cell r="BB1628" t="str">
            <v>あり（屋内禁煙）</v>
          </cell>
          <cell r="BC1628" t="str">
            <v>屋内禁煙（屋外に喫煙所設置）</v>
          </cell>
        </row>
        <row r="1629">
          <cell r="C1629" t="str">
            <v>13190-05469441</v>
          </cell>
          <cell r="D1629">
            <v>45467</v>
          </cell>
          <cell r="E1629" t="str">
            <v>パナソニックエイジフリー株式会社（ケアセンター町田）</v>
          </cell>
          <cell r="F1629" t="str">
            <v>パナソニックエイジフリーカブシキガシャ（ケアセンターマチダ）</v>
          </cell>
          <cell r="G1629" t="str">
            <v>採用部　採用課</v>
          </cell>
          <cell r="H1629" t="str">
            <v>佐々木　悠佳</v>
          </cell>
          <cell r="I1629" t="e">
            <v>#VALUE!</v>
          </cell>
          <cell r="J1629" t="str">
            <v>03-6402-3668</v>
          </cell>
          <cell r="K1629" t="e">
            <v>#VALUE!</v>
          </cell>
          <cell r="L1629" t="e">
            <v>#REF!</v>
          </cell>
          <cell r="M1629" t="e">
            <v>#VALUE!</v>
          </cell>
          <cell r="N1629" t="str">
            <v xml:space="preserve">http://panasonic.co.jp/es/pesaf/ </v>
          </cell>
          <cell r="O1629" t="str">
            <v>パナソニックグループの総合力を活かし、良質で快適な在宅介護サーピスをトータルに提供し、地域福祉社会に貢献します。</v>
          </cell>
          <cell r="P1629" t="str">
            <v>看護職（町田デイサービス）／７月１７日面接会</v>
          </cell>
          <cell r="Q1629" t="str">
            <v>「変更範囲：変更なし」</v>
          </cell>
          <cell r="R1629" t="str">
            <v>＜デイサービスにおける看護サービス提供＞・お客様の体調管理及び対応指示・入浴前後の処置およびバイタルチェック・内服薬管理・介護サービス提供・医療機関やご家族との連携 など</v>
          </cell>
          <cell r="S1629" t="str">
            <v>パナソニックエイジフリーケアセンター町田・デイサービス</v>
          </cell>
          <cell r="T1629" t="str">
            <v>通勤可能圏内の近隣拠点へ異動の可能性有り、転居は伴わない</v>
          </cell>
          <cell r="U1629" t="str">
            <v>正社員</v>
          </cell>
          <cell r="V1629" t="str">
            <v>東京都町田市木曽西３丁目２０－６ メディカルモール町田Ｃ区画</v>
          </cell>
          <cell r="W1629" t="str">
            <v>ＪＲ 横浜線／小田急電鉄 小田原線 町田駅,就業場所に関する特記事項,駅よりバス「忠生公園入口」下車 徒歩２分</v>
          </cell>
          <cell r="X1629" t="str">
            <v>244,000円〜259,000円</v>
          </cell>
          <cell r="Y1629" t="str">
            <v>資格手当 15,000円〜30,000円,専門職手当 14,000円〜14,000円,首都圏手当 5,000円〜5,000円,業務手当 30,000円〜30,000円</v>
          </cell>
          <cell r="Z1629" t="str">
            <v>資格手当（例）：,・准看護師１５，０００円,・正看護師２５，０００円,・保健師３０，０００円,※残業時間は１分単位でカウントします。</v>
          </cell>
          <cell r="AA1629" t="str">
            <v>実費支給（上限なし）</v>
          </cell>
          <cell r="AB1629" t="str">
            <v>あり</v>
          </cell>
          <cell r="AC1629" t="str">
            <v>1月あたり0.00％〜2.00％（前年度実績）</v>
          </cell>
          <cell r="AD1629" t="str">
            <v>あり</v>
          </cell>
          <cell r="AE1629" t="str">
            <v>計 2.00ヶ月分（前年度実績）</v>
          </cell>
          <cell r="AF1629" t="str">
            <v>月給（手当等確認ください）</v>
          </cell>
          <cell r="AG1629" t="str">
            <v>期間の定めなし</v>
          </cell>
          <cell r="AH1629" t="str">
            <v>雇用期間の定めなし</v>
          </cell>
          <cell r="AI1629" t="str">
            <v>雇用期間の定めなし</v>
          </cell>
          <cell r="AJ1629" t="str">
            <v>不可</v>
          </cell>
          <cell r="AK1629" t="str">
            <v>あり</v>
          </cell>
          <cell r="AL1629" t="str">
            <v>３ヶ月</v>
          </cell>
          <cell r="AM1629" t="str">
            <v>あり</v>
          </cell>
          <cell r="AN1629" t="str">
            <v>20時間</v>
          </cell>
          <cell r="AO1629" t="str">
            <v>変形労働時間制</v>
          </cell>
          <cell r="AP1629" t="str">
            <v>変形労働時間制の単位,１ヶ月単位,就業時間１,8時30分〜17時30分,就業時間に関する特記事項,状況により変動の可能性有</v>
          </cell>
          <cell r="AQ1629" t="str">
            <v>週休二日制</v>
          </cell>
          <cell r="AR1629" t="str">
            <v>保健師,必須,看護師,必須,准看護師,必須,いずれかの資格を所持で可</v>
          </cell>
          <cell r="AS1629" t="str">
            <v>雇用保険，労災保険，健康保険，厚生年金</v>
          </cell>
          <cell r="AT1629" t="str">
            <v>1人</v>
          </cell>
          <cell r="AU1629" t="str">
            <v>通所介護（デイサービス）</v>
          </cell>
          <cell r="AZ1629" t="str">
            <v>60分</v>
          </cell>
          <cell r="BA1629" t="str">
            <v>週休二日制</v>
          </cell>
          <cell r="BB1629" t="str">
            <v>あり（屋内禁煙）</v>
          </cell>
          <cell r="BC1629" t="str">
            <v>屋内禁煙（屋外に喫煙所設置）</v>
          </cell>
        </row>
        <row r="1630">
          <cell r="C1630" t="str">
            <v>13190-05470641</v>
          </cell>
          <cell r="D1630">
            <v>45467</v>
          </cell>
          <cell r="E1630" t="str">
            <v>パナソニックエイジフリー株式会社（ケアセンター町田）</v>
          </cell>
          <cell r="F1630" t="str">
            <v>パナソニックエイジフリーカブシキガシャ（ケアセンターマチダ）</v>
          </cell>
          <cell r="G1630" t="str">
            <v>採用部　採用課</v>
          </cell>
          <cell r="H1630" t="str">
            <v>佐々木　悠佳</v>
          </cell>
          <cell r="I1630" t="e">
            <v>#VALUE!</v>
          </cell>
          <cell r="J1630" t="str">
            <v>03-6402-3668</v>
          </cell>
          <cell r="K1630" t="e">
            <v>#VALUE!</v>
          </cell>
          <cell r="L1630" t="e">
            <v>#REF!</v>
          </cell>
          <cell r="M1630" t="e">
            <v>#VALUE!</v>
          </cell>
          <cell r="N1630" t="str">
            <v xml:space="preserve">http://panasonic.co.jp/es/pesaf/ </v>
          </cell>
          <cell r="O1630" t="str">
            <v>パナソニックグループの総合力を活かし、良質で快適な在宅介護サーピスをトータルに提供し、地域福祉社会に貢献します。</v>
          </cell>
          <cell r="P1630" t="str">
            <v>看護職員（町田デイサービス）／７月１７日面接会</v>
          </cell>
          <cell r="Q1630" t="str">
            <v>「変更範囲：変更なし」</v>
          </cell>
          <cell r="R1630" t="str">
            <v>＜デイサービスにおける看護サービス提供＞・お客様の体調管理及び対応指示・入浴前後の処置およびバイタルチェック・内服薬管理・介護サービス提供など・医療機関やご家族との連携 など</v>
          </cell>
          <cell r="S1630" t="str">
            <v>パナソニックエイジフリーケアセンター 町田・デイサービス</v>
          </cell>
          <cell r="T1630" t="str">
            <v>なし</v>
          </cell>
          <cell r="U1630" t="str">
            <v>非常勤パート</v>
          </cell>
          <cell r="V1630" t="str">
            <v>東京都町田市木曽西３丁目２０－６ メディカルモール町田Ｃ区画</v>
          </cell>
          <cell r="W1630" t="str">
            <v>ＪＲ横浜・小田急線「町田駅」よりバス１５分駅</v>
          </cell>
          <cell r="X1630" t="str">
            <v>1,400円〜1,600円</v>
          </cell>
          <cell r="Y1630" t="str">
            <v>-</v>
          </cell>
          <cell r="Z1630" t="str">
            <v>※時給は資格による,・保健師、正看護師：１，６００円,・准看護師    ：１，４００円,※残業時間は１分単位でカウントします。</v>
          </cell>
          <cell r="AA1630" t="str">
            <v>実費支給（上限なし）</v>
          </cell>
          <cell r="AB1630" t="str">
            <v>あり</v>
          </cell>
          <cell r="AC1630" t="str">
            <v>1時間あたり0円〜（前年度実績）</v>
          </cell>
          <cell r="AD1630" t="str">
            <v>なし</v>
          </cell>
          <cell r="AE1630" t="str">
            <v>なし</v>
          </cell>
          <cell r="AF1630" t="str">
            <v>時給</v>
          </cell>
          <cell r="AG1630" t="str">
            <v>期間の定めあり</v>
          </cell>
          <cell r="AH1630" t="str">
            <v>雇用期間の定めあり（4ヶ月以上）,6ヶ月,契約更新の可能性,あり（条件付きで更新あり）</v>
          </cell>
          <cell r="AI1630" t="str">
            <v>契約更新の条件,会社が定める能力評価により判断</v>
          </cell>
          <cell r="AJ1630" t="str">
            <v>不可</v>
          </cell>
          <cell r="AK1630" t="str">
            <v>あり</v>
          </cell>
          <cell r="AL1630" t="str">
            <v>３ヶ月</v>
          </cell>
          <cell r="AM1630" t="str">
            <v>なし</v>
          </cell>
          <cell r="AN1630" t="str">
            <v>なし</v>
          </cell>
          <cell r="AO1630" t="str">
            <v>日勤</v>
          </cell>
          <cell r="AP1630" t="str">
            <v>8時15分〜17時15分,就業時間に関する特記事項,状況により変動の可能性有 ※出勤日数は応相談</v>
          </cell>
          <cell r="AQ1630" t="str">
            <v>週1日〜週5日</v>
          </cell>
          <cell r="AR1630" t="str">
            <v>保健師,必須,看護師,必須,准看護師,必須,いずれかの資格を所持で可</v>
          </cell>
          <cell r="AS1630" t="str">
            <v>労災保険</v>
          </cell>
          <cell r="AT1630" t="str">
            <v>1人</v>
          </cell>
          <cell r="AU1630" t="str">
            <v>通所介護（デイサービス）</v>
          </cell>
          <cell r="AZ1630" t="str">
            <v>60分</v>
          </cell>
          <cell r="BA1630" t="str">
            <v>週休二日制</v>
          </cell>
          <cell r="BB1630" t="str">
            <v>あり（屋内禁煙）</v>
          </cell>
          <cell r="BC1630" t="str">
            <v>屋内禁煙（屋外に喫煙所設置）</v>
          </cell>
        </row>
        <row r="1631">
          <cell r="C1631" t="str">
            <v>13190-05471941</v>
          </cell>
          <cell r="D1631">
            <v>45467</v>
          </cell>
          <cell r="E1631" t="str">
            <v>パナソニックエイジフリー株式会社（ケアセンター町田）</v>
          </cell>
          <cell r="F1631" t="str">
            <v>パナソニックエイジフリーカブシキガシャ（ケアセンターマチダ）</v>
          </cell>
          <cell r="G1631" t="str">
            <v>採用部　採用課</v>
          </cell>
          <cell r="H1631" t="str">
            <v>佐々木　悠佳</v>
          </cell>
          <cell r="I1631" t="e">
            <v>#VALUE!</v>
          </cell>
          <cell r="J1631" t="str">
            <v>03-6402-3668</v>
          </cell>
          <cell r="K1631" t="e">
            <v>#VALUE!</v>
          </cell>
          <cell r="L1631" t="e">
            <v>#REF!</v>
          </cell>
          <cell r="M1631" t="e">
            <v>#VALUE!</v>
          </cell>
          <cell r="N1631" t="str">
            <v xml:space="preserve">http://panasonic.co.jp/es/pesaf/ </v>
          </cell>
          <cell r="O1631" t="str">
            <v>パナソニックグループの総合力を活かし、良質で快適な在宅介護サーピスをトータルに提供し、地域福祉社会に貢献します。</v>
          </cell>
          <cell r="P1631" t="str">
            <v>送迎運転手（町田デイサービス）／７月１７日面接会</v>
          </cell>
          <cell r="Q1631" t="str">
            <v>「変更範囲：変更なし」</v>
          </cell>
          <cell r="R1631" t="str">
            <v>〈デイサービスにおける送迎業務〉・専用送迎車（キャラバンタイプ等）の運転・運行前後の点検、車両の清掃 など＊午前と午後約２時間ずつのお仕事です。＊お客様の安全を第一に運転していただきます。</v>
          </cell>
          <cell r="S1631" t="str">
            <v>パナソニックエイジフリーケアセンター町田・デイサービス</v>
          </cell>
          <cell r="T1631" t="str">
            <v>なし</v>
          </cell>
          <cell r="U1631" t="str">
            <v>非常勤パート</v>
          </cell>
          <cell r="V1631" t="str">
            <v>東京都町田市木曽西３ー２０ー６メディカルモール町田Ｃ区画</v>
          </cell>
          <cell r="W1631" t="str">
            <v>ＪＲ横浜・小田急線「町田駅」よりバス１５分駅</v>
          </cell>
          <cell r="X1631" t="str">
            <v>1,120円〜1,120円</v>
          </cell>
          <cell r="Y1631" t="str">
            <v>-</v>
          </cell>
          <cell r="Z1631" t="str">
            <v>■送迎運転手当あり：１，０００円～２，５００円／月,（勤務日数により変動）,交通費は朝夕２回分往復支給,※残業時間は１分単位でカウントします。</v>
          </cell>
          <cell r="AA1631" t="str">
            <v>実費支給（上限なし）</v>
          </cell>
          <cell r="AB1631" t="str">
            <v>あり</v>
          </cell>
          <cell r="AC1631" t="str">
            <v>1時間あたり0円〜（前年度実績）</v>
          </cell>
          <cell r="AD1631" t="str">
            <v>なし</v>
          </cell>
          <cell r="AE1631" t="str">
            <v>なし</v>
          </cell>
          <cell r="AF1631" t="str">
            <v>時給</v>
          </cell>
          <cell r="AG1631" t="str">
            <v>期間の定めあり</v>
          </cell>
          <cell r="AH1631" t="str">
            <v>雇用期間の定めあり（4ヶ月以上）,6ヶ月,契約更新の可能性,あり（条件付きで更新あり）</v>
          </cell>
          <cell r="AI1631" t="str">
            <v>契約更新の条件,会社が定める能力評価により判断</v>
          </cell>
          <cell r="AJ1631" t="str">
            <v>不可</v>
          </cell>
          <cell r="AK1631" t="str">
            <v>あり</v>
          </cell>
          <cell r="AL1631" t="str">
            <v>３か月</v>
          </cell>
          <cell r="AM1631" t="str">
            <v>なし</v>
          </cell>
          <cell r="AN1631" t="str">
            <v>なし</v>
          </cell>
          <cell r="AO1631" t="str">
            <v>日勤</v>
          </cell>
          <cell r="AP1631" t="str">
            <v>8時00分〜11時30分,就業時間２,15時30分〜18時30分,就業時間に関する特記事項,勤務日数は応相談,状況により変動の可能性あり</v>
          </cell>
          <cell r="AQ1631" t="str">
            <v>週1日〜週5日</v>
          </cell>
          <cell r="AR1631" t="str">
            <v>普通自動車運転免許必須（ＡＴ限定可）</v>
          </cell>
          <cell r="AS1631" t="str">
            <v>労災保険</v>
          </cell>
          <cell r="AT1631" t="str">
            <v>1人</v>
          </cell>
          <cell r="AU1631" t="str">
            <v>通所介護（デイサービス）</v>
          </cell>
          <cell r="AZ1631" t="str">
            <v>0分</v>
          </cell>
          <cell r="BA1631" t="str">
            <v>週休二日制</v>
          </cell>
          <cell r="BB1631" t="str">
            <v>あり（屋内禁煙）</v>
          </cell>
          <cell r="BC1631" t="str">
            <v>屋内禁煙（屋外に喫煙所設置）</v>
          </cell>
        </row>
        <row r="1632">
          <cell r="C1632" t="str">
            <v>70-0616</v>
          </cell>
          <cell r="D1632">
            <v>45467</v>
          </cell>
          <cell r="E1632" t="str">
            <v>社会福祉法人　悠々会</v>
          </cell>
          <cell r="F1632" t="str">
            <v>しゃかいふくしほうじん　ゆうゆうかい</v>
          </cell>
          <cell r="G1632" t="str">
            <v>デイサービスセンター悠々園</v>
          </cell>
          <cell r="H1632" t="str">
            <v>星　悦子</v>
          </cell>
          <cell r="I1632" t="str">
            <v>ほし　えつこ</v>
          </cell>
          <cell r="J1632" t="str">
            <v>042-737-7294</v>
          </cell>
          <cell r="K1632" t="str">
            <v>042-737-7289</v>
          </cell>
          <cell r="L1632" t="str">
            <v>042-737-7294</v>
          </cell>
          <cell r="M1632" t="str">
            <v>helper@yuyuen.com</v>
          </cell>
          <cell r="N1632" t="str">
            <v>http://www.yuyuen.com/</v>
          </cell>
          <cell r="O1632" t="str">
            <v>小田急線　鶴川駅より徒歩15分の小高い丘の上に特別養護老人ホームを始めとし、施設だけでなく在宅支援をこなう様々な事業を展開しています。_x000D_
事業所のある能ヶ谷を中心に三輪方面・真光寺方面・大蔵方面のご利用者様にご利用いただいています。_x000D_
デイサービスのある１Fフロアは開放感にあふれ、趣味活動などもゆったりとした空間でおこなえるようにしています。</v>
          </cell>
          <cell r="P1632" t="str">
            <v>看護師</v>
          </cell>
          <cell r="Q1632" t="str">
            <v>無</v>
          </cell>
          <cell r="R1632" t="str">
            <v>通所介護を利用される方々の体調管理・機能訓練を中心としたフロアでの業務となります。_x000D_
（それに伴う記録業務も含めます）_x000D_
その他、介護職員と共にイベントや趣味活動を一緒にすすめることもあります。</v>
          </cell>
          <cell r="S1632" t="str">
            <v>デイサービスセンター悠々園</v>
          </cell>
          <cell r="T1632" t="str">
            <v>日本</v>
          </cell>
          <cell r="U1632" t="str">
            <v>非常勤パート</v>
          </cell>
          <cell r="V1632" t="str">
            <v>東京都町田市能ヶ谷4-30-1</v>
          </cell>
          <cell r="W1632" t="str">
            <v>電車・・・小田急線　鶴川駅から徒歩15分</v>
          </cell>
          <cell r="X1632" t="str">
            <v>1,800円</v>
          </cell>
          <cell r="Y1632" t="str">
            <v>-</v>
          </cell>
          <cell r="Z1632" t="str">
            <v>-</v>
          </cell>
          <cell r="AA1632" t="str">
            <v>法人内規程による支給あり</v>
          </cell>
          <cell r="AB1632" t="str">
            <v>無</v>
          </cell>
          <cell r="AC1632" t="str">
            <v>なし</v>
          </cell>
          <cell r="AD1632" t="str">
            <v>無</v>
          </cell>
          <cell r="AE1632" t="str">
            <v>なし</v>
          </cell>
          <cell r="AF1632" t="str">
            <v>時給</v>
          </cell>
          <cell r="AG1632" t="str">
            <v>有期雇用（雇用期間の定めあり）</v>
          </cell>
          <cell r="AH1632" t="str">
            <v>2024年9月末日まで、以降1年更新（年齢等による更新期間に変動あり）</v>
          </cell>
          <cell r="AJ1632" t="str">
            <v>有</v>
          </cell>
          <cell r="AK1632" t="str">
            <v>有</v>
          </cell>
          <cell r="AL1632" t="str">
            <v>1か月</v>
          </cell>
          <cell r="AM1632" t="str">
            <v>無</v>
          </cell>
          <cell r="AN1632" t="str">
            <v>なし</v>
          </cell>
          <cell r="AO1632" t="str">
            <v>変形労働時間制（シフト勤務・１か月単位の変形労働時間制（登録ヘルパー等）））</v>
          </cell>
          <cell r="AP1632" t="str">
            <v>8：30～17：30（当事業所の営業時間）</v>
          </cell>
          <cell r="AQ1632" t="str">
            <v>3日/週以上</v>
          </cell>
          <cell r="AR1632" t="str">
            <v>看護師（准看護師も可）</v>
          </cell>
          <cell r="AS1632" t="str">
            <v>その他：勤務時間数により加入が必要</v>
          </cell>
          <cell r="AT1632" t="str">
            <v>1人</v>
          </cell>
          <cell r="AU1632" t="str">
            <v>通所介護（デイサービス）</v>
          </cell>
          <cell r="AV1632" t="str">
            <v>有</v>
          </cell>
          <cell r="AW1632" t="str">
            <v>パートタイム募集　有資格・経験者歓迎　アクティブシニア歓迎　勤務時間応相談可　勤務日数応相談可</v>
          </cell>
          <cell r="AX1632" t="str">
            <v>有</v>
          </cell>
          <cell r="AY1632" t="str">
            <v>法人内敷地に駐車場あり（自家用車通勤も可能）</v>
          </cell>
          <cell r="AZ1632" t="str">
            <v>60分</v>
          </cell>
          <cell r="BA1632" t="str">
            <v>日曜、年末年始（12/30～1/3）</v>
          </cell>
          <cell r="BB1632" t="str">
            <v>無</v>
          </cell>
          <cell r="BC1632" t="str">
            <v>屋内禁煙（屋外に喫煙所設置）</v>
          </cell>
        </row>
        <row r="1633">
          <cell r="C1633" t="str">
            <v>13190-04630041</v>
          </cell>
          <cell r="D1633">
            <v>45468</v>
          </cell>
          <cell r="E1633" t="str">
            <v>社会福祉法人賛育会 清風園</v>
          </cell>
          <cell r="F1633" t="str">
            <v>シャカイフクシホウジン サンイクカイ セイフウエン</v>
          </cell>
          <cell r="G1633" t="str">
            <v>採用担当</v>
          </cell>
          <cell r="H1633" t="str">
            <v>吉川</v>
          </cell>
          <cell r="I1633" t="e">
            <v>#VALUE!</v>
          </cell>
          <cell r="J1633" t="str">
            <v>000-0000-0000</v>
          </cell>
          <cell r="K1633" t="str">
            <v>042-734-8933</v>
          </cell>
          <cell r="L1633" t="str">
            <v>担当者</v>
          </cell>
          <cell r="M1633" t="e">
            <v>#VALUE!</v>
          </cell>
          <cell r="N1633" t="str">
            <v xml:space="preserve">http://www.san-ikukai.or.jp/seifu-en/ </v>
          </cell>
          <cell r="O1633" t="str">
            <v>都内でも最も歴史のある特別養護老人ホームを中核として、各種の高齢者対象事業を展開する複合型の施設です。キリスト教の精神を基盤に利用者本位のサービス提供を目標としています。</v>
          </cell>
          <cell r="P1633" t="str">
            <v>グループホームの介護業務</v>
          </cell>
          <cell r="Q1633" t="str">
            <v>変更範囲：変更なし</v>
          </cell>
          <cell r="R1633" t="str">
            <v>グループホームでは認知症と診断のある要支援２から要介護５まで,の方が１ユニット９名の少人数で食事を作りや清掃、洗濯など出来,る事を行い、一人一人の能力に合わせた支援を行う事で協力し合い,ながら共同生活を送っています。,【業務内容】,グループホームでのご利用者の日勤帯の介護業務,具体的には,入浴介助、食事介助、排泄介助、食事作り（夕食、朝食）、清掃、,記録入力など</v>
          </cell>
          <cell r="S1633" t="str">
            <v>清風園</v>
          </cell>
          <cell r="T1633" t="str">
            <v>なし</v>
          </cell>
          <cell r="U1633" t="str">
            <v>非常勤パート</v>
          </cell>
          <cell r="V1633" t="str">
            <v>東京都町田市金井７－１７－１３</v>
          </cell>
          <cell r="W1633" t="str">
            <v>小田急線 町田駅,就業場所に関する特記事項,清風園（丘の家清風）,小田急線鶴川駅・町田駅よりバス「八幡神社前」下車 徒歩５分</v>
          </cell>
          <cell r="X1633" t="str">
            <v>1,230円〜1,330円</v>
          </cell>
          <cell r="Y1633" t="str">
            <v>処遇改善加算手当 100円〜100円</v>
          </cell>
          <cell r="Z1633" t="str">
            <v>なし</v>
          </cell>
          <cell r="AA1633" t="str">
            <v>実費支給（上限なし）</v>
          </cell>
          <cell r="AB1633" t="str">
            <v>なし</v>
          </cell>
          <cell r="AC1633" t="str">
            <v>なし</v>
          </cell>
          <cell r="AD1633" t="str">
            <v>なし</v>
          </cell>
          <cell r="AE1633" t="str">
            <v>なし</v>
          </cell>
          <cell r="AF1633" t="str">
            <v>時給</v>
          </cell>
          <cell r="AG1633" t="str">
            <v>期間の定めあり</v>
          </cell>
          <cell r="AH1633" t="str">
            <v>雇用期間の定めあり（4ヶ月以上）,〜2025年7月31日</v>
          </cell>
          <cell r="AI1633" t="str">
            <v>契約更新の可能性あり（原則更新）</v>
          </cell>
          <cell r="AJ1633" t="str">
            <v>可</v>
          </cell>
          <cell r="AK1633" t="str">
            <v>あり</v>
          </cell>
          <cell r="AL1633" t="str">
            <v>３ヶ月</v>
          </cell>
          <cell r="AM1633" t="str">
            <v>なし</v>
          </cell>
          <cell r="AN1633" t="str">
            <v>なし</v>
          </cell>
          <cell r="AO1633" t="str">
            <v>交替制（シフト制）</v>
          </cell>
          <cell r="AP1633" t="str">
            <v>就業時間１,7時30分〜16時00分,就業時間２,12時00分〜20時30分,又は,〜の時間の間の0時間,就業時間に関する特記事項,シフト制</v>
          </cell>
          <cell r="AQ1633" t="str">
            <v>週2日以上</v>
          </cell>
          <cell r="AR1633" t="str">
            <v>介護職員初任者研修修了者,あれば尚可,介護職員実務者研修修了者,あれば尚可,介護福祉士,あれば尚可,いずれかの資格を所持で可</v>
          </cell>
          <cell r="AS1633" t="str">
            <v>労災保険</v>
          </cell>
          <cell r="AT1633" t="str">
            <v>2人</v>
          </cell>
          <cell r="AU1633" t="str">
            <v>認知症対応型共同生活介護（グループホーム）</v>
          </cell>
          <cell r="AZ1633" t="str">
            <v>60分</v>
          </cell>
          <cell r="BA1633" t="str">
            <v>週休二日制</v>
          </cell>
          <cell r="BB1633" t="str">
            <v>あり（喫煙室設置）</v>
          </cell>
          <cell r="BC1633" t="str">
            <v>屋内禁煙（屋外に喫煙所設置）</v>
          </cell>
        </row>
        <row r="1634">
          <cell r="C1634" t="str">
            <v>13190-05567941</v>
          </cell>
          <cell r="D1634">
            <v>45470</v>
          </cell>
          <cell r="E1634" t="str">
            <v>特定非営利活動法人 こころ</v>
          </cell>
          <cell r="F1634" t="str">
            <v>トクテイヒエイリカツドウホウジン ココロ</v>
          </cell>
          <cell r="G1634" t="str">
            <v>理事長</v>
          </cell>
          <cell r="H1634" t="str">
            <v>大島 泰嗣</v>
          </cell>
          <cell r="I1634" t="str">
            <v>オオシマ ヤスツグ</v>
          </cell>
          <cell r="J1634" t="str">
            <v>042-732-5561</v>
          </cell>
          <cell r="K1634" t="str">
            <v>042-732-7556</v>
          </cell>
          <cell r="L1634" t="str">
            <v>担当者（カタカナ）</v>
          </cell>
          <cell r="M1634" t="str">
            <v>kokoro556@npo-kokoro.or.jp</v>
          </cell>
          <cell r="N1634" t="str">
            <v xml:space="preserve">http://www.npokokoro.jp </v>
          </cell>
          <cell r="O1634" t="str">
            <v>子育て中の女性も活躍する法人です。スタッフの公私の両立と充実を目標に働きやすい職場作りに取り組んでいます。人間関係が良好で離職率が低い職場です。</v>
          </cell>
          <cell r="P1634" t="str">
            <v>介護職（デイサービス／木曽町）</v>
          </cell>
          <cell r="Q1634" t="str">
            <v>変更範囲：変更なし</v>
          </cell>
          <cell r="R1634" t="str">
            <v>デイサービスでのご利用者に関わる業務です。一緒に体操したり、趣味活動のお手伝いをしたり、食事・入浴・排泄介助などの身体介護が主な仕事となります。経験がなくても自信がつくまで丁寧に指導させて頂きます。離職率が低く、人間関係がとても良い職場です。</v>
          </cell>
          <cell r="S1634" t="str">
            <v>デイサービス「こころ」</v>
          </cell>
          <cell r="T1634" t="str">
            <v>なし</v>
          </cell>
          <cell r="U1634" t="str">
            <v>非常勤パート</v>
          </cell>
          <cell r="V1634" t="str">
            <v>東京都町田市木曽町５１４－２２</v>
          </cell>
          <cell r="W1634" t="str">
            <v>古淵駅,最寄り駅から就業場所までの交通手段,徒歩,所要時間,15分,就業場所に関する特記事項,「木曽中原」バス停から徒歩１分</v>
          </cell>
          <cell r="X1634" t="str">
            <v>1,113円〜1,400円</v>
          </cell>
          <cell r="Y1634" t="str">
            <v>-</v>
          </cell>
          <cell r="Z1634" t="str">
            <v>処遇改善手当（法人規定）資格・経験により優遇</v>
          </cell>
          <cell r="AA1634" t="str">
            <v>実費支給（上限あり）</v>
          </cell>
          <cell r="AB1634" t="str">
            <v>あり</v>
          </cell>
          <cell r="AC1634" t="str">
            <v>1時間あたり5円〜100円（前年度実績）</v>
          </cell>
          <cell r="AD1634" t="str">
            <v>なし</v>
          </cell>
          <cell r="AE1634" t="str">
            <v>なし</v>
          </cell>
          <cell r="AF1634" t="str">
            <v>時給</v>
          </cell>
          <cell r="AG1634" t="str">
            <v>期間の定めなし</v>
          </cell>
          <cell r="AH1634" t="str">
            <v>雇用期間の定めなし</v>
          </cell>
          <cell r="AI1634" t="str">
            <v>雇用期間の定めなし</v>
          </cell>
          <cell r="AJ1634" t="str">
            <v>可</v>
          </cell>
          <cell r="AK1634" t="str">
            <v>あり</v>
          </cell>
          <cell r="AL1634" t="str">
            <v>６か月</v>
          </cell>
          <cell r="AM1634" t="str">
            <v>なし</v>
          </cell>
          <cell r="AN1634" t="str">
            <v>なし</v>
          </cell>
          <cell r="AO1634" t="str">
            <v>日勤</v>
          </cell>
          <cell r="AP1634" t="str">
            <v>8時30分〜17時30分</v>
          </cell>
          <cell r="AQ1634" t="str">
            <v>週4日〜週5日</v>
          </cell>
          <cell r="AR1634" t="str">
            <v>介護職員初任者研修修了者,あれば尚可,介護福祉士,あれば尚可,普通自動車運転免許,必須（ＡＴ限定可）</v>
          </cell>
          <cell r="AS1634" t="str">
            <v>雇用保険，労災保険，健康保険，厚生年金</v>
          </cell>
          <cell r="AT1634" t="str">
            <v>1人</v>
          </cell>
          <cell r="AU1634" t="str">
            <v>地域密着型通所介護</v>
          </cell>
          <cell r="AZ1634" t="str">
            <v>60分</v>
          </cell>
          <cell r="BA1634" t="str">
            <v>週休二日制</v>
          </cell>
          <cell r="BB1634" t="str">
            <v>あり（屋内禁煙）</v>
          </cell>
          <cell r="BC1634" t="str">
            <v>屋内禁煙（屋外に喫煙所設置）</v>
          </cell>
        </row>
        <row r="1635">
          <cell r="C1635" t="str">
            <v>70-0617</v>
          </cell>
          <cell r="D1635">
            <v>45473</v>
          </cell>
          <cell r="E1635" t="str">
            <v>医療法人社団幸隆会多摩丘陵リハビリテーション病院</v>
          </cell>
          <cell r="F1635" t="str">
            <v>イリョウホウジンシャダンコウリュウカイタマキュウリョウリハビリテーションビョウイン</v>
          </cell>
          <cell r="G1635" t="str">
            <v>看護部</v>
          </cell>
          <cell r="H1635" t="str">
            <v>西村靖子</v>
          </cell>
          <cell r="I1635" t="str">
            <v>ニシムラヤスコ</v>
          </cell>
          <cell r="J1635" t="str">
            <v>042-797-1701</v>
          </cell>
          <cell r="K1635" t="str">
            <v>042-797-1629</v>
          </cell>
          <cell r="L1635" t="str">
            <v>042-797-1864</v>
          </cell>
          <cell r="M1635" t="str">
            <v>rkango@tamakyuryo.or.jp</v>
          </cell>
          <cell r="N1635" t="str">
            <v>https://www.tamakyuryo.or.jp/rehabilitation/</v>
          </cell>
          <cell r="O1635" t="str">
            <v>多摩丘陵リハビリテーション病院は医療法人社団幸隆会グループにおける回復期治療を担う病院として、多摩丘陵病院と連携しながら医学的管理を実施しています。 当院は、脳卒中・頭部外傷・廃用症候群・下肢手術後・脊椎脊髄手術等の患者様を急性期病院から早期に受け入れ、入院による集中的なリハビリテーションを行っています。 また、退院した後も住み慣れた地域で社会生活を送ることができるよう、外来リハビリテーション、訪問リハビリテーション、通所リハビリテーションを実施しています。患者様が自分らしい生活を送っていただくために、全職員が一丸となってサービスを提供してまいります。</v>
          </cell>
          <cell r="P1635" t="str">
            <v>看護補助者(入浴介助）</v>
          </cell>
          <cell r="Q1635" t="str">
            <v>変更範囲：変更なし</v>
          </cell>
          <cell r="R1635" t="str">
            <v>入浴介助</v>
          </cell>
          <cell r="S1635" t="str">
            <v>多摩丘陵リハビリテーション病院</v>
          </cell>
          <cell r="T1635" t="str">
            <v>なし</v>
          </cell>
          <cell r="U1635" t="str">
            <v>非常勤パート</v>
          </cell>
          <cell r="V1635" t="str">
            <v>東京都町田市下小山田町1491</v>
          </cell>
          <cell r="W1635" t="str">
            <v>京王線、小田急線、多摩モノレール線　多摩センター駅より無料送迎バスあり（乗車時間10分） 自家用車可（職員の駐車料金不要） 神奈中バス　町田駅から「多摩丘陵病院行」30分</v>
          </cell>
          <cell r="X1635" t="str">
            <v>時給　1113円</v>
          </cell>
          <cell r="Y1635" t="str">
            <v>なし</v>
          </cell>
          <cell r="Z1635" t="str">
            <v>なし</v>
          </cell>
          <cell r="AA1635" t="str">
            <v>職員通勤車両管理規定に基づく</v>
          </cell>
          <cell r="AB1635" t="str">
            <v>なし</v>
          </cell>
          <cell r="AC1635" t="str">
            <v>なし</v>
          </cell>
          <cell r="AD1635" t="str">
            <v>なし</v>
          </cell>
          <cell r="AE1635" t="str">
            <v>なし</v>
          </cell>
          <cell r="AF1635" t="str">
            <v>月給（手当等確認ください）</v>
          </cell>
          <cell r="AG1635" t="str">
            <v>有期雇用</v>
          </cell>
          <cell r="AH1635" t="str">
            <v>1年更新あり</v>
          </cell>
          <cell r="AI1635" t="str">
            <v>更新回数、5回を上限とする</v>
          </cell>
          <cell r="AJ1635" t="str">
            <v>可</v>
          </cell>
          <cell r="AK1635" t="str">
            <v>あり</v>
          </cell>
          <cell r="AL1635" t="str">
            <v>1か月</v>
          </cell>
          <cell r="AM1635" t="str">
            <v>あり</v>
          </cell>
          <cell r="AN1635" t="str">
            <v>ほぼなし</v>
          </cell>
          <cell r="AO1635" t="str">
            <v>日勤</v>
          </cell>
          <cell r="AP1635" t="str">
            <v>8：30～17：00</v>
          </cell>
          <cell r="AQ1635" t="str">
            <v>3日/週～</v>
          </cell>
          <cell r="AR1635" t="str">
            <v>未経験者歓迎</v>
          </cell>
          <cell r="AS1635" t="str">
            <v>労働保険、雇用保険、社会保険その他</v>
          </cell>
          <cell r="AT1635" t="str">
            <v>若干名</v>
          </cell>
          <cell r="AU1635" t="str">
            <v>リハビリテーション病院</v>
          </cell>
          <cell r="AV1635" t="str">
            <v>利用する</v>
          </cell>
          <cell r="AY1635" t="str">
            <v>利用しない</v>
          </cell>
          <cell r="AZ1635" t="str">
            <v>60分</v>
          </cell>
          <cell r="BA1635" t="str">
            <v>土日</v>
          </cell>
          <cell r="BB1635" t="str">
            <v>有（屋内「原則禁煙」）</v>
          </cell>
          <cell r="BC1635" t="str">
            <v>有（屋内「原則禁煙」）</v>
          </cell>
        </row>
        <row r="1636">
          <cell r="C1636" t="str">
            <v>70-0618</v>
          </cell>
          <cell r="D1636">
            <v>45473</v>
          </cell>
          <cell r="E1636" t="str">
            <v>医療法人社団幸隆会多摩丘陵リハビリテーション病院</v>
          </cell>
          <cell r="F1636" t="str">
            <v>イリョウホウジンシャダンコウリュウカイタマキュウリョウリハビリテーションビョウイン</v>
          </cell>
          <cell r="G1636" t="str">
            <v>看護部</v>
          </cell>
          <cell r="H1636" t="str">
            <v>西村靖子</v>
          </cell>
          <cell r="I1636" t="str">
            <v>ニシムラヤスコ</v>
          </cell>
          <cell r="J1636" t="str">
            <v>042-797-1701</v>
          </cell>
          <cell r="K1636" t="str">
            <v>042-797-1629</v>
          </cell>
          <cell r="L1636" t="str">
            <v>042-797-1864</v>
          </cell>
          <cell r="M1636" t="str">
            <v>rkango@tamakyuryo.or.jp</v>
          </cell>
          <cell r="N1636" t="str">
            <v>https://www.tamakyuryo.or.jp/rehabilitation/</v>
          </cell>
          <cell r="O1636" t="str">
            <v>多摩丘陵リハビリテーション病院は医療法人社団幸隆会グループにおける回復期治療を担う病院として、多摩丘陵病院と連携しながら医学的管理を実施しています。 当院は、脳卒中・頭部外傷・廃用症候群・下肢手術後・脊椎脊髄手術等の患者様を急性期病院から早期に受け入れ、入院による集中的なリハビリテーションを行っています。 また、退院した後も住み慣れた地域で社会生活を送ることができるよう、外来リハビリテーション、訪問リハビリテーション、通所リハビリテーションを実施しています。患者様が自分らしい生活を送っていただくために、全職員が一丸となってサービスを提供してまいります。</v>
          </cell>
          <cell r="P1636" t="str">
            <v>看護補助者(シーツ交換）</v>
          </cell>
          <cell r="Q1636" t="str">
            <v>変更範囲：変更なし</v>
          </cell>
          <cell r="R1636" t="str">
            <v>シーツ交換</v>
          </cell>
          <cell r="S1636" t="str">
            <v>多摩丘陵リハビリテーション病院</v>
          </cell>
          <cell r="T1636" t="str">
            <v>なし</v>
          </cell>
          <cell r="U1636" t="str">
            <v>非常勤パート</v>
          </cell>
          <cell r="V1636" t="str">
            <v>東京都町田市下小山田町1491</v>
          </cell>
          <cell r="W1636" t="str">
            <v>京王線、小田急線、多摩モノレール線　多摩センター駅より無料送迎バスあり（乗車時間10分） 自家用車可（職員の駐車料金不要） 神奈中バス　町田駅から「多摩丘陵病院行」30分</v>
          </cell>
          <cell r="X1636" t="str">
            <v>時給　1113円</v>
          </cell>
          <cell r="Y1636" t="str">
            <v>なし</v>
          </cell>
          <cell r="Z1636" t="str">
            <v>なし</v>
          </cell>
          <cell r="AA1636" t="str">
            <v>職員通勤車両管理規定に基づく</v>
          </cell>
          <cell r="AB1636" t="str">
            <v>なし</v>
          </cell>
          <cell r="AC1636" t="str">
            <v>なし</v>
          </cell>
          <cell r="AD1636" t="str">
            <v>なし</v>
          </cell>
          <cell r="AE1636" t="str">
            <v>なし</v>
          </cell>
          <cell r="AF1636" t="str">
            <v>月給（手当等確認ください）</v>
          </cell>
          <cell r="AG1636" t="str">
            <v>有期雇用</v>
          </cell>
          <cell r="AH1636" t="str">
            <v>1年更新あり</v>
          </cell>
          <cell r="AI1636" t="str">
            <v>更新回数、5回を上限とする</v>
          </cell>
          <cell r="AJ1636" t="str">
            <v>可</v>
          </cell>
          <cell r="AK1636" t="str">
            <v>あり</v>
          </cell>
          <cell r="AL1636" t="str">
            <v>1か月</v>
          </cell>
          <cell r="AM1636" t="str">
            <v>あり</v>
          </cell>
          <cell r="AN1636" t="str">
            <v>ほぼなし</v>
          </cell>
          <cell r="AO1636" t="str">
            <v>日勤</v>
          </cell>
          <cell r="AP1636" t="str">
            <v>8：30～17：00</v>
          </cell>
          <cell r="AQ1636" t="str">
            <v>3日/週～</v>
          </cell>
          <cell r="AR1636" t="str">
            <v>未経験者歓迎</v>
          </cell>
          <cell r="AS1636" t="str">
            <v>労働保険、雇用保険、社会保険その他</v>
          </cell>
          <cell r="AT1636" t="str">
            <v>若干名</v>
          </cell>
          <cell r="AU1636" t="str">
            <v>リハビリテーション病院</v>
          </cell>
          <cell r="AV1636" t="str">
            <v>利用する</v>
          </cell>
          <cell r="AY1636" t="str">
            <v>利用しない</v>
          </cell>
          <cell r="AZ1636" t="str">
            <v>60分</v>
          </cell>
          <cell r="BA1636" t="str">
            <v>土日</v>
          </cell>
          <cell r="BB1636" t="str">
            <v>有（屋内「原則禁煙」）</v>
          </cell>
          <cell r="BC1636" t="str">
            <v>有（屋内「原則禁煙」）</v>
          </cell>
        </row>
        <row r="1637">
          <cell r="C1637" t="str">
            <v>70-0619</v>
          </cell>
          <cell r="D1637">
            <v>45475</v>
          </cell>
          <cell r="E1637" t="str">
            <v>医療法人社団幸隆会　多摩丘陵リハビリテーション病院</v>
          </cell>
          <cell r="F1637" t="str">
            <v>いりょうほうじんしゃだんこうりゅうかい　たまきゅうりょうりはびりてーしょんびょういん</v>
          </cell>
          <cell r="G1637" t="str">
            <v>看護部採用担当</v>
          </cell>
          <cell r="H1637" t="str">
            <v>西村靖子</v>
          </cell>
          <cell r="I1637" t="str">
            <v>ニシムラヤスコ</v>
          </cell>
          <cell r="J1637" t="str">
            <v>042-797-1701</v>
          </cell>
          <cell r="K1637" t="str">
            <v>042-797-1629</v>
          </cell>
          <cell r="L1637" t="str">
            <v>042-797-1864</v>
          </cell>
          <cell r="M1637" t="str">
            <v>rkango@tamakyuryo.or.jp</v>
          </cell>
          <cell r="N1637" t="str">
            <v>https://www.tamakyuryo.or.jp/rehabilitation/</v>
          </cell>
          <cell r="O1637" t="str">
            <v>多摩丘陵リハビリテーション病院は医療法人社団幸隆会グループにおける回復期治療を担う病院として、多摩丘陵病院と連携しながら医学的管理を実施しています。
当院は、脳卒中・頭部外傷・廃用症候群・下肢手術後・脊椎脊髄手術等の患者様を急性期病院から早期に受け入れ、入院による集中的なリハビリテーションを行っています。</v>
          </cell>
          <cell r="P1637" t="str">
            <v>看護師</v>
          </cell>
          <cell r="Q1637" t="str">
            <v>変更範囲：変更なし</v>
          </cell>
          <cell r="R1637" t="str">
            <v>回復期リハ病棟に入院中の患者様ケアです。バイタルサイン測定、食事介助、与薬、入浴のお世話、排泄の介助、病棟歩行訓練、集団リハビリの見守り、リハビリカンファレンスの参加、家族へのIC参加、入院の対応、入院中の患者へのADL指導、自宅での服薬の自己管理自立に向けたケアプラン立案と実施、評価、退院前の家族指導、外出・外泊前の生活指導などなど。患者様の退院後を見据えた看護プランを立案し、不安のない社会生活を送っていただくよう日々頑張っています。業務に不安を抱いている方、マンツーマンでご指導させていただきますので、お気軽にご連絡してください。お仕事に自信のあるかたもぜひ、ご連絡ください。お待ちしております。</v>
          </cell>
          <cell r="S1637" t="str">
            <v>多摩丘陵リハビリテーション病院</v>
          </cell>
          <cell r="T1637" t="str">
            <v>変更無し</v>
          </cell>
          <cell r="U1637" t="str">
            <v>正社員</v>
          </cell>
          <cell r="V1637" t="str">
            <v>東京都町田市下小山田町1491</v>
          </cell>
          <cell r="W1637" t="str">
            <v>京王線、小田急線、多摩モノレール線　多摩センター駅より無料送迎バスあり（乗車時間10分）
自家用車可（職員の駐車料金不要）
神奈中バス　町田駅から「多摩丘陵病院行」30分</v>
          </cell>
          <cell r="X1637" t="str">
            <v>①(2年過程）295,000　②(3年過程）301,000円　③(4年過程）307,000円
※諸手当含む（経験を考慮）</v>
          </cell>
          <cell r="Y1637" t="str">
            <v>当直・職務手当含む</v>
          </cell>
          <cell r="Z1637" t="str">
            <v>夜勤手当（13,000円/1回）</v>
          </cell>
          <cell r="AA1637" t="str">
            <v>職員通勤車両管理規定に基づく</v>
          </cell>
          <cell r="AB1637" t="str">
            <v>有り</v>
          </cell>
          <cell r="AC1637" t="str">
            <v>昇給実績：1.2%</v>
          </cell>
          <cell r="AD1637" t="str">
            <v>有り</v>
          </cell>
          <cell r="AE1637" t="str">
            <v>賞与実績：前年4.0か月</v>
          </cell>
          <cell r="AF1637" t="str">
            <v>月給（手当等確認ください）</v>
          </cell>
          <cell r="AG1637" t="str">
            <v>無期雇用</v>
          </cell>
          <cell r="AH1637" t="str">
            <v>無期雇用</v>
          </cell>
          <cell r="AI1637" t="str">
            <v>無期雇用</v>
          </cell>
          <cell r="AJ1637" t="str">
            <v>可</v>
          </cell>
          <cell r="AK1637" t="str">
            <v>有</v>
          </cell>
          <cell r="AL1637" t="str">
            <v>３ヶ月</v>
          </cell>
          <cell r="AM1637" t="str">
            <v>有</v>
          </cell>
          <cell r="AN1637" t="str">
            <v>突発的な事象が無い限り、基本的には残業はほぼなし</v>
          </cell>
          <cell r="AO1637" t="str">
            <v>変形労働時間制</v>
          </cell>
          <cell r="AP1637" t="str">
            <v>日勤　8：30～17：00
遅番　10：30～19：00
夜勤　16：30～翌9：00
※その他、ライフワークバランスにあわせた勤務時間あり。ご相談ください。</v>
          </cell>
          <cell r="AQ1637" t="str">
            <v>5日/週、シフト勤務</v>
          </cell>
          <cell r="AR1637" t="str">
            <v>看護師免許、准看護師免許</v>
          </cell>
          <cell r="AS1637" t="str">
            <v>労働保険　雇用保険　社会保険　厚生年金</v>
          </cell>
          <cell r="AT1637">
            <v>3</v>
          </cell>
          <cell r="AU1637" t="str">
            <v>リハビリテーション病院</v>
          </cell>
          <cell r="AZ1637" t="str">
            <v>日勤休憩　60分、夜勤休憩60分、夜勤時の仮眠時間90分</v>
          </cell>
          <cell r="BA1637" t="str">
            <v>4週8休、有給休暇、年末年始休暇、夏季休暇</v>
          </cell>
          <cell r="BB1637" t="str">
            <v>有（屋内「原則禁煙」）</v>
          </cell>
          <cell r="BC1637" t="str">
            <v>屋内禁煙（屋外に喫煙所設置）</v>
          </cell>
        </row>
        <row r="1638">
          <cell r="C1638" t="str">
            <v>70-0620</v>
          </cell>
          <cell r="D1638">
            <v>45475</v>
          </cell>
          <cell r="E1638" t="str">
            <v>医療法人社団幸隆会　多摩丘陵リハビリテーション病院</v>
          </cell>
          <cell r="F1638" t="str">
            <v>いりょうほうじんしゃだんこうりゅうかい　たまきゅうりょうりはびりてーしょんびょういん</v>
          </cell>
          <cell r="G1638" t="str">
            <v>看護部採用担当</v>
          </cell>
          <cell r="H1638" t="str">
            <v>西村靖子</v>
          </cell>
          <cell r="I1638" t="str">
            <v>ニシムラヤスコ</v>
          </cell>
          <cell r="J1638" t="str">
            <v>042-797-1701</v>
          </cell>
          <cell r="K1638" t="str">
            <v>042-797-1629</v>
          </cell>
          <cell r="L1638" t="str">
            <v>042-797-1864</v>
          </cell>
          <cell r="M1638" t="str">
            <v>rkango@tamakyuryo.or.jp</v>
          </cell>
          <cell r="N1638" t="str">
            <v>https://www.tamakyuryo.or.jp/rehabilitation/</v>
          </cell>
          <cell r="O1638" t="str">
            <v>法人・事業所紹介及びPR：多摩丘陵リハビリテーション病院は医療法人社団幸隆会グループにおける回復期治療を担う病院として、多摩丘陵病院と連携しながら医学的管理を実施しています。
当院は、脳卒中・頭部外傷・廃用症候群・下肢手術後・脊椎脊髄手術等の患者様を急性期病院から早期に受け入れ、入院による集中的なリハビリテーションを行っています。
また、退院した後も住み慣れた地域で社会生活を送ることができるよう、外来リハビリテーション、訪問リハビリテーション、通所リハビリテーションを実施しています。患者様が自分らしい生活を送っていただくために、全職員が一丸となってサービスを提供してまいります。</v>
          </cell>
          <cell r="P1638" t="str">
            <v>看護補助者</v>
          </cell>
          <cell r="Q1638" t="str">
            <v>変更範囲：変更なし</v>
          </cell>
          <cell r="R1638" t="str">
            <v>お仕事内容：回復期リハ病棟に入院中の患者の日常生活上のお世話です。看護師の指示・指導のもと、食事介助、入浴介助、排泄介助、更衣介助などお願いします。患者様が社会復帰できるよう、また、安心して社会生活を送っていただけるようにチーム一丸となって支援させていただいております。業務に不安を抱いている方、マンツーマンでご指導させていただきますので、お気軽にご連絡してください。</v>
          </cell>
          <cell r="S1638" t="str">
            <v>多摩丘陵リハビリテーション病院</v>
          </cell>
          <cell r="T1638" t="str">
            <v>変更無し</v>
          </cell>
          <cell r="U1638" t="str">
            <v>正社員</v>
          </cell>
          <cell r="V1638" t="str">
            <v>東京都町田市下小山田町1491</v>
          </cell>
          <cell r="W1638" t="str">
            <v>京王線、小田急線、多摩モノレール線　多摩センター駅より無料送迎バスあり（乗車時間10分）
自家用車可（職員の駐車料金不要）
神奈中バス　町田駅から「多摩丘陵病院行」30分</v>
          </cell>
          <cell r="X1638" t="str">
            <v>①介護福祉士210，000～253，000　②助手201，000～244，000　※諸手（諸手当当含む）</v>
          </cell>
          <cell r="Y1638" t="str">
            <v>当直・職務手当含む</v>
          </cell>
          <cell r="Z1638" t="str">
            <v>夜勤手当　9500円/1回</v>
          </cell>
          <cell r="AA1638" t="str">
            <v>職員通勤車両管理規定に基づく</v>
          </cell>
          <cell r="AB1638" t="str">
            <v>有り</v>
          </cell>
          <cell r="AC1638" t="str">
            <v>昇給実績：1.2%</v>
          </cell>
          <cell r="AD1638" t="str">
            <v>有り</v>
          </cell>
          <cell r="AE1638" t="str">
            <v>賞与実績：前年4.0か月</v>
          </cell>
          <cell r="AF1638" t="str">
            <v>月給（手当等確認ください）</v>
          </cell>
          <cell r="AG1638" t="str">
            <v>無期雇用</v>
          </cell>
          <cell r="AH1638" t="str">
            <v>無期雇用</v>
          </cell>
          <cell r="AI1638" t="str">
            <v>無期雇用</v>
          </cell>
          <cell r="AJ1638" t="str">
            <v>可</v>
          </cell>
          <cell r="AK1638" t="str">
            <v>有</v>
          </cell>
          <cell r="AL1638" t="str">
            <v>３ヶ月</v>
          </cell>
          <cell r="AM1638" t="str">
            <v>有</v>
          </cell>
          <cell r="AN1638" t="str">
            <v>残業はほぼなし</v>
          </cell>
          <cell r="AO1638" t="str">
            <v>変形労働時間制</v>
          </cell>
          <cell r="AP1638" t="str">
            <v>勤務時間：日勤　8：30～17：00
早番　8：00～16：30
夜勤　16：30～翌9：00
※その他、ライフワークバランスにあわせた勤務時間あり。ご相談ください。変形労働時間制記載事項（シフト勤務・１か月単位の変形労働時間制（登録ヘルパー等））</v>
          </cell>
          <cell r="AQ1638" t="str">
            <v>5日/週、シフト勤務
※その他、ライフワークバランスにあわせた勤務時間あり。ご相談ください。</v>
          </cell>
          <cell r="AR1638" t="str">
            <v>施設・病院経験者　※介護の仕事が初めての方も歓迎</v>
          </cell>
          <cell r="AS1638" t="str">
            <v>労働保険　雇用保険　社会保険　厚生年金</v>
          </cell>
          <cell r="AT1638">
            <v>2</v>
          </cell>
          <cell r="AU1638" t="str">
            <v>リハビリテーション病院</v>
          </cell>
          <cell r="AZ1638" t="str">
            <v>日勤休憩　60分、夜勤休憩60分、夜勤時の仮眠時間90分</v>
          </cell>
          <cell r="BA1638" t="str">
            <v>4週8休、有給休暇、年末年始休暇、夏季休暇</v>
          </cell>
          <cell r="BB1638" t="str">
            <v>有（屋内「原則禁煙」）</v>
          </cell>
          <cell r="BC1638" t="str">
            <v>屋内禁煙（屋外に喫煙所設置）</v>
          </cell>
        </row>
        <row r="1639">
          <cell r="C1639" t="str">
            <v>70-0621</v>
          </cell>
          <cell r="D1639">
            <v>45475</v>
          </cell>
          <cell r="E1639" t="str">
            <v>医療法人社団幸隆会　多摩丘陵リハビリテーション病院</v>
          </cell>
          <cell r="F1639" t="str">
            <v>いりょうほうじんしゃだんこうりゅうかい　たまきゅうりょうりはびりてーしょんびょういん</v>
          </cell>
          <cell r="G1639" t="str">
            <v>看護部採用担当</v>
          </cell>
          <cell r="H1639" t="str">
            <v>西村靖子</v>
          </cell>
          <cell r="I1639" t="str">
            <v>ニシムラヤスコ</v>
          </cell>
          <cell r="J1639" t="str">
            <v>042-797-1701</v>
          </cell>
          <cell r="K1639" t="str">
            <v>042-797-1629</v>
          </cell>
          <cell r="L1639" t="str">
            <v>042-797-1864</v>
          </cell>
          <cell r="M1639" t="str">
            <v>rkango@tamakyuryo.or.jp</v>
          </cell>
          <cell r="N1639" t="str">
            <v>https://www.tamakyuryo.or.jp/rehabilitation/</v>
          </cell>
          <cell r="O1639" t="str">
            <v>多摩丘陵リハビリテーション病院は医療法人社団幸隆会グループにおける回復期治療を担う病院として、多摩丘陵病院と連携しながら医学的管理を実施しています。 当院は、脳卒中・頭部外傷・廃用症候群・下肢手術後・脊椎脊髄手術等の患者様を急性期病院から早期に受け入れ、入院による集中的なリハビリテーションを行っています。 また、退院した後も住み慣れた地域で社会生活を送ることができるよう、外来リハビリテーション、訪問リハビリテーション、通所リハビリテーションを実施しています。患者様が自分らしい生活を送っていただくために、全職員が一丸となってサービスを提供してまいります。</v>
          </cell>
          <cell r="P1639" t="str">
            <v>看護師</v>
          </cell>
          <cell r="Q1639" t="str">
            <v>変更範囲：変更なし</v>
          </cell>
          <cell r="R1639" t="str">
            <v>回復期リハ病棟に入院中の患者様ケアです。バイタルサイン測定、食事介助、与薬、入浴のお世話、排泄の介助、病棟歩行訓練、集団リハビリの見守り、リハビリカンファレンスの参加、家族へのIC参加、入院の対応、入院中の患者へのADL指導、自宅での服薬の自己管理自立に向けたケアプラン立案と実施、評価、退院前の家族指導、外出・外泊前の生活指導などなど。患者様の退院後を見据えた看護プランを立案し、不安のない社会生活を送っていただくよう日々頑張っています。業務に不安を抱いている方、マンツーマンでご指導させていただきますので、お気軽にご連絡してください。</v>
          </cell>
          <cell r="S1639" t="str">
            <v>多摩丘陵リハビリテーション病院</v>
          </cell>
          <cell r="T1639" t="str">
            <v>変更無し</v>
          </cell>
          <cell r="U1639" t="str">
            <v>非常勤パート</v>
          </cell>
          <cell r="V1639" t="str">
            <v>東京都町田市下小山田町1491</v>
          </cell>
          <cell r="W1639" t="str">
            <v>京王線、小田急線、多摩モノレール線　多摩センター駅より無料送迎バスあり（乗車時間10分）
自家用車可（職員の駐車料金不要）
神奈中バス　町田駅から「多摩丘陵病院行」30分</v>
          </cell>
          <cell r="X1639" t="str">
            <v>時給　1600円</v>
          </cell>
          <cell r="Y1639" t="str">
            <v>なし</v>
          </cell>
          <cell r="Z1639" t="str">
            <v>なし</v>
          </cell>
          <cell r="AA1639" t="str">
            <v>職員通勤車両管理規定に基づく</v>
          </cell>
          <cell r="AB1639" t="str">
            <v>無し</v>
          </cell>
          <cell r="AC1639" t="str">
            <v>無し</v>
          </cell>
          <cell r="AD1639" t="str">
            <v>無し</v>
          </cell>
          <cell r="AE1639" t="str">
            <v>無し</v>
          </cell>
          <cell r="AF1639" t="str">
            <v>時給</v>
          </cell>
          <cell r="AG1639" t="str">
            <v>有期雇用</v>
          </cell>
          <cell r="AH1639" t="str">
            <v>1年更新あり</v>
          </cell>
          <cell r="AI1639" t="str">
            <v>原則更新、更新回数上限5回までとする</v>
          </cell>
          <cell r="AJ1639" t="str">
            <v>可</v>
          </cell>
          <cell r="AK1639" t="str">
            <v>有</v>
          </cell>
          <cell r="AL1639" t="str">
            <v>1ヶ月</v>
          </cell>
          <cell r="AM1639" t="str">
            <v>有</v>
          </cell>
          <cell r="AN1639" t="str">
            <v>残業はほぼなし</v>
          </cell>
          <cell r="AO1639" t="str">
            <v>変形労働時間制</v>
          </cell>
          <cell r="AP1639" t="str">
            <v>勤務時間：日勤　8：30～17：00 遅番　10：30～19：00 夜勤　16：30～翌9：00、変形労働時間制記載事項（シフト勤務・１か月単位の変形労働時間制（登録ヘルパー等））</v>
          </cell>
          <cell r="AQ1639" t="str">
            <v>3日/週～</v>
          </cell>
          <cell r="AR1639" t="str">
            <v>看護師</v>
          </cell>
          <cell r="AS1639" t="str">
            <v>労働保険・雇用保険・社会保険・その他</v>
          </cell>
          <cell r="AT1639">
            <v>2</v>
          </cell>
          <cell r="AU1639" t="str">
            <v>リハビリテーション病院</v>
          </cell>
          <cell r="AZ1639" t="str">
            <v>60分</v>
          </cell>
          <cell r="BA1639" t="str">
            <v>シフト以外</v>
          </cell>
          <cell r="BB1639" t="str">
            <v>有（屋内「原則禁煙」）</v>
          </cell>
          <cell r="BC1639" t="str">
            <v>屋内禁煙（屋外に喫煙所設置）</v>
          </cell>
        </row>
        <row r="1640">
          <cell r="C1640" t="str">
            <v>13190-06114441</v>
          </cell>
          <cell r="D1640">
            <v>45482</v>
          </cell>
          <cell r="E1640" t="str">
            <v>社会福祉法人創和会 ケアセンター成瀬</v>
          </cell>
          <cell r="F1640" t="str">
            <v>シャカイフクシホウジンソウワカイ ケアセンターナルセ</v>
          </cell>
          <cell r="G1640" t="str">
            <v>総務管理課</v>
          </cell>
          <cell r="H1640" t="str">
            <v>・各種委員会活動への参加</v>
          </cell>
          <cell r="I1640" t="str">
            <v>・入居者の生活支援や介護サービス業務全般</v>
          </cell>
          <cell r="J1640" t="str">
            <v>042-720-2202</v>
          </cell>
          <cell r="K1640" t="str">
            <v>042-720-2205</v>
          </cell>
          <cell r="L1640" t="str">
            <v>・サービス担当者会議への参加</v>
          </cell>
          <cell r="M1640" t="e">
            <v>#VALUE!</v>
          </cell>
          <cell r="N1640" t="str">
            <v xml:space="preserve">http://ccnaruse.com/ </v>
          </cell>
          <cell r="O1640" t="str">
            <v>住民活動により設立された社会福祉法人で「共に支え合い、共に生きる」という理念の下、５つの事業を通じ地域の福祉に貢献しています。</v>
          </cell>
          <cell r="P1640" t="str">
            <v>夜勤専従・特別養護老人ホーム・暖家</v>
          </cell>
          <cell r="Q1640" t="str">
            <v>変更範囲：変更なし</v>
          </cell>
          <cell r="R1640" t="str">
            <v>＊ユニット型小規模特養（定員２０名）の介護業務・入居者の生活支援や介護サービス業務全般・サービス担当者会議への参加・各種委員会活動への参加</v>
          </cell>
          <cell r="S1640" t="str">
            <v>ケアセンター成瀬</v>
          </cell>
          <cell r="T1640" t="str">
            <v>変更範囲：変更なし</v>
          </cell>
          <cell r="U1640" t="str">
            <v>非常勤パート</v>
          </cell>
          <cell r="V1640" t="str">
            <v>東京都町田市成瀬台３－２４－１</v>
          </cell>
          <cell r="W1640" t="str">
            <v>横浜線成瀬駅、または町田駅より成瀬台行バス「野村住宅中央」下,車 徒歩３分</v>
          </cell>
          <cell r="X1640" t="str">
            <v>1,113円〜1,200円</v>
          </cell>
          <cell r="Y1640" t="str">
            <v>-</v>
          </cell>
          <cell r="Z1640" t="str">
            <v>夜勤手当   １回４０００円,処遇改善手当 ４０００円～８０００円（所得要件あり,）</v>
          </cell>
          <cell r="AA1640" t="str">
            <v>実費支給（上限なし）</v>
          </cell>
          <cell r="AB1640" t="str">
            <v>あり</v>
          </cell>
          <cell r="AC1640" t="str">
            <v>1時間あたり10円〜15円（前年度実績）</v>
          </cell>
          <cell r="AD1640" t="str">
            <v>なし</v>
          </cell>
          <cell r="AE1640" t="str">
            <v>なし</v>
          </cell>
          <cell r="AF1640" t="str">
            <v>時給</v>
          </cell>
          <cell r="AG1640" t="str">
            <v>期間の定めあり</v>
          </cell>
          <cell r="AH1640" t="str">
            <v>雇用期間の定めあり（4ヶ月以上）,6ヶ月</v>
          </cell>
          <cell r="AI1640" t="str">
            <v>契約更新の可能性あり（原則更新）</v>
          </cell>
          <cell r="AJ1640" t="str">
            <v>可</v>
          </cell>
          <cell r="AK1640" t="str">
            <v>あり</v>
          </cell>
          <cell r="AL1640" t="str">
            <v>３ヶ月</v>
          </cell>
          <cell r="AM1640" t="str">
            <v>なし</v>
          </cell>
          <cell r="AN1640" t="str">
            <v>なし</v>
          </cell>
          <cell r="AO1640" t="str">
            <v>変形労働時間制</v>
          </cell>
          <cell r="AP1640" t="str">
            <v>変形労働時間制の単位,１ヶ月単位,就業時間１,21時30分〜7時00分</v>
          </cell>
          <cell r="AQ1640" t="str">
            <v>週3日以上</v>
          </cell>
          <cell r="AR1640" t="str">
            <v>免許・資格不問</v>
          </cell>
          <cell r="AS1640" t="str">
            <v>雇用保険，労災保険，健康保険，厚生年金</v>
          </cell>
          <cell r="AT1640" t="str">
            <v>1人</v>
          </cell>
          <cell r="AU1640" t="str">
            <v>特別養護老人ホーム（特養）</v>
          </cell>
          <cell r="AZ1640" t="str">
            <v>90分</v>
          </cell>
          <cell r="BA1640" t="str">
            <v>週休二日制</v>
          </cell>
          <cell r="BB1640" t="str">
            <v>あり（屋内禁煙）</v>
          </cell>
          <cell r="BC1640" t="str">
            <v>屋内禁煙（屋外に喫煙所設置）</v>
          </cell>
        </row>
        <row r="1641">
          <cell r="C1641" t="str">
            <v>70-0622</v>
          </cell>
          <cell r="D1641">
            <v>45484</v>
          </cell>
          <cell r="E1641" t="str">
            <v>社会福祉法人賛育会　</v>
          </cell>
          <cell r="F1641" t="str">
            <v>しゃかいふくしほうじんさんいくかい　</v>
          </cell>
          <cell r="G1641" t="str">
            <v>管理課係長　片桐賢介</v>
          </cell>
          <cell r="H1641" t="str">
            <v>片桐　賢介</v>
          </cell>
          <cell r="I1641" t="str">
            <v>かたぎり　けんすけ</v>
          </cell>
          <cell r="J1641" t="str">
            <v>042-736-6906</v>
          </cell>
          <cell r="K1641" t="str">
            <v>042-736-6903</v>
          </cell>
          <cell r="L1641" t="str">
            <v>042-736-6906</v>
          </cell>
          <cell r="M1641" t="str">
            <v>seifu2@san-ikukai.or.jp</v>
          </cell>
          <cell r="N1641" t="str">
            <v>https://www.san-ikukai.or.jp/machida/seifu2/</v>
          </cell>
          <cell r="O1641" t="str">
            <v>賛育会は1918年3月、キリスト教の隣人愛に燃え、その実践を志す人たちによって創立されました。その目的は、当時社会において特別な奉仕が必要とされていた婦人と小児の保護・保健並びに医療活動を行うことでした。さらにその後の社会の要望に応えて一般医療・老人福祉へと奉仕の業を拡大し、今日に至っています。_x000D_
第二清風園はその精神を受け継ぎ、1997年4月、町田市の支援のもと現在地に創立され地域に根差した複合的な老人福祉施設としてご利用いただいています。</v>
          </cell>
          <cell r="P1641" t="str">
            <v>介護職</v>
          </cell>
          <cell r="Q1641" t="str">
            <v>無</v>
          </cell>
          <cell r="R1641" t="str">
            <v>要介護度３～５の方への直接介助（食事介助・排泄介助・入浴介助・移動介助）や水分補給準備、シーツ交換などを行っていただきます。</v>
          </cell>
          <cell r="S1641" t="str">
            <v>第二清風園</v>
          </cell>
          <cell r="T1641" t="str">
            <v>無</v>
          </cell>
          <cell r="U1641" t="str">
            <v>非常勤パート</v>
          </cell>
          <cell r="V1641" t="str">
            <v>東京都町田市薬師台３－２７０－１</v>
          </cell>
          <cell r="W1641" t="str">
            <v>小田急線鶴川駅　北口バス13分　徒歩5分</v>
          </cell>
          <cell r="X1641" t="str">
            <v>時給1,120円　（日曜祝日は1,320円）</v>
          </cell>
          <cell r="Y1641" t="str">
            <v>処遇改善加算＋100円（加算の算定が継続される限り）</v>
          </cell>
          <cell r="Z1641" t="str">
            <v>夜勤手当　5,000円/1回</v>
          </cell>
          <cell r="AA1641" t="str">
            <v>公共交通機関は実費支給、車両は規程によりガソリン代を支給</v>
          </cell>
          <cell r="AB1641" t="str">
            <v>有</v>
          </cell>
          <cell r="AC1641" t="str">
            <v>1時間当たり10円～</v>
          </cell>
          <cell r="AD1641" t="str">
            <v>無</v>
          </cell>
          <cell r="AE1641" t="str">
            <v>なし</v>
          </cell>
          <cell r="AF1641" t="str">
            <v>時給</v>
          </cell>
          <cell r="AG1641" t="str">
            <v>有期雇用（雇用期間の定めあり）</v>
          </cell>
          <cell r="AH1641" t="str">
            <v>2025年3月31日迄</v>
          </cell>
          <cell r="AI1641" t="str">
            <v>契約更新の可能性あり（原則更新）</v>
          </cell>
          <cell r="AJ1641" t="str">
            <v>有</v>
          </cell>
          <cell r="AK1641" t="str">
            <v>無</v>
          </cell>
          <cell r="AL1641" t="str">
            <v>なし</v>
          </cell>
          <cell r="AM1641" t="str">
            <v>無</v>
          </cell>
          <cell r="AN1641" t="str">
            <v>但し、勉強会や研修による残業（時間外労働）はあり。</v>
          </cell>
          <cell r="AO1641" t="str">
            <v>変形労働時間制（シフト勤務・１か月単位の変形労働時間制（登録ヘルパー等）））</v>
          </cell>
          <cell r="AP1641" t="str">
            <v>常勤のシフトは7:30～16:00  9:00～17:30  11:00～19:30  その中でご希望に沿った働き方を相談させていただきます。＊短時間可</v>
          </cell>
          <cell r="AQ1641" t="str">
            <v>2日～5日/週　シフト勤務</v>
          </cell>
          <cell r="AR1641" t="str">
            <v>経験資格不問_x000D_
＊介護福祉士,介護職員初任者研修修了者いずれかあればなおよし</v>
          </cell>
          <cell r="AS1641" t="str">
            <v>労働保険　雇用保険　社会保険　厚生年金</v>
          </cell>
          <cell r="AT1641" t="str">
            <v>2～3人</v>
          </cell>
          <cell r="AU1641" t="str">
            <v>特別養護老人ホーム（特養）</v>
          </cell>
          <cell r="AV1641" t="str">
            <v>無</v>
          </cell>
          <cell r="AW1641" t="str">
            <v>正社員募集　パートタイム募集　未経験者歓迎可　勤務時間応相談可　勤務日数応相談可</v>
          </cell>
          <cell r="AX1641" t="str">
            <v>有</v>
          </cell>
          <cell r="AY1641" t="str">
            <v>食堂　400円で利用可（昼食のみ）</v>
          </cell>
          <cell r="AZ1641" t="str">
            <v>60分</v>
          </cell>
          <cell r="BA1641" t="str">
            <v>5勤2休制（希望日数に準ずる）</v>
          </cell>
          <cell r="BB1641" t="str">
            <v>有（屋内「原則禁煙」）</v>
          </cell>
          <cell r="BC1641" t="str">
            <v>屋内禁煙（屋外に喫煙所設置）</v>
          </cell>
        </row>
        <row r="1642">
          <cell r="C1642" t="str">
            <v>70-0623</v>
          </cell>
          <cell r="D1642">
            <v>45485</v>
          </cell>
          <cell r="E1642" t="str">
            <v>社会福祉法人賛育会 清風園</v>
          </cell>
          <cell r="F1642" t="str">
            <v>シャカイフクシホウジン サンイクカイ セイフウエン</v>
          </cell>
          <cell r="G1642" t="str">
            <v>採用担当</v>
          </cell>
          <cell r="H1642" t="str">
            <v>吉川</v>
          </cell>
          <cell r="I1642" t="str">
            <v/>
          </cell>
          <cell r="J1642" t="str">
            <v/>
          </cell>
          <cell r="K1642" t="str">
            <v/>
          </cell>
          <cell r="L1642" t="str">
            <v>担当者</v>
          </cell>
          <cell r="M1642" t="str">
            <v/>
          </cell>
          <cell r="N1642" t="str">
            <v xml:space="preserve">http://www.san-ikukai.or.jp/seifu-en/ </v>
          </cell>
          <cell r="O1642" t="str">
            <v>都内でも最も歴史のある特別養護老人ホームを中核として、各種の高齢者対象事業を展開する複合型の施設です。キリスト教の精神を基盤に利用者本位のサービス提供を目標としています。</v>
          </cell>
          <cell r="P1642" t="str">
            <v>特別養護老人ホーム　非常勤介護員</v>
          </cell>
          <cell r="Q1642" t="str">
            <v>変更範囲：変更なし</v>
          </cell>
          <cell r="R1642" t="str">
            <v>特別養護老人ホームでの介護業務全般、・食事介助・入浴介助・排泄介助・口腔ケア・起床就寝介助</v>
          </cell>
          <cell r="S1642" t="str">
            <v>清風園</v>
          </cell>
          <cell r="T1642" t="str">
            <v>なし</v>
          </cell>
          <cell r="U1642" t="str">
            <v>非常勤パート</v>
          </cell>
          <cell r="V1642" t="str">
            <v>東京都町田市金井７－１７－１３</v>
          </cell>
          <cell r="W1642" t="str">
            <v>小田急鶴川駅・町田駅よりバス「八幡神社前」下車 徒歩５分、玉川学園前駅より徒歩２０分</v>
          </cell>
          <cell r="X1642" t="str">
            <v>1,230円〜1,330円</v>
          </cell>
          <cell r="Y1642" t="str">
            <v>処遇改善手当 100円〜100円</v>
          </cell>
          <cell r="Z1642" t="str">
            <v>【基本給内訳】未経験・初任者・実務者：1,130円、介護福祉士：1,230円、※祝日勤務時は、上記の時給＋２００円</v>
          </cell>
          <cell r="AA1642" t="str">
            <v>実費支給（上限なし）</v>
          </cell>
          <cell r="AB1642" t="str">
            <v>あり</v>
          </cell>
          <cell r="AC1642" t="str">
            <v>１時間あたり３０円～　（前年度実績）</v>
          </cell>
          <cell r="AD1642" t="str">
            <v>なし</v>
          </cell>
          <cell r="AE1642" t="str">
            <v>なし</v>
          </cell>
          <cell r="AF1642" t="str">
            <v>時給</v>
          </cell>
          <cell r="AG1642" t="str">
            <v>期間の定めあり</v>
          </cell>
          <cell r="AH1642" t="str">
            <v>雇用期間の定めあり（４カ月以上）、～２０２５年３月３１日</v>
          </cell>
          <cell r="AI1642" t="str">
            <v>契約更新の可能性あり（原則更新）</v>
          </cell>
          <cell r="AJ1642" t="str">
            <v>可</v>
          </cell>
          <cell r="AK1642" t="str">
            <v>あり</v>
          </cell>
          <cell r="AL1642" t="str">
            <v>３カ月</v>
          </cell>
          <cell r="AM1642" t="str">
            <v>なし</v>
          </cell>
          <cell r="AN1642" t="str">
            <v>なし</v>
          </cell>
          <cell r="AO1642" t="str">
            <v>変形労働時間制</v>
          </cell>
          <cell r="AP1642" t="str">
            <v>変形労働時間制の単位,１ヶ月単位,就業時間１,7時30分〜16時00分,就業時間２,9時00分〜17時30分,就業時間３,11時00分～19時30分就業時間に関する特記事項,１日７．５時間勤務</v>
          </cell>
          <cell r="AQ1642" t="str">
            <v>週３日～４日</v>
          </cell>
          <cell r="AR1642" t="str">
            <v>介護職員初任者研修修了者、あれば尚可,介護職員実務者研修修了者,あれば尚可,介護福祉士,あれば尚可,</v>
          </cell>
          <cell r="AS1642" t="str">
            <v>加入保険　　　　　　　　　　　　　　　　　　　　　　　　　　　　　　　　　①労働保険　　　　　　　　　　　　　　　　　　　　　　　　　　　　②雇用保険　　　　　　　　　　　　　　　　　　　　　　③社会保険　　　　　　　　　　　　　　　　　　④厚生年金　　　　　　　　　　　　　　　　　　　　　　　　　　　</v>
          </cell>
          <cell r="AT1642" t="str">
            <v>1人</v>
          </cell>
          <cell r="AU1642" t="str">
            <v>特別養護老人ホーム（特養）</v>
          </cell>
          <cell r="AW1642" t="str">
            <v>①正社員で働きたい</v>
          </cell>
          <cell r="AZ1642" t="str">
            <v>60分</v>
          </cell>
          <cell r="BA1642" t="str">
            <v>週休二日制</v>
          </cell>
          <cell r="BB1642" t="str">
            <v>有（屋内「原則禁煙」）</v>
          </cell>
          <cell r="BC1642" t="str">
            <v>屋内禁煙（屋外に喫煙所設置）</v>
          </cell>
        </row>
        <row r="1643">
          <cell r="C1643" t="str">
            <v>13190-05753341</v>
          </cell>
          <cell r="D1643">
            <v>45485</v>
          </cell>
          <cell r="E1643" t="str">
            <v>社会福祉法人賛育会 清風園</v>
          </cell>
          <cell r="F1643" t="str">
            <v>シャカイフクシホウジン サンイクカイ セイフウエン</v>
          </cell>
          <cell r="G1643" t="str">
            <v>採用担当</v>
          </cell>
          <cell r="H1643" t="str">
            <v>吉川</v>
          </cell>
          <cell r="K1643" t="str">
            <v>042-734-8933</v>
          </cell>
          <cell r="L1643" t="str">
            <v>担当者</v>
          </cell>
          <cell r="N1643" t="str">
            <v xml:space="preserve">http://www.san-ikukai.or.jp/seifu-en/ </v>
          </cell>
          <cell r="O1643" t="str">
            <v>都内でも最も歴史のある特別養護老人ホームを中核として、各種の高齢者対象事業を展開する複合型の施設です。キリスト教の精神を基盤に利用者本位のサービス提供を目標としています。</v>
          </cell>
          <cell r="P1643" t="str">
            <v>デイサービス 非常勤 介護員</v>
          </cell>
          <cell r="Q1643" t="str">
            <v>変更範囲：変更なし</v>
          </cell>
          <cell r="R1643" t="str">
            <v>通所介護（デイサービス）での介護業務全般・食事介助・入浴介助・個別機能訓練・添乗送迎（送迎業務なし、添乗のみ）長年勤める事ができる明るい雰囲気の良い職場です。勉強会や研修も充実しており、スキルアップしたい方には最適です。利用者の自立支援を支えるやりがいのある仕事です。</v>
          </cell>
          <cell r="S1643" t="str">
            <v>清風園デイサービス</v>
          </cell>
          <cell r="T1643" t="str">
            <v>変更範囲：変更なし</v>
          </cell>
          <cell r="U1643" t="str">
            <v>非常勤パート</v>
          </cell>
          <cell r="V1643" t="str">
            <v>東京都町田市金井７－１７－１３</v>
          </cell>
          <cell r="W1643" t="str">
            <v>小田急線鶴川駅・町田駅よりバス「八幡神社前」下車 徒歩５分 ,玉川学園前駅より徒歩２０分</v>
          </cell>
          <cell r="X1643" t="str">
            <v>1,230円〜1,330円</v>
          </cell>
          <cell r="Y1643" t="str">
            <v>処遇改善手当 100円〜100円</v>
          </cell>
          <cell r="Z1643" t="str">
            <v>【基本給内訳】,初任者・実務者：１，１３０円,介護福祉士：１，２３０円,※祝日勤務時は、上記の時給＋２００円</v>
          </cell>
          <cell r="AA1643" t="str">
            <v>実費支給（上限なし）</v>
          </cell>
          <cell r="AB1643" t="str">
            <v>あり</v>
          </cell>
          <cell r="AC1643" t="str">
            <v>1時間あたり30円〜（前年度実績）</v>
          </cell>
          <cell r="AD1643" t="str">
            <v>なし</v>
          </cell>
          <cell r="AE1643" t="str">
            <v>なし</v>
          </cell>
          <cell r="AF1643" t="str">
            <v>時給</v>
          </cell>
          <cell r="AG1643" t="str">
            <v>有期雇用（雇用期間の定めあり）</v>
          </cell>
          <cell r="AH1643" t="str">
            <v>2025年3月31日迄</v>
          </cell>
          <cell r="AI1643" t="str">
            <v>契約更新の可能性あり（原則更新）</v>
          </cell>
          <cell r="AJ1643" t="str">
            <v>可</v>
          </cell>
          <cell r="AK1643" t="str">
            <v>あり</v>
          </cell>
          <cell r="AL1643" t="str">
            <v>３カ月</v>
          </cell>
          <cell r="AM1643" t="str">
            <v>なし</v>
          </cell>
          <cell r="AN1643" t="str">
            <v>なし</v>
          </cell>
          <cell r="AO1643" t="str">
            <v>変形労働時間制</v>
          </cell>
          <cell r="AP1643" t="str">
            <v>就業時間１,8時30分〜17時00分,就業時間２,9時00分〜17時30分,就業時間に関する特記事項,１日７．５時間勤務</v>
          </cell>
          <cell r="AQ1643" t="str">
            <v>週2日〜週2日,労働日数について相談可</v>
          </cell>
          <cell r="AR1643" t="str">
            <v>介護職員初任者研修修了者,あれば尚可,介護職員実務者研修修了者,あれば尚可,介護福祉士,あれば尚可,いずれかの資格を所持で可,普通自動車運転免許あれば尚可（ＡＴ限定可）</v>
          </cell>
          <cell r="AS1643" t="str">
            <v>労災保険</v>
          </cell>
          <cell r="AT1643" t="str">
            <v>2人</v>
          </cell>
          <cell r="AU1643" t="str">
            <v>通所介護（デイサービス）</v>
          </cell>
          <cell r="AY1643">
            <v>0</v>
          </cell>
          <cell r="AZ1643" t="str">
            <v>60分</v>
          </cell>
          <cell r="BA1643" t="str">
            <v>週休二日制</v>
          </cell>
          <cell r="BB1643" t="str">
            <v>有（屋内「原則禁煙」）</v>
          </cell>
          <cell r="BC1643" t="str">
            <v>屋内禁煙（屋外に喫煙所設置）</v>
          </cell>
        </row>
        <row r="1644">
          <cell r="C1644" t="str">
            <v>13190-06316321</v>
          </cell>
          <cell r="D1644">
            <v>45485</v>
          </cell>
          <cell r="E1644" t="str">
            <v>社会福祉法人　悠々会</v>
          </cell>
          <cell r="F1644" t="str">
            <v>ｼｬｶｲﾌｸｼﾎｳｼﾞﾝ ﾕｳﾕｳｴﾝ</v>
          </cell>
          <cell r="G1644" t="str">
            <v>共生社会推進室</v>
          </cell>
          <cell r="H1644" t="str">
            <v>鯨井　孝行</v>
          </cell>
          <cell r="I1644" t="str">
            <v>くじらい　たかゆき</v>
          </cell>
          <cell r="J1644" t="str">
            <v>042-737-7288</v>
          </cell>
          <cell r="K1644" t="str">
            <v>042-737-7289</v>
          </cell>
          <cell r="L1644" t="str">
            <v>-</v>
          </cell>
          <cell r="M1644" t="str">
            <v>kujirai@yuyuen.com</v>
          </cell>
          <cell r="N1644" t="str">
            <v>https://www.yuyuen.com/</v>
          </cell>
          <cell r="O1644" t="str">
            <v>特別養護老人ホーム・短期入居施設・デイサービス・ヘルパーステーション・グループホーム・訪問看護ステーション・居宅介護支援事業所・地域包括支援センターの運営。「ご利用者一人ひとりの暮らしを大切にすること」ご年齢を重ねられても、介護が必要になってもごくあたり前の生活をおすごしいただけるよう、できる限りの配慮、心配りを心がけています。</v>
          </cell>
          <cell r="P1644" t="str">
            <v>居宅支援コーディネーター兼地域活性コンサルタント</v>
          </cell>
          <cell r="Q1644" t="str">
            <v>無</v>
          </cell>
          <cell r="R1644" t="str">
            <v>高齢者や障がい者の方にお部屋探しの支援と入居後の生活支援をするお仕事です。・通院支援・買い物支援・その他生活する上での困りごとのお手伝い※介護業務はありません。・事務作業及び入力作業、書類作成・電話対応等</v>
          </cell>
          <cell r="S1644" t="str">
            <v>共生社会推進室</v>
          </cell>
          <cell r="T1644" t="str">
            <v>町田市内</v>
          </cell>
          <cell r="U1644" t="str">
            <v>非常勤パート</v>
          </cell>
          <cell r="V1644" t="str">
            <v>東京都町田市能ヶ谷4-30-1</v>
          </cell>
          <cell r="W1644" t="str">
            <v>小田急・小田原線　鶴川駅より徒歩15分</v>
          </cell>
          <cell r="X1644" t="str">
            <v>1,113円～1,500円</v>
          </cell>
          <cell r="Y1644" t="str">
            <v>なし</v>
          </cell>
          <cell r="Z1644" t="str">
            <v>なし</v>
          </cell>
          <cell r="AA1644" t="str">
            <v>実費支給（上限30,000円／月迄）</v>
          </cell>
          <cell r="AB1644" t="str">
            <v>無し</v>
          </cell>
          <cell r="AC1644" t="str">
            <v>なし</v>
          </cell>
          <cell r="AD1644" t="str">
            <v>無し</v>
          </cell>
          <cell r="AE1644" t="str">
            <v>なし</v>
          </cell>
          <cell r="AF1644" t="str">
            <v>時給</v>
          </cell>
          <cell r="AG1644" t="str">
            <v>有期雇用</v>
          </cell>
          <cell r="AH1644" t="str">
            <v>2024年9月末日まで、以降1年更新（年齢等による更新期間に変動あり）</v>
          </cell>
          <cell r="AI1644" t="str">
            <v>-</v>
          </cell>
          <cell r="AJ1644" t="str">
            <v>可</v>
          </cell>
          <cell r="AK1644" t="str">
            <v>有</v>
          </cell>
          <cell r="AL1644" t="str">
            <v>6ヶ月</v>
          </cell>
          <cell r="AM1644" t="str">
            <v>有</v>
          </cell>
          <cell r="AN1644" t="str">
            <v>15時間（月平均）</v>
          </cell>
          <cell r="AO1644" t="str">
            <v>日勤</v>
          </cell>
          <cell r="AP1644" t="str">
            <v>8：30～17：30</v>
          </cell>
          <cell r="AQ1644" t="str">
            <v>2日／週以上</v>
          </cell>
          <cell r="AR1644" t="str">
            <v>Word：ビジネス文章作成　　　　　　　　　　　　　　　　　　　　　　　　　　　　　　　　　　　　　　　　　　　　　　　　　　　　　　　　　　　　　　　　　　　　EXCEL：表作成</v>
          </cell>
          <cell r="AS1644" t="str">
            <v>雇用・労災・健康・厚生保険、退職金共済加入済</v>
          </cell>
          <cell r="AT1644">
            <v>1</v>
          </cell>
          <cell r="AU1644" t="str">
            <v>その他</v>
          </cell>
          <cell r="AV1644" t="str">
            <v>利用する</v>
          </cell>
          <cell r="AW1644" t="str">
            <v>③未経験者歓迎　</v>
          </cell>
          <cell r="AX1644" t="str">
            <v>利用しない</v>
          </cell>
          <cell r="AZ1644" t="str">
            <v>60分</v>
          </cell>
          <cell r="BA1644" t="str">
            <v>土日祝（週休2日制）</v>
          </cell>
          <cell r="BB1644" t="str">
            <v>有（屋内「原則禁煙」）</v>
          </cell>
          <cell r="BC1644" t="str">
            <v>屋内禁煙（屋外に喫煙所設置）</v>
          </cell>
        </row>
        <row r="1645">
          <cell r="C1645" t="str">
            <v>70-0624</v>
          </cell>
          <cell r="D1645">
            <v>45495</v>
          </cell>
          <cell r="E1645" t="str">
            <v>社会福祉法人 福音会</v>
          </cell>
          <cell r="F1645" t="str">
            <v>シャカイフクシホウジン フクインカイ</v>
          </cell>
          <cell r="G1645" t="str">
            <v>法人本部事務局 採用担当者</v>
          </cell>
          <cell r="H1645" t="str">
            <v>-</v>
          </cell>
          <cell r="I1645" t="str">
            <v>-</v>
          </cell>
          <cell r="J1645" t="str">
            <v>042-734-0631</v>
          </cell>
          <cell r="K1645" t="str">
            <v>042-734-0638</v>
          </cell>
          <cell r="L1645" t="str">
            <v>-</v>
          </cell>
          <cell r="M1645" t="str">
            <v>soumu@fukuinkai.or.jp</v>
          </cell>
          <cell r="N1645" t="str">
            <v xml:space="preserve">https://www.fukuinkai.or.jp/ </v>
          </cell>
          <cell r="O1645" t="str">
            <v>高齢者の豊かで幸福な生活を願って支援しています。入居部門と在宅部門を有する総合福祉法人です。</v>
          </cell>
          <cell r="P1645" t="str">
            <v>調理員</v>
          </cell>
          <cell r="Q1645" t="str">
            <v>変更範囲：変更なし</v>
          </cell>
          <cell r="R1645" t="str">
            <v>特別養護老人ホーム及び軽費老人ホームのご入居者の食事全般を支えていただくお仕事です。厨房にて調理補助、厨房職員のコーディネーター業務を担っていただきます。管理栄養士の補助。食を通してチームケアをしています。明るく楽しい職場です。</v>
          </cell>
          <cell r="S1645" t="str">
            <v>特別養護老人ホーム　福音の家</v>
          </cell>
          <cell r="T1645" t="str">
            <v>法人内異動もあり。</v>
          </cell>
          <cell r="U1645" t="str">
            <v>非常勤パート</v>
          </cell>
          <cell r="V1645" t="str">
            <v>東京都町田市野津田町 １９３２番地</v>
          </cell>
          <cell r="W1645" t="str">
            <v>町田駅より神奈中バス「並木」バス停下車 徒歩１０分</v>
          </cell>
          <cell r="X1645" t="str">
            <v>1,113円</v>
          </cell>
          <cell r="Y1645" t="str">
            <v>固定休日なし、検品ができる、盛り付け指示だし等の条件、
早番5時30分～、遅番6時30分～の時間帯割り増し等により、
時給に5円～220円までを加算</v>
          </cell>
          <cell r="Z1645" t="str">
            <v>週30時間以上できる場合は月30,000円の処遇手当</v>
          </cell>
          <cell r="AA1645" t="str">
            <v>実費支給（上限あり）,月額100,000円まで</v>
          </cell>
          <cell r="AB1645" t="str">
            <v>あり</v>
          </cell>
          <cell r="AC1645" t="str">
            <v>昇給（前年度実績）なし</v>
          </cell>
          <cell r="AD1645" t="str">
            <v>あり</v>
          </cell>
          <cell r="AE1645" t="str">
            <v>賞与（前年度実績）の有無,あり,賞与（前年度実績）の回数,年2回,賞与金額,計 3.50ヶ月分（前年度実績）</v>
          </cell>
          <cell r="AF1645" t="str">
            <v>時給</v>
          </cell>
          <cell r="AG1645" t="str">
            <v>有期雇用</v>
          </cell>
          <cell r="AH1645" t="str">
            <v>期間の定めあり※更新あり</v>
          </cell>
          <cell r="AJ1645" t="str">
            <v>可</v>
          </cell>
          <cell r="AK1645" t="str">
            <v>あり</v>
          </cell>
          <cell r="AL1645" t="str">
            <v>入社4ヶ月</v>
          </cell>
          <cell r="AM1645" t="str">
            <v>あり</v>
          </cell>
          <cell r="AN1645" t="str">
            <v>4時間</v>
          </cell>
          <cell r="AO1645" t="str">
            <v>変形労働時間制</v>
          </cell>
          <cell r="AP1645" t="str">
            <v>変形労働時間制,変形労働時間制の単位,１ヶ月単位,就業時間１,5時30分〜14時30分,就業時間２,9時00分〜18時00分,就業時間３,11時30分〜20時30分</v>
          </cell>
          <cell r="AQ1645" t="str">
            <v>希望による</v>
          </cell>
          <cell r="AR1645" t="str">
            <v>免許・資格不問</v>
          </cell>
          <cell r="AS1645" t="str">
            <v>雇用保険，労災保険，健康保険，厚生年金</v>
          </cell>
          <cell r="AT1645" t="str">
            <v>2人</v>
          </cell>
          <cell r="AU1645" t="str">
            <v>特別養護老人ホーム（特養）</v>
          </cell>
          <cell r="AZ1645" t="str">
            <v>60分</v>
          </cell>
          <cell r="BA1645" t="str">
            <v>週休二日制</v>
          </cell>
          <cell r="BB1645" t="str">
            <v>あり（屋内禁煙）</v>
          </cell>
          <cell r="BC1645" t="str">
            <v>屋内禁煙（屋外に喫煙所設置）</v>
          </cell>
        </row>
        <row r="1646">
          <cell r="C1646" t="str">
            <v>13190-05754841</v>
          </cell>
          <cell r="D1646">
            <v>45496</v>
          </cell>
          <cell r="E1646" t="str">
            <v>社会福祉法人賛育会 清風園</v>
          </cell>
          <cell r="F1646" t="str">
            <v>シャカイフクシホウジン サンイクカイ セイフウエン
社会福祉法人賛育会 清風園
〒195-0072
東京都町田市金井 ７－１７－１３</v>
          </cell>
          <cell r="G1646" t="str">
            <v>採用担当</v>
          </cell>
          <cell r="H1646" t="str">
            <v>吉川</v>
          </cell>
          <cell r="I1646" t="str">
            <v>採用担当</v>
          </cell>
          <cell r="J1646" t="str">
            <v>000-0000-0000</v>
          </cell>
          <cell r="K1646" t="str">
            <v>042-734-8933</v>
          </cell>
          <cell r="L1646" t="str">
            <v>担当者</v>
          </cell>
          <cell r="M1646" t="e">
            <v>#VALUE!</v>
          </cell>
          <cell r="N1646" t="str">
            <v xml:space="preserve">http://www.san-ikukai.or.jp/seifu-en/ </v>
          </cell>
          <cell r="O1646" t="str">
            <v>都内でも最も歴史のある特別養護老人ホームを中核として、各種の高齢者対象事業を展開する複合型の施設です。キリスト教の精神を基盤に利用者本位のサービス提供を目標としています。</v>
          </cell>
          <cell r="P1646" t="str">
            <v>グループホームの介護業務（夜勤専従）【画像情報あり】</v>
          </cell>
          <cell r="Q1646" t="str">
            <v>変更範囲：変更なし</v>
          </cell>
          <cell r="R1646" t="str">
            <v>グループホームでは認知症と診断のある要支援２から要介護５までの方が１ユニット９名の少人数で食事を作りや清掃、洗濯など出来る事を行い、一人一人の能力に合わせた支援を行う事で協力し合いながら共同生活を送っています。【業務内容】グループホームでのご利用者の夜間帯の介護業務。具体的には排泄ケア、就寝介助、食事作り（夕食、朝食）、清掃、記録入力など</v>
          </cell>
          <cell r="S1646" t="str">
            <v>清風園（丘の家清風）</v>
          </cell>
          <cell r="T1646" t="str">
            <v>なし</v>
          </cell>
          <cell r="U1646" t="str">
            <v>非常勤パート</v>
          </cell>
          <cell r="V1646" t="str">
            <v>東京都町田市金井 ７－１７－１３</v>
          </cell>
          <cell r="W1646" t="str">
            <v>小田急線 町田駅,就業場所に関する特記事項,小田急線鶴川駅・町田駅よりバス「八幡神社前」下車 徒歩５分</v>
          </cell>
          <cell r="X1646" t="str">
            <v>1,230円〜1,330円</v>
          </cell>
          <cell r="Y1646" t="str">
            <v>処遇改善加算手当 100円〜100円</v>
          </cell>
          <cell r="Z1646" t="str">
            <v>※１夜勤 ２３，４５０円～２４，９５０円
    （夜勤手当 ５０００円含む）
年末年始（６０００円／回）</v>
          </cell>
          <cell r="AA1646" t="str">
            <v>実費支給（上限なし）</v>
          </cell>
          <cell r="AB1646" t="str">
            <v>なし</v>
          </cell>
          <cell r="AC1646" t="str">
            <v>なし</v>
          </cell>
          <cell r="AD1646" t="str">
            <v>なし</v>
          </cell>
          <cell r="AE1646" t="str">
            <v>なし</v>
          </cell>
          <cell r="AF1646" t="str">
            <v>時給</v>
          </cell>
          <cell r="AG1646" t="str">
            <v>期間の定めあり</v>
          </cell>
          <cell r="AH1646" t="str">
            <v>期間の定めあり</v>
          </cell>
          <cell r="AI1646" t="str">
            <v>雇用期間の定めあり（4ヶ月以上）〜2025年3月31日</v>
          </cell>
          <cell r="AJ1646" t="str">
            <v>可</v>
          </cell>
          <cell r="AK1646" t="str">
            <v>あり</v>
          </cell>
          <cell r="AL1646" t="str">
            <v>３ヶ月</v>
          </cell>
          <cell r="AM1646" t="str">
            <v>なし</v>
          </cell>
          <cell r="AN1646" t="str">
            <v>なし</v>
          </cell>
          <cell r="AO1646" t="str">
            <v>変形労働時間制</v>
          </cell>
          <cell r="AP1646" t="str">
            <v>変形労働時間制の単位,１ヶ月単位,就業時間１,16時30分〜9時30分,又は,〜の時間の間の0時間,就業時間に関する特記事項,シフト制</v>
          </cell>
          <cell r="AQ1646" t="str">
            <v>週2日以上</v>
          </cell>
          <cell r="AR1646" t="str">
            <v>介護職員初任者研修修了者
あれば尚可
介護職員実務者研修修了者
あれば尚可
介護福祉士
あれば尚可
いずれかの資格を所持で可</v>
          </cell>
          <cell r="AS1646" t="str">
            <v>労災保険</v>
          </cell>
          <cell r="AT1646" t="str">
            <v>2人</v>
          </cell>
          <cell r="AU1646" t="str">
            <v>認知症対応型共同生活介護（グループホーム）</v>
          </cell>
          <cell r="AZ1646" t="str">
            <v>120分</v>
          </cell>
          <cell r="BA1646" t="str">
            <v>週休二日制</v>
          </cell>
          <cell r="BB1646" t="str">
            <v>あり（喫煙室設置）</v>
          </cell>
          <cell r="BC1646" t="str">
            <v>屋内禁煙（屋外に喫煙所設置）</v>
          </cell>
        </row>
        <row r="1647">
          <cell r="C1647" t="str">
            <v>13190-04395441</v>
          </cell>
          <cell r="D1647">
            <v>45496</v>
          </cell>
          <cell r="E1647" t="str">
            <v>社会福祉法人賛育会 清風園</v>
          </cell>
          <cell r="F1647" t="str">
            <v>シャカイフクシホウジン サンイクカイ セイフウエン</v>
          </cell>
          <cell r="G1647" t="str">
            <v>採用担当</v>
          </cell>
          <cell r="H1647" t="str">
            <v>吉川</v>
          </cell>
          <cell r="I1647" t="str">
            <v>採用担当</v>
          </cell>
          <cell r="J1647" t="str">
            <v>000-0000-0001</v>
          </cell>
          <cell r="K1647" t="str">
            <v>042-734-893３</v>
          </cell>
          <cell r="L1647" t="str">
            <v>担当者</v>
          </cell>
          <cell r="M1647" t="e">
            <v>#VALUE!</v>
          </cell>
          <cell r="N1647" t="str">
            <v xml:space="preserve">http://www.san-ikukai.or.jp/seifu-en/ </v>
          </cell>
          <cell r="O1647" t="str">
            <v>都内でも最も歴史のある特別養護老人ホームを中核として、各種の高齢者対象事業を展開する複合型の施設です。キリスト教の精神を基盤に利用者本位のサービス提供を目標としています。</v>
          </cell>
          <cell r="P1647" t="str">
            <v>介護員（訪問介護）【画像情報あり】</v>
          </cell>
          <cell r="Q1647" t="str">
            <v>変更範囲：変更なし</v>
          </cell>
          <cell r="R1647" t="str">
            <v>ご利用者のお宅に伺って、日常生活の支援を行って頂きます。未経験の方にも丁寧に指導致します。訪問巡回ステーションにおける訪問介護 定期巡回業務です。同一建物の高齢者住宅や近隣のお住いの高齢者宅を訪問する。ご希望による短時間勤務でも可。１日１件の業務でも大歓迎です！！＊訪問介護業務＊ダブルワークの方も無理なく勤務できます。</v>
          </cell>
          <cell r="S1647" t="str">
            <v>＊勤務地「訪問巡回ステーション」清風園に隣接しております。</v>
          </cell>
          <cell r="T1647" t="str">
            <v>なし</v>
          </cell>
          <cell r="U1647" t="str">
            <v>非常勤パート</v>
          </cell>
          <cell r="V1647" t="str">
            <v>東京都町田市金井 ７－１７－２０</v>
          </cell>
          <cell r="W1647" t="str">
            <v>小田急線 玉川学園前駅,最寄り駅から就業場所までの交通手段,徒歩,所要時間,20分, 小田急線 鶴川駅よりバス１０分「八幡神社前」下車徒歩５分</v>
          </cell>
          <cell r="X1647" t="str">
            <v>1,400円〜1,500円</v>
          </cell>
          <cell r="Y1647" t="str">
            <v>処遇改善加算手当 100円〜100円
特殊職務手当 70円〜70円</v>
          </cell>
          <cell r="Z1647" t="str">
            <v>日曜・祝日勤務 時給２００円増</v>
          </cell>
          <cell r="AA1647" t="str">
            <v>実費支給（上限なし）</v>
          </cell>
          <cell r="AB1647" t="str">
            <v>あり</v>
          </cell>
          <cell r="AC1647" t="str">
            <v>1時間あたり30円〜（前年度実績）</v>
          </cell>
          <cell r="AD1647" t="str">
            <v>なし</v>
          </cell>
          <cell r="AE1647" t="str">
            <v>なし</v>
          </cell>
          <cell r="AF1647" t="str">
            <v>時給</v>
          </cell>
          <cell r="AG1647" t="str">
            <v>期間の定めあり</v>
          </cell>
          <cell r="AH1647" t="str">
            <v>期間の定めあり</v>
          </cell>
          <cell r="AI1647" t="str">
            <v>雇用期間の定めあり（4ヶ月以上）,〜2025年3月31日</v>
          </cell>
          <cell r="AJ1647" t="str">
            <v>可</v>
          </cell>
          <cell r="AK1647" t="str">
            <v>あり</v>
          </cell>
          <cell r="AL1647" t="str">
            <v>３ヶ月</v>
          </cell>
          <cell r="AM1647" t="str">
            <v>なし</v>
          </cell>
          <cell r="AN1647" t="str">
            <v>なし</v>
          </cell>
          <cell r="AO1647" t="str">
            <v>日勤</v>
          </cell>
          <cell r="AP1647" t="str">
            <v>7時30分〜22時00分の時間の間の3時間以上,就業時間に関する特記事項,１日３時間から７．５時間まで勤務,ご希望により短時間勤務でも可</v>
          </cell>
          <cell r="AQ1647" t="str">
            <v>週1日〜週2日</v>
          </cell>
          <cell r="AR1647" t="str">
            <v>介護福祉士
あれば尚可
普通自動車運転免許（ＡＴ可）
普通自動車運転免許
必須（ＡＴ限定可）</v>
          </cell>
          <cell r="AS1647" t="str">
            <v>労災保険</v>
          </cell>
          <cell r="AT1647" t="str">
            <v>1人</v>
          </cell>
          <cell r="AU1647" t="str">
            <v>定期巡回</v>
          </cell>
          <cell r="AZ1647" t="str">
            <v>60分</v>
          </cell>
          <cell r="BA1647" t="str">
            <v>週休二日制</v>
          </cell>
          <cell r="BB1647" t="str">
            <v>あり（喫煙室設置）</v>
          </cell>
          <cell r="BC1647" t="str">
            <v>屋内禁煙（屋外に喫煙所設置）</v>
          </cell>
        </row>
        <row r="1648">
          <cell r="F1648" t="str">
            <v>ERROR: 文字列 text を指定してください</v>
          </cell>
          <cell r="I1648" t="str">
            <v>ERROR: 文字列 text を指定してください</v>
          </cell>
        </row>
        <row r="1649">
          <cell r="F1649" t="str">
            <v>ERROR: 文字列 text を指定してください</v>
          </cell>
          <cell r="I1649" t="str">
            <v>ERROR: 文字列 text を指定してください</v>
          </cell>
        </row>
        <row r="1650">
          <cell r="F1650" t="str">
            <v>ERROR: 文字列 text を指定してください</v>
          </cell>
          <cell r="I1650" t="str">
            <v>ERROR: 文字列 text を指定してください</v>
          </cell>
        </row>
        <row r="1651">
          <cell r="F1651" t="str">
            <v>ERROR: 文字列 text を指定してください</v>
          </cell>
          <cell r="I1651" t="str">
            <v>ERROR: 文字列 text を指定してください</v>
          </cell>
        </row>
        <row r="1652">
          <cell r="F1652" t="str">
            <v>ERROR: 文字列 text を指定してください</v>
          </cell>
          <cell r="I1652" t="str">
            <v>ERROR: 文字列 text を指定してください</v>
          </cell>
        </row>
        <row r="1653">
          <cell r="F1653" t="str">
            <v>ERROR: 文字列 text を指定してください</v>
          </cell>
          <cell r="I1653" t="str">
            <v>ERROR: 文字列 text を指定してください</v>
          </cell>
        </row>
        <row r="1654">
          <cell r="F1654" t="str">
            <v>ERROR: 文字列 text を指定してください</v>
          </cell>
          <cell r="I1654" t="str">
            <v>ERROR: 文字列 text を指定してください</v>
          </cell>
        </row>
        <row r="1655">
          <cell r="F1655" t="str">
            <v>ERROR: 文字列 text を指定してください</v>
          </cell>
          <cell r="I1655" t="str">
            <v>ERROR: 文字列 text を指定してください</v>
          </cell>
        </row>
        <row r="1656">
          <cell r="F1656" t="str">
            <v>ERROR: 文字列 text を指定してください</v>
          </cell>
          <cell r="I1656" t="str">
            <v>ERROR: 文字列 text を指定してください</v>
          </cell>
        </row>
        <row r="1657">
          <cell r="F1657" t="str">
            <v>ERROR: 文字列 text を指定してください</v>
          </cell>
          <cell r="I1657" t="str">
            <v>ERROR: 文字列 text を指定してください</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enki@machida-kjk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17C80-2DC9-45AE-9EFA-BC6F8C8DB0E8}">
  <sheetPr codeName="Sheet1"/>
  <dimension ref="A1:BE1561"/>
  <sheetViews>
    <sheetView tabSelected="1" zoomScale="70" zoomScaleNormal="70" workbookViewId="0">
      <pane xSplit="6" ySplit="6" topLeftCell="AN7" activePane="bottomRight" state="frozen"/>
      <selection activeCell="C4" sqref="C4"/>
      <selection pane="topRight" activeCell="C4" sqref="C4"/>
      <selection pane="bottomLeft" activeCell="C4" sqref="C4"/>
      <selection pane="bottomRight" activeCell="AV7" sqref="AV7:AV14"/>
    </sheetView>
  </sheetViews>
  <sheetFormatPr defaultRowHeight="13.5" x14ac:dyDescent="0.15"/>
  <cols>
    <col min="1" max="1" width="4.125" style="7" customWidth="1"/>
    <col min="2" max="2" width="15.375" style="6" customWidth="1"/>
    <col min="3" max="4" width="5.625" style="6" customWidth="1"/>
    <col min="5" max="5" width="23.125" style="7" customWidth="1"/>
    <col min="6" max="6" width="17.625" style="6" customWidth="1"/>
    <col min="7" max="12" width="17.625" style="7" customWidth="1"/>
    <col min="13" max="13" width="28.75" style="7" customWidth="1"/>
    <col min="14" max="14" width="36.625" style="7" customWidth="1"/>
    <col min="15" max="15" width="68.5" style="7" customWidth="1"/>
    <col min="16" max="16" width="30.5" style="7" customWidth="1"/>
    <col min="17" max="17" width="47.25" style="7" customWidth="1"/>
    <col min="18" max="18" width="65.125" style="7" customWidth="1"/>
    <col min="19" max="19" width="25.25" style="7" customWidth="1"/>
    <col min="20" max="20" width="35.375" style="7" customWidth="1"/>
    <col min="21" max="21" width="24.25" style="7" customWidth="1"/>
    <col min="22" max="22" width="47" style="6" customWidth="1"/>
    <col min="23" max="23" width="34.375" style="7" customWidth="1"/>
    <col min="24" max="24" width="46.25" style="2" customWidth="1"/>
    <col min="25" max="26" width="42.25" style="7" customWidth="1"/>
    <col min="27" max="27" width="29.25" style="7" customWidth="1"/>
    <col min="28" max="28" width="14.625" style="7" customWidth="1"/>
    <col min="29" max="29" width="23.125" style="7" customWidth="1"/>
    <col min="30" max="30" width="19.375" style="8" customWidth="1"/>
    <col min="31" max="31" width="25.5" style="7" customWidth="1"/>
    <col min="32" max="32" width="17.625" style="7" customWidth="1"/>
    <col min="33" max="33" width="15.625" style="7" customWidth="1"/>
    <col min="34" max="34" width="40.75" style="7" customWidth="1"/>
    <col min="35" max="35" width="44.375" style="7" customWidth="1"/>
    <col min="36" max="36" width="13.375" style="7" customWidth="1"/>
    <col min="37" max="37" width="13.75" style="7" customWidth="1"/>
    <col min="38" max="38" width="19.75" style="7" customWidth="1"/>
    <col min="39" max="39" width="11.875" style="8" customWidth="1"/>
    <col min="40" max="40" width="27.5" style="7" customWidth="1"/>
    <col min="41" max="41" width="22.75" style="9" customWidth="1"/>
    <col min="42" max="42" width="53" style="7" customWidth="1"/>
    <col min="43" max="43" width="23.875" style="2" customWidth="1"/>
    <col min="44" max="44" width="45" style="10" customWidth="1"/>
    <col min="45" max="45" width="31.75" style="7" customWidth="1"/>
    <col min="46" max="46" width="14.875" style="2" customWidth="1"/>
    <col min="47" max="47" width="27.625" style="7" customWidth="1"/>
    <col min="48" max="48" width="15.875" style="7" customWidth="1"/>
    <col min="49" max="49" width="54.875" style="7" customWidth="1"/>
    <col min="50" max="50" width="11.5" style="7" customWidth="1"/>
    <col min="51" max="51" width="18.625" style="7" customWidth="1"/>
    <col min="52" max="52" width="46.75" style="7" customWidth="1"/>
    <col min="53" max="53" width="17.625" style="7" customWidth="1"/>
    <col min="54" max="54" width="27.25" style="7" customWidth="1"/>
    <col min="55" max="55" width="18" style="7" customWidth="1"/>
    <col min="56" max="56" width="19.25" style="7" customWidth="1"/>
    <col min="57" max="57" width="42.125" style="7" customWidth="1"/>
    <col min="58" max="16384" width="9" style="7"/>
  </cols>
  <sheetData>
    <row r="1" spans="1:57" ht="26.1" customHeight="1" x14ac:dyDescent="0.15">
      <c r="A1" s="46" t="s">
        <v>174</v>
      </c>
      <c r="B1" s="46"/>
      <c r="C1" s="46"/>
      <c r="D1" s="46"/>
      <c r="E1" s="46"/>
      <c r="F1" s="46"/>
      <c r="G1" s="40" t="s">
        <v>108</v>
      </c>
      <c r="H1" s="41"/>
      <c r="I1" s="41"/>
      <c r="J1" s="41"/>
      <c r="K1" s="41"/>
      <c r="L1" s="41"/>
      <c r="M1" s="41"/>
      <c r="N1" s="41"/>
      <c r="O1" s="41"/>
      <c r="P1" s="41"/>
      <c r="Q1" s="41"/>
      <c r="R1" s="37" t="s">
        <v>83</v>
      </c>
      <c r="S1" s="34" t="s">
        <v>40</v>
      </c>
      <c r="T1" s="34"/>
    </row>
    <row r="2" spans="1:57" ht="26.1" customHeight="1" x14ac:dyDescent="0.15">
      <c r="A2" s="46"/>
      <c r="B2" s="46"/>
      <c r="C2" s="46"/>
      <c r="D2" s="46"/>
      <c r="E2" s="46"/>
      <c r="F2" s="46"/>
      <c r="G2" s="40" t="s">
        <v>175</v>
      </c>
      <c r="H2" s="40"/>
      <c r="I2" s="40"/>
      <c r="J2" s="40"/>
      <c r="K2" s="40"/>
      <c r="L2" s="40"/>
      <c r="M2" s="40"/>
      <c r="N2" s="40"/>
      <c r="O2" s="40"/>
      <c r="P2" s="40"/>
      <c r="Q2" s="40"/>
      <c r="R2" s="38"/>
      <c r="S2" s="35"/>
      <c r="T2" s="35"/>
    </row>
    <row r="3" spans="1:57" ht="26.1" customHeight="1" x14ac:dyDescent="0.15">
      <c r="A3" s="46"/>
      <c r="B3" s="46"/>
      <c r="C3" s="46"/>
      <c r="D3" s="46"/>
      <c r="E3" s="46"/>
      <c r="F3" s="46"/>
      <c r="G3" s="40" t="s">
        <v>176</v>
      </c>
      <c r="H3" s="40"/>
      <c r="I3" s="40"/>
      <c r="J3" s="40"/>
      <c r="K3" s="40"/>
      <c r="L3" s="40"/>
      <c r="M3" s="40"/>
      <c r="N3" s="40"/>
      <c r="O3" s="40"/>
      <c r="P3" s="40"/>
      <c r="Q3" s="40"/>
      <c r="R3" s="38"/>
      <c r="S3" s="35"/>
      <c r="T3" s="35"/>
    </row>
    <row r="4" spans="1:57" ht="26.1" customHeight="1" thickBot="1" x14ac:dyDescent="0.2">
      <c r="A4" s="46"/>
      <c r="B4" s="46"/>
      <c r="C4" s="46"/>
      <c r="D4" s="46"/>
      <c r="E4" s="46"/>
      <c r="F4" s="46"/>
      <c r="G4" s="32" t="s">
        <v>109</v>
      </c>
      <c r="H4" s="33"/>
      <c r="I4" s="33"/>
      <c r="J4" s="33"/>
      <c r="K4" s="33"/>
      <c r="L4" s="33"/>
      <c r="M4" s="33"/>
      <c r="N4" s="33"/>
      <c r="O4" s="33"/>
      <c r="P4" s="33"/>
      <c r="Q4" s="17"/>
      <c r="R4" s="39"/>
      <c r="S4" s="36"/>
      <c r="T4" s="36"/>
    </row>
    <row r="5" spans="1:57" ht="18.75" customHeight="1" x14ac:dyDescent="0.15">
      <c r="A5" s="47">
        <v>1</v>
      </c>
      <c r="B5" s="43"/>
      <c r="C5" s="30" t="s">
        <v>106</v>
      </c>
      <c r="D5" s="30" t="s">
        <v>107</v>
      </c>
      <c r="E5" s="5">
        <v>3</v>
      </c>
      <c r="F5" s="5">
        <v>4</v>
      </c>
      <c r="G5" s="5">
        <v>5</v>
      </c>
      <c r="H5" s="5">
        <v>6</v>
      </c>
      <c r="I5" s="5">
        <v>7</v>
      </c>
      <c r="J5" s="5">
        <v>8</v>
      </c>
      <c r="K5" s="5">
        <v>9</v>
      </c>
      <c r="L5" s="5">
        <v>10</v>
      </c>
      <c r="M5" s="5">
        <v>11</v>
      </c>
      <c r="N5" s="5">
        <v>12</v>
      </c>
      <c r="O5" s="5">
        <v>13</v>
      </c>
      <c r="P5" s="5">
        <v>14</v>
      </c>
      <c r="Q5" s="5">
        <v>15</v>
      </c>
      <c r="R5" s="5">
        <v>16</v>
      </c>
      <c r="S5" s="5">
        <v>17</v>
      </c>
      <c r="T5" s="5">
        <v>18</v>
      </c>
      <c r="U5" s="5">
        <v>19</v>
      </c>
      <c r="V5" s="5">
        <v>20</v>
      </c>
      <c r="W5" s="5">
        <v>21</v>
      </c>
      <c r="X5" s="5">
        <v>22</v>
      </c>
      <c r="Y5" s="5">
        <v>23</v>
      </c>
      <c r="Z5" s="5">
        <v>24</v>
      </c>
      <c r="AA5" s="5">
        <v>25</v>
      </c>
      <c r="AB5" s="5">
        <v>26</v>
      </c>
      <c r="AC5" s="5">
        <v>27</v>
      </c>
      <c r="AD5" s="5">
        <v>28</v>
      </c>
      <c r="AE5" s="5">
        <v>29</v>
      </c>
      <c r="AF5" s="5">
        <v>30</v>
      </c>
      <c r="AG5" s="5">
        <v>31</v>
      </c>
      <c r="AH5" s="5">
        <v>32</v>
      </c>
      <c r="AI5" s="5">
        <v>33</v>
      </c>
      <c r="AJ5" s="5">
        <v>34</v>
      </c>
      <c r="AK5" s="5">
        <v>35</v>
      </c>
      <c r="AL5" s="5">
        <v>36</v>
      </c>
      <c r="AM5" s="5">
        <v>37</v>
      </c>
      <c r="AN5" s="5">
        <v>38</v>
      </c>
      <c r="AO5" s="5">
        <v>39</v>
      </c>
      <c r="AP5" s="5">
        <v>40</v>
      </c>
      <c r="AQ5" s="5">
        <v>41</v>
      </c>
      <c r="AR5" s="5">
        <v>42</v>
      </c>
      <c r="AS5" s="5">
        <v>43</v>
      </c>
      <c r="AT5" s="5">
        <v>44</v>
      </c>
      <c r="AU5" s="5">
        <v>45</v>
      </c>
      <c r="AV5" s="5">
        <v>46</v>
      </c>
      <c r="AW5" s="42">
        <v>47</v>
      </c>
      <c r="AX5" s="43"/>
      <c r="AY5" s="5">
        <v>48</v>
      </c>
      <c r="AZ5" s="5">
        <v>49</v>
      </c>
      <c r="BA5" s="5">
        <v>50</v>
      </c>
      <c r="BB5" s="5">
        <v>51</v>
      </c>
      <c r="BC5" s="5">
        <v>52</v>
      </c>
      <c r="BD5" s="19">
        <v>53</v>
      </c>
      <c r="BE5" s="28" t="s">
        <v>140</v>
      </c>
    </row>
    <row r="6" spans="1:57" s="11" customFormat="1" ht="177" customHeight="1" thickBot="1" x14ac:dyDescent="0.2">
      <c r="A6" s="48" t="s">
        <v>84</v>
      </c>
      <c r="B6" s="49"/>
      <c r="C6" s="31"/>
      <c r="D6" s="31"/>
      <c r="E6" s="21" t="s">
        <v>125</v>
      </c>
      <c r="F6" s="21" t="s">
        <v>126</v>
      </c>
      <c r="G6" s="22" t="s">
        <v>110</v>
      </c>
      <c r="H6" s="22" t="s">
        <v>111</v>
      </c>
      <c r="I6" s="23" t="s">
        <v>112</v>
      </c>
      <c r="J6" s="21" t="s">
        <v>92</v>
      </c>
      <c r="K6" s="21" t="s">
        <v>93</v>
      </c>
      <c r="L6" s="21" t="s">
        <v>113</v>
      </c>
      <c r="M6" s="21" t="s">
        <v>94</v>
      </c>
      <c r="N6" s="21" t="s">
        <v>41</v>
      </c>
      <c r="O6" s="21" t="s">
        <v>115</v>
      </c>
      <c r="P6" s="21" t="s">
        <v>114</v>
      </c>
      <c r="Q6" s="24" t="s">
        <v>116</v>
      </c>
      <c r="R6" s="21" t="s">
        <v>118</v>
      </c>
      <c r="S6" s="21" t="s">
        <v>119</v>
      </c>
      <c r="T6" s="24" t="s">
        <v>117</v>
      </c>
      <c r="U6" s="21" t="s">
        <v>120</v>
      </c>
      <c r="V6" s="21" t="s">
        <v>121</v>
      </c>
      <c r="W6" s="21" t="s">
        <v>124</v>
      </c>
      <c r="X6" s="21" t="s">
        <v>122</v>
      </c>
      <c r="Y6" s="23" t="s">
        <v>123</v>
      </c>
      <c r="Z6" s="21" t="s">
        <v>127</v>
      </c>
      <c r="AA6" s="21" t="s">
        <v>128</v>
      </c>
      <c r="AB6" s="21" t="s">
        <v>95</v>
      </c>
      <c r="AC6" s="21" t="s">
        <v>42</v>
      </c>
      <c r="AD6" s="21" t="s">
        <v>96</v>
      </c>
      <c r="AE6" s="21" t="s">
        <v>43</v>
      </c>
      <c r="AF6" s="21" t="s">
        <v>129</v>
      </c>
      <c r="AG6" s="21" t="s">
        <v>130</v>
      </c>
      <c r="AH6" s="24" t="s">
        <v>131</v>
      </c>
      <c r="AI6" s="24" t="s">
        <v>132</v>
      </c>
      <c r="AJ6" s="23" t="s">
        <v>97</v>
      </c>
      <c r="AK6" s="21" t="s">
        <v>98</v>
      </c>
      <c r="AL6" s="22" t="s">
        <v>44</v>
      </c>
      <c r="AM6" s="21" t="s">
        <v>99</v>
      </c>
      <c r="AN6" s="21" t="s">
        <v>45</v>
      </c>
      <c r="AO6" s="21" t="s">
        <v>100</v>
      </c>
      <c r="AP6" s="21" t="s">
        <v>133</v>
      </c>
      <c r="AQ6" s="21" t="s">
        <v>134</v>
      </c>
      <c r="AR6" s="21" t="s">
        <v>135</v>
      </c>
      <c r="AS6" s="25" t="s">
        <v>136</v>
      </c>
      <c r="AT6" s="21" t="s">
        <v>101</v>
      </c>
      <c r="AU6" s="21" t="s">
        <v>137</v>
      </c>
      <c r="AV6" s="23" t="s">
        <v>102</v>
      </c>
      <c r="AW6" s="44" t="s">
        <v>157</v>
      </c>
      <c r="AX6" s="45"/>
      <c r="AY6" s="23" t="s">
        <v>103</v>
      </c>
      <c r="AZ6" s="26" t="s">
        <v>158</v>
      </c>
      <c r="BA6" s="21" t="s">
        <v>138</v>
      </c>
      <c r="BB6" s="21" t="s">
        <v>139</v>
      </c>
      <c r="BC6" s="21" t="s">
        <v>104</v>
      </c>
      <c r="BD6" s="27" t="s">
        <v>105</v>
      </c>
      <c r="BE6" s="29"/>
    </row>
    <row r="7" spans="1:57" s="11" customFormat="1" ht="20.100000000000001" customHeight="1" thickTop="1" thickBot="1" x14ac:dyDescent="0.2">
      <c r="A7" s="55" t="s">
        <v>159</v>
      </c>
      <c r="B7" s="56"/>
      <c r="C7" s="57"/>
      <c r="D7" s="58">
        <f t="shared" ref="D7:D70" ca="1" si="0">TODAY()</f>
        <v>45520</v>
      </c>
      <c r="E7" s="59"/>
      <c r="F7" s="59" t="str">
        <f>IFERROR(VLOOKUP($C7,[1]求人管理台帳!$C$8:$BC$1657,4,0),"")</f>
        <v/>
      </c>
      <c r="G7" s="59" t="str">
        <f>IFERROR(VLOOKUP($C7,[1]求人管理台帳!$C$8:$BC$1657,5,0),"")</f>
        <v/>
      </c>
      <c r="H7" s="59" t="str">
        <f>IFERROR(VLOOKUP($C7,[1]求人管理台帳!$C$8:$BC$1657,6,0),"")</f>
        <v/>
      </c>
      <c r="I7" s="59" t="str">
        <f>IFERROR(VLOOKUP($C7,[1]求人管理台帳!$C$8:$BC$1657,7,0),"")</f>
        <v/>
      </c>
      <c r="J7" s="59" t="str">
        <f>IFERROR(VLOOKUP($C7,[1]求人管理台帳!$C$8:$BC$1657,8,0),"")</f>
        <v/>
      </c>
      <c r="K7" s="59" t="str">
        <f>IFERROR(VLOOKUP($C7,[1]求人管理台帳!$C$8:$BC$1657,9,0),"")</f>
        <v/>
      </c>
      <c r="L7" s="59" t="str">
        <f>IFERROR(VLOOKUP($C7,[1]求人管理台帳!$C$8:$BC$1657,10,0),"")</f>
        <v/>
      </c>
      <c r="M7" s="59" t="str">
        <f>IFERROR(VLOOKUP($C7,[1]求人管理台帳!$C$8:$BC$1657,11,0),"")</f>
        <v/>
      </c>
      <c r="N7" s="59" t="str">
        <f>IFERROR(VLOOKUP($C7,[1]求人管理台帳!$C$8:$BC$1657,12,0),"")</f>
        <v/>
      </c>
      <c r="O7" s="59" t="str">
        <f>IFERROR(VLOOKUP($C7,[1]求人管理台帳!$C$8:$BC$1657,13,0),"")</f>
        <v/>
      </c>
      <c r="P7" s="59" t="str">
        <f>IFERROR(VLOOKUP($C7,[1]求人管理台帳!$C$8:$BC$1657,14,0),"")</f>
        <v/>
      </c>
      <c r="Q7" s="59" t="str">
        <f>IFERROR(VLOOKUP($C7,[1]求人管理台帳!$C$8:$BC$1657,15,0),"")</f>
        <v/>
      </c>
      <c r="R7" s="59" t="str">
        <f>IFERROR(VLOOKUP($C7,[1]求人管理台帳!$C$8:$BC$1657,16,0),"")</f>
        <v/>
      </c>
      <c r="S7" s="59" t="str">
        <f>IFERROR(VLOOKUP($C7,[1]求人管理台帳!$C$8:$BC$1657,17,0),"")</f>
        <v/>
      </c>
      <c r="T7" s="59" t="str">
        <f>IFERROR(VLOOKUP($C7,[1]求人管理台帳!$C$8:$BC$1657,18,0),"")</f>
        <v/>
      </c>
      <c r="U7" s="59" t="str">
        <f>IFERROR(VLOOKUP($C7,[1]求人管理台帳!$C$8:$BC$1657,19,0),"")</f>
        <v/>
      </c>
      <c r="V7" s="59" t="str">
        <f>IFERROR(VLOOKUP($C7,[1]求人管理台帳!$C$8:$BC$1657,20,0),"")</f>
        <v/>
      </c>
      <c r="W7" s="59" t="str">
        <f>IFERROR(VLOOKUP($C7,[1]求人管理台帳!$C$8:$BC$1657,21,0),"")</f>
        <v/>
      </c>
      <c r="X7" s="59" t="str">
        <f>IFERROR(VLOOKUP($C7,[1]求人管理台帳!$C$8:$BC$1657,22,0),"")</f>
        <v/>
      </c>
      <c r="Y7" s="59" t="str">
        <f>IFERROR(VLOOKUP($C7,[1]求人管理台帳!$C$8:$BC$1657,23,0),"")</f>
        <v/>
      </c>
      <c r="Z7" s="59" t="str">
        <f>IFERROR(VLOOKUP($C7,[1]求人管理台帳!$C$8:$BC$1657,24,0),"")</f>
        <v/>
      </c>
      <c r="AA7" s="59" t="str">
        <f>IFERROR(VLOOKUP($C7,[1]求人管理台帳!$C$8:$BC$1657,25,0),"")</f>
        <v/>
      </c>
      <c r="AB7" s="59" t="str">
        <f>IFERROR(VLOOKUP($C7,[1]求人管理台帳!$C$8:$BC$1657,26,0),"")</f>
        <v/>
      </c>
      <c r="AC7" s="59" t="str">
        <f>IFERROR(VLOOKUP($C7,[1]求人管理台帳!$C$8:$BC$1657,27,0),"")</f>
        <v/>
      </c>
      <c r="AD7" s="59" t="str">
        <f>IFERROR(VLOOKUP($C7,[1]求人管理台帳!$C$8:$BC$1657,28,0),"")</f>
        <v/>
      </c>
      <c r="AE7" s="59" t="str">
        <f>IFERROR(VLOOKUP($C7,[1]求人管理台帳!$C$8:$BC$1657,29,0),"")</f>
        <v/>
      </c>
      <c r="AF7" s="59" t="str">
        <f>IFERROR(VLOOKUP($C7,[1]求人管理台帳!$C$8:$BC$1657,30,0),"")</f>
        <v/>
      </c>
      <c r="AG7" s="59" t="str">
        <f>IFERROR(VLOOKUP($C7,[1]求人管理台帳!$C$8:$BC$1657,31,0),"")</f>
        <v/>
      </c>
      <c r="AH7" s="59" t="str">
        <f>IFERROR(VLOOKUP($C7,[1]求人管理台帳!$C$8:$BC$1657,32,0),"")</f>
        <v/>
      </c>
      <c r="AI7" s="59" t="str">
        <f>IFERROR(VLOOKUP($C7,[1]求人管理台帳!$C$8:$BC$1657,33,0),"")</f>
        <v/>
      </c>
      <c r="AJ7" s="59" t="str">
        <f>IFERROR(VLOOKUP($C7,[1]求人管理台帳!$C$8:$BC$1657,34,0),"")</f>
        <v/>
      </c>
      <c r="AK7" s="59" t="str">
        <f>IFERROR(VLOOKUP($C7,[1]求人管理台帳!$C$8:$BC$1657,35,0),"")</f>
        <v/>
      </c>
      <c r="AL7" s="59" t="str">
        <f>IFERROR(VLOOKUP($C7,[1]求人管理台帳!$C$8:$BC$1657,36,0),"")</f>
        <v/>
      </c>
      <c r="AM7" s="59" t="str">
        <f>IFERROR(VLOOKUP($C7,[1]求人管理台帳!$C$8:$BC$1657,37,0),"")</f>
        <v/>
      </c>
      <c r="AN7" s="59" t="str">
        <f>IFERROR(VLOOKUP($C7,[1]求人管理台帳!$C$8:$BC$1657,38,0),"")</f>
        <v/>
      </c>
      <c r="AO7" s="59" t="str">
        <f>IFERROR(VLOOKUP($C7,[1]求人管理台帳!$C$8:$BC$1657,39,0),"")</f>
        <v/>
      </c>
      <c r="AP7" s="59" t="str">
        <f>IFERROR(VLOOKUP($C7,[1]求人管理台帳!$C$8:$BC$1657,40,0),"")</f>
        <v/>
      </c>
      <c r="AQ7" s="59" t="str">
        <f>IFERROR(VLOOKUP($C7,[1]求人管理台帳!$C$8:$BC$1657,41,0),"")</f>
        <v/>
      </c>
      <c r="AR7" s="59" t="str">
        <f>IFERROR(VLOOKUP($C7,[1]求人管理台帳!$C$8:$BC$1657,42,0),"")</f>
        <v/>
      </c>
      <c r="AS7" s="59" t="str">
        <f>IFERROR(VLOOKUP($C7,[1]求人管理台帳!$C$8:$BC$1657,43,0),"")</f>
        <v/>
      </c>
      <c r="AT7" s="59" t="str">
        <f>IFERROR(VLOOKUP($C7,[1]求人管理台帳!$C$8:$BC$1657,44,0),"")</f>
        <v/>
      </c>
      <c r="AU7" s="59" t="str">
        <f>IFERROR(VLOOKUP($C7,[1]求人管理台帳!$C$8:$BC$1657,45,0),"")</f>
        <v/>
      </c>
      <c r="AV7" s="59"/>
      <c r="AW7" s="52" t="s">
        <v>149</v>
      </c>
      <c r="AX7" s="53"/>
      <c r="AY7" s="59"/>
      <c r="AZ7" s="59"/>
      <c r="BA7" s="59" t="str">
        <f>IFERROR(VLOOKUP($C7,[1]求人管理台帳!$C$8:$BC$1657,50,0),"")</f>
        <v/>
      </c>
      <c r="BB7" s="59" t="str">
        <f>IFERROR(VLOOKUP($C7,[1]求人管理台帳!$C$8:$BC$1657,51,0),"")</f>
        <v/>
      </c>
      <c r="BC7" s="59" t="str">
        <f>IFERROR(VLOOKUP($C7,[1]求人管理台帳!$C$8:$BC$1657,52,0),"")</f>
        <v/>
      </c>
      <c r="BD7" s="59" t="str">
        <f>IFERROR(VLOOKUP($C7,[1]求人管理台帳!$C$8:$BC$1657,53,0),"")</f>
        <v/>
      </c>
      <c r="BE7" s="60"/>
    </row>
    <row r="8" spans="1:57" s="11" customFormat="1" ht="20.100000000000001" customHeight="1" thickTop="1" thickBot="1" x14ac:dyDescent="0.2">
      <c r="A8" s="55"/>
      <c r="B8" s="56"/>
      <c r="C8" s="57"/>
      <c r="D8" s="58">
        <f t="shared" ca="1" si="0"/>
        <v>45520</v>
      </c>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20" t="s">
        <v>150</v>
      </c>
      <c r="AX8" s="61"/>
      <c r="AY8" s="59"/>
      <c r="AZ8" s="59"/>
      <c r="BA8" s="59"/>
      <c r="BB8" s="59"/>
      <c r="BC8" s="59"/>
      <c r="BD8" s="59"/>
      <c r="BE8" s="60"/>
    </row>
    <row r="9" spans="1:57" s="11" customFormat="1" ht="20.100000000000001" customHeight="1" thickTop="1" thickBot="1" x14ac:dyDescent="0.2">
      <c r="A9" s="55"/>
      <c r="B9" s="56"/>
      <c r="C9" s="57"/>
      <c r="D9" s="58">
        <f t="shared" ca="1" si="0"/>
        <v>45520</v>
      </c>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20" t="s">
        <v>151</v>
      </c>
      <c r="AX9" s="61"/>
      <c r="AY9" s="59"/>
      <c r="AZ9" s="59"/>
      <c r="BA9" s="59"/>
      <c r="BB9" s="59"/>
      <c r="BC9" s="59"/>
      <c r="BD9" s="59"/>
      <c r="BE9" s="60"/>
    </row>
    <row r="10" spans="1:57" s="11" customFormat="1" ht="20.100000000000001" customHeight="1" thickTop="1" thickBot="1" x14ac:dyDescent="0.2">
      <c r="A10" s="55"/>
      <c r="B10" s="56"/>
      <c r="C10" s="57"/>
      <c r="D10" s="58">
        <f t="shared" ca="1" si="0"/>
        <v>45520</v>
      </c>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20" t="s">
        <v>152</v>
      </c>
      <c r="AX10" s="61"/>
      <c r="AY10" s="59"/>
      <c r="AZ10" s="59"/>
      <c r="BA10" s="59"/>
      <c r="BB10" s="59"/>
      <c r="BC10" s="59"/>
      <c r="BD10" s="59"/>
      <c r="BE10" s="60"/>
    </row>
    <row r="11" spans="1:57" s="11" customFormat="1" ht="20.100000000000001" customHeight="1" thickTop="1" thickBot="1" x14ac:dyDescent="0.2">
      <c r="A11" s="55"/>
      <c r="B11" s="56"/>
      <c r="C11" s="57"/>
      <c r="D11" s="58">
        <f t="shared" ca="1" si="0"/>
        <v>45520</v>
      </c>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20" t="s">
        <v>153</v>
      </c>
      <c r="AX11" s="61"/>
      <c r="AY11" s="59"/>
      <c r="AZ11" s="59"/>
      <c r="BA11" s="59"/>
      <c r="BB11" s="59"/>
      <c r="BC11" s="59"/>
      <c r="BD11" s="59"/>
      <c r="BE11" s="60"/>
    </row>
    <row r="12" spans="1:57" s="11" customFormat="1" ht="20.100000000000001" customHeight="1" thickTop="1" thickBot="1" x14ac:dyDescent="0.2">
      <c r="A12" s="55"/>
      <c r="B12" s="56"/>
      <c r="C12" s="57"/>
      <c r="D12" s="58">
        <f t="shared" ca="1" si="0"/>
        <v>45520</v>
      </c>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20" t="s">
        <v>154</v>
      </c>
      <c r="AX12" s="61"/>
      <c r="AY12" s="59"/>
      <c r="AZ12" s="59"/>
      <c r="BA12" s="59"/>
      <c r="BB12" s="59"/>
      <c r="BC12" s="59"/>
      <c r="BD12" s="59"/>
      <c r="BE12" s="60"/>
    </row>
    <row r="13" spans="1:57" s="11" customFormat="1" ht="20.100000000000001" customHeight="1" thickTop="1" thickBot="1" x14ac:dyDescent="0.2">
      <c r="A13" s="55"/>
      <c r="B13" s="56"/>
      <c r="C13" s="57"/>
      <c r="D13" s="58">
        <f t="shared" ca="1" si="0"/>
        <v>45520</v>
      </c>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20" t="s">
        <v>155</v>
      </c>
      <c r="AX13" s="61"/>
      <c r="AY13" s="59"/>
      <c r="AZ13" s="59"/>
      <c r="BA13" s="59"/>
      <c r="BB13" s="59"/>
      <c r="BC13" s="59"/>
      <c r="BD13" s="59"/>
      <c r="BE13" s="60"/>
    </row>
    <row r="14" spans="1:57" ht="20.100000000000001" customHeight="1" thickTop="1" thickBot="1" x14ac:dyDescent="0.2">
      <c r="A14" s="55"/>
      <c r="B14" s="56"/>
      <c r="C14" s="57"/>
      <c r="D14" s="58">
        <f t="shared" ca="1" si="0"/>
        <v>45520</v>
      </c>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4" t="s">
        <v>156</v>
      </c>
      <c r="AX14" s="62"/>
      <c r="AY14" s="59"/>
      <c r="AZ14" s="59"/>
      <c r="BA14" s="59"/>
      <c r="BB14" s="59"/>
      <c r="BC14" s="59"/>
      <c r="BD14" s="59"/>
      <c r="BE14" s="60"/>
    </row>
    <row r="15" spans="1:57" s="11" customFormat="1" ht="20.100000000000001" customHeight="1" thickTop="1" x14ac:dyDescent="0.15">
      <c r="A15" s="63" t="s">
        <v>160</v>
      </c>
      <c r="B15" s="64"/>
      <c r="C15" s="65"/>
      <c r="D15" s="66">
        <f t="shared" ca="1" si="0"/>
        <v>45520</v>
      </c>
      <c r="E15" s="67" t="str">
        <f>IFERROR(VLOOKUP($C15,[1]求人管理台帳!$C$8:$BC$1657,3,0),"")</f>
        <v/>
      </c>
      <c r="F15" s="67" t="str">
        <f>IFERROR(VLOOKUP($C15,[1]求人管理台帳!$C$8:$BC$1657,4,0),"")</f>
        <v/>
      </c>
      <c r="G15" s="67" t="str">
        <f>IFERROR(VLOOKUP($C15,[1]求人管理台帳!$C$8:$BC$1657,5,0),"")</f>
        <v/>
      </c>
      <c r="H15" s="67" t="str">
        <f>IFERROR(VLOOKUP($C15,[1]求人管理台帳!$C$8:$BC$1657,6,0),"")</f>
        <v/>
      </c>
      <c r="I15" s="67" t="str">
        <f>IFERROR(VLOOKUP($C15,[1]求人管理台帳!$C$8:$BC$1657,7,0),"")</f>
        <v/>
      </c>
      <c r="J15" s="67" t="str">
        <f>IFERROR(VLOOKUP($C15,[1]求人管理台帳!$C$8:$BC$1657,8,0),"")</f>
        <v/>
      </c>
      <c r="K15" s="67" t="str">
        <f>IFERROR(VLOOKUP($C15,[1]求人管理台帳!$C$8:$BC$1657,9,0),"")</f>
        <v/>
      </c>
      <c r="L15" s="67" t="str">
        <f>IFERROR(VLOOKUP($C15,[1]求人管理台帳!$C$8:$BC$1657,10,0),"")</f>
        <v/>
      </c>
      <c r="M15" s="67" t="str">
        <f>IFERROR(VLOOKUP($C15,[1]求人管理台帳!$C$8:$BC$1657,11,0),"")</f>
        <v/>
      </c>
      <c r="N15" s="67" t="str">
        <f>IFERROR(VLOOKUP($C15,[1]求人管理台帳!$C$8:$BC$1657,12,0),"")</f>
        <v/>
      </c>
      <c r="O15" s="67" t="str">
        <f>IFERROR(VLOOKUP($C15,[1]求人管理台帳!$C$8:$BC$1657,13,0),"")</f>
        <v/>
      </c>
      <c r="P15" s="67" t="str">
        <f>IFERROR(VLOOKUP($C15,[1]求人管理台帳!$C$8:$BC$1657,14,0),"")</f>
        <v/>
      </c>
      <c r="Q15" s="67" t="str">
        <f>IFERROR(VLOOKUP($C15,[1]求人管理台帳!$C$8:$BC$1657,15,0),"")</f>
        <v/>
      </c>
      <c r="R15" s="67" t="str">
        <f>IFERROR(VLOOKUP($C15,[1]求人管理台帳!$C$8:$BC$1657,16,0),"")</f>
        <v/>
      </c>
      <c r="S15" s="67" t="str">
        <f>IFERROR(VLOOKUP($C15,[1]求人管理台帳!$C$8:$BC$1657,17,0),"")</f>
        <v/>
      </c>
      <c r="T15" s="67" t="str">
        <f>IFERROR(VLOOKUP($C15,[1]求人管理台帳!$C$8:$BC$1657,18,0),"")</f>
        <v/>
      </c>
      <c r="U15" s="67" t="str">
        <f>IFERROR(VLOOKUP($C15,[1]求人管理台帳!$C$8:$BC$1657,19,0),"")</f>
        <v/>
      </c>
      <c r="V15" s="67" t="str">
        <f>IFERROR(VLOOKUP($C15,[1]求人管理台帳!$C$8:$BC$1657,20,0),"")</f>
        <v/>
      </c>
      <c r="W15" s="67" t="str">
        <f>IFERROR(VLOOKUP($C15,[1]求人管理台帳!$C$8:$BC$1657,21,0),"")</f>
        <v/>
      </c>
      <c r="X15" s="67" t="str">
        <f>IFERROR(VLOOKUP($C15,[1]求人管理台帳!$C$8:$BC$1657,22,0),"")</f>
        <v/>
      </c>
      <c r="Y15" s="67" t="str">
        <f>IFERROR(VLOOKUP($C15,[1]求人管理台帳!$C$8:$BC$1657,23,0),"")</f>
        <v/>
      </c>
      <c r="Z15" s="67" t="str">
        <f>IFERROR(VLOOKUP($C15,[1]求人管理台帳!$C$8:$BC$1657,24,0),"")</f>
        <v/>
      </c>
      <c r="AA15" s="67" t="str">
        <f>IFERROR(VLOOKUP($C15,[1]求人管理台帳!$C$8:$BC$1657,25,0),"")</f>
        <v/>
      </c>
      <c r="AB15" s="67" t="str">
        <f>IFERROR(VLOOKUP($C15,[1]求人管理台帳!$C$8:$BC$1657,26,0),"")</f>
        <v/>
      </c>
      <c r="AC15" s="67" t="str">
        <f>IFERROR(VLOOKUP($C15,[1]求人管理台帳!$C$8:$BC$1657,27,0),"")</f>
        <v/>
      </c>
      <c r="AD15" s="67" t="str">
        <f>IFERROR(VLOOKUP($C15,[1]求人管理台帳!$C$8:$BC$1657,28,0),"")</f>
        <v/>
      </c>
      <c r="AE15" s="67" t="str">
        <f>IFERROR(VLOOKUP($C15,[1]求人管理台帳!$C$8:$BC$1657,29,0),"")</f>
        <v/>
      </c>
      <c r="AF15" s="67" t="str">
        <f>IFERROR(VLOOKUP($C15,[1]求人管理台帳!$C$8:$BC$1657,30,0),"")</f>
        <v/>
      </c>
      <c r="AG15" s="67" t="str">
        <f>IFERROR(VLOOKUP($C15,[1]求人管理台帳!$C$8:$BC$1657,31,0),"")</f>
        <v/>
      </c>
      <c r="AH15" s="67" t="str">
        <f>IFERROR(VLOOKUP($C15,[1]求人管理台帳!$C$8:$BC$1657,32,0),"")</f>
        <v/>
      </c>
      <c r="AI15" s="67" t="str">
        <f>IFERROR(VLOOKUP($C15,[1]求人管理台帳!$C$8:$BC$1657,33,0),"")</f>
        <v/>
      </c>
      <c r="AJ15" s="67" t="str">
        <f>IFERROR(VLOOKUP($C15,[1]求人管理台帳!$C$8:$BC$1657,34,0),"")</f>
        <v/>
      </c>
      <c r="AK15" s="67" t="str">
        <f>IFERROR(VLOOKUP($C15,[1]求人管理台帳!$C$8:$BC$1657,35,0),"")</f>
        <v/>
      </c>
      <c r="AL15" s="67" t="str">
        <f>IFERROR(VLOOKUP($C15,[1]求人管理台帳!$C$8:$BC$1657,36,0),"")</f>
        <v/>
      </c>
      <c r="AM15" s="67" t="str">
        <f>IFERROR(VLOOKUP($C15,[1]求人管理台帳!$C$8:$BC$1657,37,0),"")</f>
        <v/>
      </c>
      <c r="AN15" s="67" t="str">
        <f>IFERROR(VLOOKUP($C15,[1]求人管理台帳!$C$8:$BC$1657,38,0),"")</f>
        <v/>
      </c>
      <c r="AO15" s="67" t="str">
        <f>IFERROR(VLOOKUP($C15,[1]求人管理台帳!$C$8:$BC$1657,39,0),"")</f>
        <v/>
      </c>
      <c r="AP15" s="67" t="str">
        <f>IFERROR(VLOOKUP($C15,[1]求人管理台帳!$C$8:$BC$1657,40,0),"")</f>
        <v/>
      </c>
      <c r="AQ15" s="67" t="str">
        <f>IFERROR(VLOOKUP($C15,[1]求人管理台帳!$C$8:$BC$1657,41,0),"")</f>
        <v/>
      </c>
      <c r="AR15" s="67" t="str">
        <f>IFERROR(VLOOKUP($C15,[1]求人管理台帳!$C$8:$BC$1657,42,0),"")</f>
        <v/>
      </c>
      <c r="AS15" s="67" t="str">
        <f>IFERROR(VLOOKUP($C15,[1]求人管理台帳!$C$8:$BC$1657,43,0),"")</f>
        <v/>
      </c>
      <c r="AT15" s="67" t="str">
        <f>IFERROR(VLOOKUP($C15,[1]求人管理台帳!$C$8:$BC$1657,44,0),"")</f>
        <v/>
      </c>
      <c r="AU15" s="67" t="str">
        <f>IFERROR(VLOOKUP($C15,[1]求人管理台帳!$C$8:$BC$1657,45,0),"")</f>
        <v/>
      </c>
      <c r="AV15" s="67"/>
      <c r="AW15" s="52" t="s">
        <v>149</v>
      </c>
      <c r="AX15" s="53"/>
      <c r="AY15" s="67"/>
      <c r="AZ15" s="67"/>
      <c r="BA15" s="67" t="str">
        <f>IFERROR(VLOOKUP($C15,[1]求人管理台帳!$C$8:$BC$1657,50,0),"")</f>
        <v/>
      </c>
      <c r="BB15" s="67" t="str">
        <f>IFERROR(VLOOKUP($C15,[1]求人管理台帳!$C$8:$BC$1657,51,0),"")</f>
        <v/>
      </c>
      <c r="BC15" s="67" t="str">
        <f>IFERROR(VLOOKUP($C15,[1]求人管理台帳!$C$8:$BC$1657,52,0),"")</f>
        <v/>
      </c>
      <c r="BD15" s="78" t="str">
        <f>IFERROR(VLOOKUP($C15,[1]求人管理台帳!$C$8:$BC$1657,53,0),"")</f>
        <v/>
      </c>
      <c r="BE15" s="81"/>
    </row>
    <row r="16" spans="1:57" s="11" customFormat="1" ht="20.100000000000001" customHeight="1" x14ac:dyDescent="0.15">
      <c r="A16" s="68"/>
      <c r="B16" s="69"/>
      <c r="C16" s="70"/>
      <c r="D16" s="71">
        <f t="shared" ca="1" si="0"/>
        <v>45520</v>
      </c>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20" t="s">
        <v>150</v>
      </c>
      <c r="AX16" s="61"/>
      <c r="AY16" s="72"/>
      <c r="AZ16" s="72"/>
      <c r="BA16" s="72"/>
      <c r="BB16" s="72"/>
      <c r="BC16" s="72"/>
      <c r="BD16" s="79"/>
      <c r="BE16" s="82"/>
    </row>
    <row r="17" spans="1:57" s="11" customFormat="1" ht="20.100000000000001" customHeight="1" x14ac:dyDescent="0.15">
      <c r="A17" s="68"/>
      <c r="B17" s="69"/>
      <c r="C17" s="70"/>
      <c r="D17" s="71">
        <f t="shared" ca="1" si="0"/>
        <v>45520</v>
      </c>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20" t="s">
        <v>151</v>
      </c>
      <c r="AX17" s="61"/>
      <c r="AY17" s="72"/>
      <c r="AZ17" s="72"/>
      <c r="BA17" s="72"/>
      <c r="BB17" s="72"/>
      <c r="BC17" s="72"/>
      <c r="BD17" s="79"/>
      <c r="BE17" s="82"/>
    </row>
    <row r="18" spans="1:57" s="11" customFormat="1" ht="20.100000000000001" customHeight="1" x14ac:dyDescent="0.15">
      <c r="A18" s="68"/>
      <c r="B18" s="69"/>
      <c r="C18" s="70"/>
      <c r="D18" s="71">
        <f t="shared" ca="1" si="0"/>
        <v>45520</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20" t="s">
        <v>152</v>
      </c>
      <c r="AX18" s="61"/>
      <c r="AY18" s="72"/>
      <c r="AZ18" s="72"/>
      <c r="BA18" s="72"/>
      <c r="BB18" s="72"/>
      <c r="BC18" s="72"/>
      <c r="BD18" s="79"/>
      <c r="BE18" s="82"/>
    </row>
    <row r="19" spans="1:57" s="11" customFormat="1" ht="20.100000000000001" customHeight="1" x14ac:dyDescent="0.15">
      <c r="A19" s="68"/>
      <c r="B19" s="69"/>
      <c r="C19" s="70"/>
      <c r="D19" s="71">
        <f t="shared" ca="1" si="0"/>
        <v>45520</v>
      </c>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20" t="s">
        <v>153</v>
      </c>
      <c r="AX19" s="61"/>
      <c r="AY19" s="72"/>
      <c r="AZ19" s="72"/>
      <c r="BA19" s="72"/>
      <c r="BB19" s="72"/>
      <c r="BC19" s="72"/>
      <c r="BD19" s="79"/>
      <c r="BE19" s="82"/>
    </row>
    <row r="20" spans="1:57" s="11" customFormat="1" ht="20.100000000000001" customHeight="1" x14ac:dyDescent="0.15">
      <c r="A20" s="68"/>
      <c r="B20" s="69"/>
      <c r="C20" s="70"/>
      <c r="D20" s="71">
        <f t="shared" ca="1" si="0"/>
        <v>45520</v>
      </c>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20" t="s">
        <v>154</v>
      </c>
      <c r="AX20" s="61"/>
      <c r="AY20" s="72"/>
      <c r="AZ20" s="72"/>
      <c r="BA20" s="72"/>
      <c r="BB20" s="72"/>
      <c r="BC20" s="72"/>
      <c r="BD20" s="79"/>
      <c r="BE20" s="82"/>
    </row>
    <row r="21" spans="1:57" s="11" customFormat="1" ht="20.100000000000001" customHeight="1" x14ac:dyDescent="0.15">
      <c r="A21" s="68"/>
      <c r="B21" s="69"/>
      <c r="C21" s="70"/>
      <c r="D21" s="71">
        <f t="shared" ca="1" si="0"/>
        <v>45520</v>
      </c>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20" t="s">
        <v>155</v>
      </c>
      <c r="AX21" s="61"/>
      <c r="AY21" s="72"/>
      <c r="AZ21" s="72"/>
      <c r="BA21" s="72"/>
      <c r="BB21" s="72"/>
      <c r="BC21" s="72"/>
      <c r="BD21" s="79"/>
      <c r="BE21" s="82"/>
    </row>
    <row r="22" spans="1:57" ht="20.100000000000001" customHeight="1" thickBot="1" x14ac:dyDescent="0.2">
      <c r="A22" s="73"/>
      <c r="B22" s="74"/>
      <c r="C22" s="75"/>
      <c r="D22" s="76">
        <f t="shared" ca="1" si="0"/>
        <v>45520</v>
      </c>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54" t="s">
        <v>156</v>
      </c>
      <c r="AX22" s="62"/>
      <c r="AY22" s="77"/>
      <c r="AZ22" s="77"/>
      <c r="BA22" s="77"/>
      <c r="BB22" s="77"/>
      <c r="BC22" s="77"/>
      <c r="BD22" s="80"/>
      <c r="BE22" s="83"/>
    </row>
    <row r="23" spans="1:57" s="11" customFormat="1" ht="20.100000000000001" customHeight="1" thickTop="1" x14ac:dyDescent="0.15">
      <c r="A23" s="63" t="s">
        <v>161</v>
      </c>
      <c r="B23" s="64"/>
      <c r="C23" s="65"/>
      <c r="D23" s="66">
        <f t="shared" ca="1" si="0"/>
        <v>45520</v>
      </c>
      <c r="E23" s="67" t="str">
        <f>IFERROR(VLOOKUP($C23,[1]求人管理台帳!$C$8:$BC$1657,3,0),"")</f>
        <v/>
      </c>
      <c r="F23" s="67" t="str">
        <f>IFERROR(VLOOKUP($C23,[1]求人管理台帳!$C$8:$BC$1657,4,0),"")</f>
        <v/>
      </c>
      <c r="G23" s="67" t="str">
        <f>IFERROR(VLOOKUP($C23,[1]求人管理台帳!$C$8:$BC$1657,5,0),"")</f>
        <v/>
      </c>
      <c r="H23" s="67" t="str">
        <f>IFERROR(VLOOKUP($C23,[1]求人管理台帳!$C$8:$BC$1657,6,0),"")</f>
        <v/>
      </c>
      <c r="I23" s="67" t="str">
        <f>IFERROR(VLOOKUP($C23,[1]求人管理台帳!$C$8:$BC$1657,7,0),"")</f>
        <v/>
      </c>
      <c r="J23" s="67" t="str">
        <f>IFERROR(VLOOKUP($C23,[1]求人管理台帳!$C$8:$BC$1657,8,0),"")</f>
        <v/>
      </c>
      <c r="K23" s="67" t="str">
        <f>IFERROR(VLOOKUP($C23,[1]求人管理台帳!$C$8:$BC$1657,9,0),"")</f>
        <v/>
      </c>
      <c r="L23" s="67" t="str">
        <f>IFERROR(VLOOKUP($C23,[1]求人管理台帳!$C$8:$BC$1657,10,0),"")</f>
        <v/>
      </c>
      <c r="M23" s="67" t="str">
        <f>IFERROR(VLOOKUP($C23,[1]求人管理台帳!$C$8:$BC$1657,11,0),"")</f>
        <v/>
      </c>
      <c r="N23" s="67" t="str">
        <f>IFERROR(VLOOKUP($C23,[1]求人管理台帳!$C$8:$BC$1657,12,0),"")</f>
        <v/>
      </c>
      <c r="O23" s="67" t="str">
        <f>IFERROR(VLOOKUP($C23,[1]求人管理台帳!$C$8:$BC$1657,13,0),"")</f>
        <v/>
      </c>
      <c r="P23" s="67" t="str">
        <f>IFERROR(VLOOKUP($C23,[1]求人管理台帳!$C$8:$BC$1657,14,0),"")</f>
        <v/>
      </c>
      <c r="Q23" s="67" t="str">
        <f>IFERROR(VLOOKUP($C23,[1]求人管理台帳!$C$8:$BC$1657,15,0),"")</f>
        <v/>
      </c>
      <c r="R23" s="67" t="str">
        <f>IFERROR(VLOOKUP($C23,[1]求人管理台帳!$C$8:$BC$1657,16,0),"")</f>
        <v/>
      </c>
      <c r="S23" s="67" t="str">
        <f>IFERROR(VLOOKUP($C23,[1]求人管理台帳!$C$8:$BC$1657,17,0),"")</f>
        <v/>
      </c>
      <c r="T23" s="67" t="str">
        <f>IFERROR(VLOOKUP($C23,[1]求人管理台帳!$C$8:$BC$1657,18,0),"")</f>
        <v/>
      </c>
      <c r="U23" s="67" t="str">
        <f>IFERROR(VLOOKUP($C23,[1]求人管理台帳!$C$8:$BC$1657,19,0),"")</f>
        <v/>
      </c>
      <c r="V23" s="67" t="str">
        <f>IFERROR(VLOOKUP($C23,[1]求人管理台帳!$C$8:$BC$1657,20,0),"")</f>
        <v/>
      </c>
      <c r="W23" s="67" t="str">
        <f>IFERROR(VLOOKUP($C23,[1]求人管理台帳!$C$8:$BC$1657,21,0),"")</f>
        <v/>
      </c>
      <c r="X23" s="67" t="str">
        <f>IFERROR(VLOOKUP($C23,[1]求人管理台帳!$C$8:$BC$1657,22,0),"")</f>
        <v/>
      </c>
      <c r="Y23" s="67" t="str">
        <f>IFERROR(VLOOKUP($C23,[1]求人管理台帳!$C$8:$BC$1657,23,0),"")</f>
        <v/>
      </c>
      <c r="Z23" s="67" t="str">
        <f>IFERROR(VLOOKUP($C23,[1]求人管理台帳!$C$8:$BC$1657,24,0),"")</f>
        <v/>
      </c>
      <c r="AA23" s="67" t="str">
        <f>IFERROR(VLOOKUP($C23,[1]求人管理台帳!$C$8:$BC$1657,25,0),"")</f>
        <v/>
      </c>
      <c r="AB23" s="67" t="str">
        <f>IFERROR(VLOOKUP($C23,[1]求人管理台帳!$C$8:$BC$1657,26,0),"")</f>
        <v/>
      </c>
      <c r="AC23" s="67" t="str">
        <f>IFERROR(VLOOKUP($C23,[1]求人管理台帳!$C$8:$BC$1657,27,0),"")</f>
        <v/>
      </c>
      <c r="AD23" s="67" t="str">
        <f>IFERROR(VLOOKUP($C23,[1]求人管理台帳!$C$8:$BC$1657,28,0),"")</f>
        <v/>
      </c>
      <c r="AE23" s="67" t="str">
        <f>IFERROR(VLOOKUP($C23,[1]求人管理台帳!$C$8:$BC$1657,29,0),"")</f>
        <v/>
      </c>
      <c r="AF23" s="67" t="str">
        <f>IFERROR(VLOOKUP($C23,[1]求人管理台帳!$C$8:$BC$1657,30,0),"")</f>
        <v/>
      </c>
      <c r="AG23" s="67" t="str">
        <f>IFERROR(VLOOKUP($C23,[1]求人管理台帳!$C$8:$BC$1657,31,0),"")</f>
        <v/>
      </c>
      <c r="AH23" s="67" t="str">
        <f>IFERROR(VLOOKUP($C23,[1]求人管理台帳!$C$8:$BC$1657,32,0),"")</f>
        <v/>
      </c>
      <c r="AI23" s="67" t="str">
        <f>IFERROR(VLOOKUP($C23,[1]求人管理台帳!$C$8:$BC$1657,33,0),"")</f>
        <v/>
      </c>
      <c r="AJ23" s="67" t="str">
        <f>IFERROR(VLOOKUP($C23,[1]求人管理台帳!$C$8:$BC$1657,34,0),"")</f>
        <v/>
      </c>
      <c r="AK23" s="67" t="str">
        <f>IFERROR(VLOOKUP($C23,[1]求人管理台帳!$C$8:$BC$1657,35,0),"")</f>
        <v/>
      </c>
      <c r="AL23" s="67" t="str">
        <f>IFERROR(VLOOKUP($C23,[1]求人管理台帳!$C$8:$BC$1657,36,0),"")</f>
        <v/>
      </c>
      <c r="AM23" s="67" t="str">
        <f>IFERROR(VLOOKUP($C23,[1]求人管理台帳!$C$8:$BC$1657,37,0),"")</f>
        <v/>
      </c>
      <c r="AN23" s="67" t="str">
        <f>IFERROR(VLOOKUP($C23,[1]求人管理台帳!$C$8:$BC$1657,38,0),"")</f>
        <v/>
      </c>
      <c r="AO23" s="67" t="str">
        <f>IFERROR(VLOOKUP($C23,[1]求人管理台帳!$C$8:$BC$1657,39,0),"")</f>
        <v/>
      </c>
      <c r="AP23" s="67" t="str">
        <f>IFERROR(VLOOKUP($C23,[1]求人管理台帳!$C$8:$BC$1657,40,0),"")</f>
        <v/>
      </c>
      <c r="AQ23" s="67" t="str">
        <f>IFERROR(VLOOKUP($C23,[1]求人管理台帳!$C$8:$BC$1657,41,0),"")</f>
        <v/>
      </c>
      <c r="AR23" s="67" t="str">
        <f>IFERROR(VLOOKUP($C23,[1]求人管理台帳!$C$8:$BC$1657,42,0),"")</f>
        <v/>
      </c>
      <c r="AS23" s="67" t="str">
        <f>IFERROR(VLOOKUP($C23,[1]求人管理台帳!$C$8:$BC$1657,43,0),"")</f>
        <v/>
      </c>
      <c r="AT23" s="67" t="str">
        <f>IFERROR(VLOOKUP($C23,[1]求人管理台帳!$C$8:$BC$1657,44,0),"")</f>
        <v/>
      </c>
      <c r="AU23" s="67" t="str">
        <f>IFERROR(VLOOKUP($C23,[1]求人管理台帳!$C$8:$BC$1657,45,0),"")</f>
        <v/>
      </c>
      <c r="AV23" s="67"/>
      <c r="AW23" s="52" t="s">
        <v>149</v>
      </c>
      <c r="AX23" s="53"/>
      <c r="AY23" s="67"/>
      <c r="AZ23" s="67"/>
      <c r="BA23" s="67" t="str">
        <f>IFERROR(VLOOKUP($C23,[1]求人管理台帳!$C$8:$BC$1657,50,0),"")</f>
        <v/>
      </c>
      <c r="BB23" s="67" t="str">
        <f>IFERROR(VLOOKUP($C23,[1]求人管理台帳!$C$8:$BC$1657,51,0),"")</f>
        <v/>
      </c>
      <c r="BC23" s="67" t="str">
        <f>IFERROR(VLOOKUP($C23,[1]求人管理台帳!$C$8:$BC$1657,52,0),"")</f>
        <v/>
      </c>
      <c r="BD23" s="78" t="str">
        <f>IFERROR(VLOOKUP($C23,[1]求人管理台帳!$C$8:$BC$1657,53,0),"")</f>
        <v/>
      </c>
      <c r="BE23" s="81"/>
    </row>
    <row r="24" spans="1:57" s="11" customFormat="1" ht="20.100000000000001" customHeight="1" x14ac:dyDescent="0.15">
      <c r="A24" s="68"/>
      <c r="B24" s="69"/>
      <c r="C24" s="70"/>
      <c r="D24" s="71">
        <f t="shared" ca="1" si="0"/>
        <v>45520</v>
      </c>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20" t="s">
        <v>150</v>
      </c>
      <c r="AX24" s="61"/>
      <c r="AY24" s="72"/>
      <c r="AZ24" s="72"/>
      <c r="BA24" s="72"/>
      <c r="BB24" s="72"/>
      <c r="BC24" s="72"/>
      <c r="BD24" s="79"/>
      <c r="BE24" s="82"/>
    </row>
    <row r="25" spans="1:57" s="11" customFormat="1" ht="20.100000000000001" customHeight="1" x14ac:dyDescent="0.15">
      <c r="A25" s="68"/>
      <c r="B25" s="69"/>
      <c r="C25" s="70"/>
      <c r="D25" s="71">
        <f t="shared" ca="1" si="0"/>
        <v>45520</v>
      </c>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20" t="s">
        <v>151</v>
      </c>
      <c r="AX25" s="61"/>
      <c r="AY25" s="72"/>
      <c r="AZ25" s="72"/>
      <c r="BA25" s="72"/>
      <c r="BB25" s="72"/>
      <c r="BC25" s="72"/>
      <c r="BD25" s="79"/>
      <c r="BE25" s="82"/>
    </row>
    <row r="26" spans="1:57" s="11" customFormat="1" ht="20.100000000000001" customHeight="1" x14ac:dyDescent="0.15">
      <c r="A26" s="68"/>
      <c r="B26" s="69"/>
      <c r="C26" s="70"/>
      <c r="D26" s="71">
        <f t="shared" ca="1" si="0"/>
        <v>45520</v>
      </c>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20" t="s">
        <v>152</v>
      </c>
      <c r="AX26" s="61"/>
      <c r="AY26" s="72"/>
      <c r="AZ26" s="72"/>
      <c r="BA26" s="72"/>
      <c r="BB26" s="72"/>
      <c r="BC26" s="72"/>
      <c r="BD26" s="79"/>
      <c r="BE26" s="82"/>
    </row>
    <row r="27" spans="1:57" s="11" customFormat="1" ht="20.100000000000001" customHeight="1" x14ac:dyDescent="0.15">
      <c r="A27" s="68"/>
      <c r="B27" s="69"/>
      <c r="C27" s="70"/>
      <c r="D27" s="71">
        <f t="shared" ca="1" si="0"/>
        <v>45520</v>
      </c>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20" t="s">
        <v>153</v>
      </c>
      <c r="AX27" s="61"/>
      <c r="AY27" s="72"/>
      <c r="AZ27" s="72"/>
      <c r="BA27" s="72"/>
      <c r="BB27" s="72"/>
      <c r="BC27" s="72"/>
      <c r="BD27" s="79"/>
      <c r="BE27" s="82"/>
    </row>
    <row r="28" spans="1:57" s="11" customFormat="1" ht="20.100000000000001" customHeight="1" x14ac:dyDescent="0.15">
      <c r="A28" s="68"/>
      <c r="B28" s="69"/>
      <c r="C28" s="70"/>
      <c r="D28" s="71">
        <f t="shared" ca="1" si="0"/>
        <v>45520</v>
      </c>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20" t="s">
        <v>154</v>
      </c>
      <c r="AX28" s="61"/>
      <c r="AY28" s="72"/>
      <c r="AZ28" s="72"/>
      <c r="BA28" s="72"/>
      <c r="BB28" s="72"/>
      <c r="BC28" s="72"/>
      <c r="BD28" s="79"/>
      <c r="BE28" s="82"/>
    </row>
    <row r="29" spans="1:57" s="11" customFormat="1" ht="20.100000000000001" customHeight="1" x14ac:dyDescent="0.15">
      <c r="A29" s="68"/>
      <c r="B29" s="69"/>
      <c r="C29" s="70"/>
      <c r="D29" s="71">
        <f t="shared" ca="1" si="0"/>
        <v>45520</v>
      </c>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20" t="s">
        <v>155</v>
      </c>
      <c r="AX29" s="61"/>
      <c r="AY29" s="72"/>
      <c r="AZ29" s="72"/>
      <c r="BA29" s="72"/>
      <c r="BB29" s="72"/>
      <c r="BC29" s="72"/>
      <c r="BD29" s="79"/>
      <c r="BE29" s="82"/>
    </row>
    <row r="30" spans="1:57" ht="20.100000000000001" customHeight="1" thickBot="1" x14ac:dyDescent="0.2">
      <c r="A30" s="73"/>
      <c r="B30" s="74"/>
      <c r="C30" s="75"/>
      <c r="D30" s="76">
        <f t="shared" ca="1" si="0"/>
        <v>45520</v>
      </c>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54" t="s">
        <v>156</v>
      </c>
      <c r="AX30" s="62"/>
      <c r="AY30" s="77"/>
      <c r="AZ30" s="77"/>
      <c r="BA30" s="77"/>
      <c r="BB30" s="77"/>
      <c r="BC30" s="77"/>
      <c r="BD30" s="80"/>
      <c r="BE30" s="83"/>
    </row>
    <row r="31" spans="1:57" s="11" customFormat="1" ht="20.100000000000001" customHeight="1" thickTop="1" x14ac:dyDescent="0.15">
      <c r="A31" s="63" t="s">
        <v>162</v>
      </c>
      <c r="B31" s="64"/>
      <c r="C31" s="65"/>
      <c r="D31" s="66">
        <f t="shared" ca="1" si="0"/>
        <v>45520</v>
      </c>
      <c r="E31" s="67" t="str">
        <f>IFERROR(VLOOKUP($C31,[1]求人管理台帳!$C$8:$BC$1657,3,0),"")</f>
        <v/>
      </c>
      <c r="F31" s="67" t="str">
        <f>IFERROR(VLOOKUP($C31,[1]求人管理台帳!$C$8:$BC$1657,4,0),"")</f>
        <v/>
      </c>
      <c r="G31" s="67" t="str">
        <f>IFERROR(VLOOKUP($C31,[1]求人管理台帳!$C$8:$BC$1657,5,0),"")</f>
        <v/>
      </c>
      <c r="H31" s="67" t="str">
        <f>IFERROR(VLOOKUP($C31,[1]求人管理台帳!$C$8:$BC$1657,6,0),"")</f>
        <v/>
      </c>
      <c r="I31" s="67" t="str">
        <f>IFERROR(VLOOKUP($C31,[1]求人管理台帳!$C$8:$BC$1657,7,0),"")</f>
        <v/>
      </c>
      <c r="J31" s="67" t="str">
        <f>IFERROR(VLOOKUP($C31,[1]求人管理台帳!$C$8:$BC$1657,8,0),"")</f>
        <v/>
      </c>
      <c r="K31" s="67" t="str">
        <f>IFERROR(VLOOKUP($C31,[1]求人管理台帳!$C$8:$BC$1657,9,0),"")</f>
        <v/>
      </c>
      <c r="L31" s="67" t="str">
        <f>IFERROR(VLOOKUP($C31,[1]求人管理台帳!$C$8:$BC$1657,10,0),"")</f>
        <v/>
      </c>
      <c r="M31" s="67" t="str">
        <f>IFERROR(VLOOKUP($C31,[1]求人管理台帳!$C$8:$BC$1657,11,0),"")</f>
        <v/>
      </c>
      <c r="N31" s="67" t="str">
        <f>IFERROR(VLOOKUP($C31,[1]求人管理台帳!$C$8:$BC$1657,12,0),"")</f>
        <v/>
      </c>
      <c r="O31" s="67" t="str">
        <f>IFERROR(VLOOKUP($C31,[1]求人管理台帳!$C$8:$BC$1657,13,0),"")</f>
        <v/>
      </c>
      <c r="P31" s="67" t="str">
        <f>IFERROR(VLOOKUP($C31,[1]求人管理台帳!$C$8:$BC$1657,14,0),"")</f>
        <v/>
      </c>
      <c r="Q31" s="67" t="str">
        <f>IFERROR(VLOOKUP($C31,[1]求人管理台帳!$C$8:$BC$1657,15,0),"")</f>
        <v/>
      </c>
      <c r="R31" s="67" t="str">
        <f>IFERROR(VLOOKUP($C31,[1]求人管理台帳!$C$8:$BC$1657,16,0),"")</f>
        <v/>
      </c>
      <c r="S31" s="67" t="str">
        <f>IFERROR(VLOOKUP($C31,[1]求人管理台帳!$C$8:$BC$1657,17,0),"")</f>
        <v/>
      </c>
      <c r="T31" s="67" t="str">
        <f>IFERROR(VLOOKUP($C31,[1]求人管理台帳!$C$8:$BC$1657,18,0),"")</f>
        <v/>
      </c>
      <c r="U31" s="67"/>
      <c r="V31" s="67" t="str">
        <f>IFERROR(VLOOKUP($C31,[1]求人管理台帳!$C$8:$BC$1657,20,0),"")</f>
        <v/>
      </c>
      <c r="W31" s="67" t="str">
        <f>IFERROR(VLOOKUP($C31,[1]求人管理台帳!$C$8:$BC$1657,21,0),"")</f>
        <v/>
      </c>
      <c r="X31" s="67" t="str">
        <f>IFERROR(VLOOKUP($C31,[1]求人管理台帳!$C$8:$BC$1657,22,0),"")</f>
        <v/>
      </c>
      <c r="Y31" s="67" t="str">
        <f>IFERROR(VLOOKUP($C31,[1]求人管理台帳!$C$8:$BC$1657,23,0),"")</f>
        <v/>
      </c>
      <c r="Z31" s="67" t="str">
        <f>IFERROR(VLOOKUP($C31,[1]求人管理台帳!$C$8:$BC$1657,24,0),"")</f>
        <v/>
      </c>
      <c r="AA31" s="67" t="str">
        <f>IFERROR(VLOOKUP($C31,[1]求人管理台帳!$C$8:$BC$1657,25,0),"")</f>
        <v/>
      </c>
      <c r="AB31" s="67" t="str">
        <f>IFERROR(VLOOKUP($C31,[1]求人管理台帳!$C$8:$BC$1657,26,0),"")</f>
        <v/>
      </c>
      <c r="AC31" s="67" t="str">
        <f>IFERROR(VLOOKUP($C31,[1]求人管理台帳!$C$8:$BC$1657,27,0),"")</f>
        <v/>
      </c>
      <c r="AD31" s="67" t="str">
        <f>IFERROR(VLOOKUP($C31,[1]求人管理台帳!$C$8:$BC$1657,28,0),"")</f>
        <v/>
      </c>
      <c r="AE31" s="67" t="str">
        <f>IFERROR(VLOOKUP($C31,[1]求人管理台帳!$C$8:$BC$1657,29,0),"")</f>
        <v/>
      </c>
      <c r="AF31" s="67" t="str">
        <f>IFERROR(VLOOKUP($C31,[1]求人管理台帳!$C$8:$BC$1657,30,0),"")</f>
        <v/>
      </c>
      <c r="AG31" s="67" t="str">
        <f>IFERROR(VLOOKUP($C31,[1]求人管理台帳!$C$8:$BC$1657,31,0),"")</f>
        <v/>
      </c>
      <c r="AH31" s="67" t="str">
        <f>IFERROR(VLOOKUP($C31,[1]求人管理台帳!$C$8:$BC$1657,32,0),"")</f>
        <v/>
      </c>
      <c r="AI31" s="67" t="str">
        <f>IFERROR(VLOOKUP($C31,[1]求人管理台帳!$C$8:$BC$1657,33,0),"")</f>
        <v/>
      </c>
      <c r="AJ31" s="67" t="str">
        <f>IFERROR(VLOOKUP($C31,[1]求人管理台帳!$C$8:$BC$1657,34,0),"")</f>
        <v/>
      </c>
      <c r="AK31" s="67" t="str">
        <f>IFERROR(VLOOKUP($C31,[1]求人管理台帳!$C$8:$BC$1657,35,0),"")</f>
        <v/>
      </c>
      <c r="AL31" s="67" t="str">
        <f>IFERROR(VLOOKUP($C31,[1]求人管理台帳!$C$8:$BC$1657,36,0),"")</f>
        <v/>
      </c>
      <c r="AM31" s="67" t="str">
        <f>IFERROR(VLOOKUP($C31,[1]求人管理台帳!$C$8:$BC$1657,37,0),"")</f>
        <v/>
      </c>
      <c r="AN31" s="67" t="str">
        <f>IFERROR(VLOOKUP($C31,[1]求人管理台帳!$C$8:$BC$1657,38,0),"")</f>
        <v/>
      </c>
      <c r="AO31" s="67" t="str">
        <f>IFERROR(VLOOKUP($C31,[1]求人管理台帳!$C$8:$BC$1657,39,0),"")</f>
        <v/>
      </c>
      <c r="AP31" s="67" t="str">
        <f>IFERROR(VLOOKUP($C31,[1]求人管理台帳!$C$8:$BC$1657,40,0),"")</f>
        <v/>
      </c>
      <c r="AQ31" s="67" t="str">
        <f>IFERROR(VLOOKUP($C31,[1]求人管理台帳!$C$8:$BC$1657,41,0),"")</f>
        <v/>
      </c>
      <c r="AR31" s="67" t="str">
        <f>IFERROR(VLOOKUP($C31,[1]求人管理台帳!$C$8:$BC$1657,42,0),"")</f>
        <v/>
      </c>
      <c r="AS31" s="67" t="str">
        <f>IFERROR(VLOOKUP($C31,[1]求人管理台帳!$C$8:$BC$1657,43,0),"")</f>
        <v/>
      </c>
      <c r="AT31" s="67" t="str">
        <f>IFERROR(VLOOKUP($C31,[1]求人管理台帳!$C$8:$BC$1657,44,0),"")</f>
        <v/>
      </c>
      <c r="AU31" s="67" t="str">
        <f>IFERROR(VLOOKUP($C31,[1]求人管理台帳!$C$8:$BC$1657,45,0),"")</f>
        <v/>
      </c>
      <c r="AV31" s="67"/>
      <c r="AW31" s="52" t="s">
        <v>177</v>
      </c>
      <c r="AX31" s="53"/>
      <c r="AY31" s="67"/>
      <c r="AZ31" s="67"/>
      <c r="BA31" s="67" t="str">
        <f>IFERROR(VLOOKUP($C31,[1]求人管理台帳!$C$8:$BC$1657,50,0),"")</f>
        <v/>
      </c>
      <c r="BB31" s="67" t="str">
        <f>IFERROR(VLOOKUP($C31,[1]求人管理台帳!$C$8:$BC$1657,51,0),"")</f>
        <v/>
      </c>
      <c r="BC31" s="67" t="str">
        <f>IFERROR(VLOOKUP($C31,[1]求人管理台帳!$C$8:$BC$1657,52,0),"")</f>
        <v/>
      </c>
      <c r="BD31" s="78" t="str">
        <f>IFERROR(VLOOKUP($C31,[1]求人管理台帳!$C$8:$BC$1657,53,0),"")</f>
        <v/>
      </c>
      <c r="BE31" s="81"/>
    </row>
    <row r="32" spans="1:57" s="11" customFormat="1" ht="20.100000000000001" customHeight="1" x14ac:dyDescent="0.15">
      <c r="A32" s="68"/>
      <c r="B32" s="69"/>
      <c r="C32" s="70"/>
      <c r="D32" s="71">
        <f t="shared" ca="1" si="0"/>
        <v>45520</v>
      </c>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20" t="s">
        <v>178</v>
      </c>
      <c r="AX32" s="61"/>
      <c r="AY32" s="72"/>
      <c r="AZ32" s="72"/>
      <c r="BA32" s="72"/>
      <c r="BB32" s="72"/>
      <c r="BC32" s="72"/>
      <c r="BD32" s="79"/>
      <c r="BE32" s="82"/>
    </row>
    <row r="33" spans="1:57" s="11" customFormat="1" ht="20.100000000000001" customHeight="1" x14ac:dyDescent="0.15">
      <c r="A33" s="68"/>
      <c r="B33" s="69"/>
      <c r="C33" s="70"/>
      <c r="D33" s="71">
        <f t="shared" ca="1" si="0"/>
        <v>45520</v>
      </c>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20" t="s">
        <v>151</v>
      </c>
      <c r="AX33" s="61"/>
      <c r="AY33" s="72"/>
      <c r="AZ33" s="72"/>
      <c r="BA33" s="72"/>
      <c r="BB33" s="72"/>
      <c r="BC33" s="72"/>
      <c r="BD33" s="79"/>
      <c r="BE33" s="82"/>
    </row>
    <row r="34" spans="1:57" s="11" customFormat="1" ht="20.100000000000001" customHeight="1" x14ac:dyDescent="0.15">
      <c r="A34" s="68"/>
      <c r="B34" s="69"/>
      <c r="C34" s="70"/>
      <c r="D34" s="71">
        <f t="shared" ca="1" si="0"/>
        <v>45520</v>
      </c>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20" t="s">
        <v>179</v>
      </c>
      <c r="AX34" s="61"/>
      <c r="AY34" s="72"/>
      <c r="AZ34" s="72"/>
      <c r="BA34" s="72"/>
      <c r="BB34" s="72"/>
      <c r="BC34" s="72"/>
      <c r="BD34" s="79"/>
      <c r="BE34" s="82"/>
    </row>
    <row r="35" spans="1:57" s="11" customFormat="1" ht="20.100000000000001" customHeight="1" x14ac:dyDescent="0.15">
      <c r="A35" s="68"/>
      <c r="B35" s="69"/>
      <c r="C35" s="70"/>
      <c r="D35" s="71">
        <f t="shared" ca="1" si="0"/>
        <v>45520</v>
      </c>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20" t="s">
        <v>180</v>
      </c>
      <c r="AX35" s="61"/>
      <c r="AY35" s="72"/>
      <c r="AZ35" s="72"/>
      <c r="BA35" s="72"/>
      <c r="BB35" s="72"/>
      <c r="BC35" s="72"/>
      <c r="BD35" s="79"/>
      <c r="BE35" s="82"/>
    </row>
    <row r="36" spans="1:57" s="11" customFormat="1" ht="20.100000000000001" customHeight="1" x14ac:dyDescent="0.15">
      <c r="A36" s="68"/>
      <c r="B36" s="69"/>
      <c r="C36" s="70"/>
      <c r="D36" s="71">
        <f t="shared" ca="1" si="0"/>
        <v>45520</v>
      </c>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20" t="s">
        <v>154</v>
      </c>
      <c r="AX36" s="61"/>
      <c r="AY36" s="72"/>
      <c r="AZ36" s="72"/>
      <c r="BA36" s="72"/>
      <c r="BB36" s="72"/>
      <c r="BC36" s="72"/>
      <c r="BD36" s="79"/>
      <c r="BE36" s="82"/>
    </row>
    <row r="37" spans="1:57" s="11" customFormat="1" ht="20.100000000000001" customHeight="1" x14ac:dyDescent="0.15">
      <c r="A37" s="68"/>
      <c r="B37" s="69"/>
      <c r="C37" s="70"/>
      <c r="D37" s="71">
        <f t="shared" ca="1" si="0"/>
        <v>45520</v>
      </c>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20" t="s">
        <v>181</v>
      </c>
      <c r="AX37" s="61"/>
      <c r="AY37" s="72"/>
      <c r="AZ37" s="72"/>
      <c r="BA37" s="72"/>
      <c r="BB37" s="72"/>
      <c r="BC37" s="72"/>
      <c r="BD37" s="79"/>
      <c r="BE37" s="82"/>
    </row>
    <row r="38" spans="1:57" ht="20.100000000000001" customHeight="1" thickBot="1" x14ac:dyDescent="0.2">
      <c r="A38" s="73"/>
      <c r="B38" s="74"/>
      <c r="C38" s="75"/>
      <c r="D38" s="76">
        <f t="shared" ca="1" si="0"/>
        <v>45520</v>
      </c>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54" t="s">
        <v>182</v>
      </c>
      <c r="AX38" s="62"/>
      <c r="AY38" s="77"/>
      <c r="AZ38" s="77"/>
      <c r="BA38" s="77"/>
      <c r="BB38" s="77"/>
      <c r="BC38" s="77"/>
      <c r="BD38" s="80"/>
      <c r="BE38" s="83"/>
    </row>
    <row r="39" spans="1:57" s="11" customFormat="1" ht="20.100000000000001" customHeight="1" thickTop="1" x14ac:dyDescent="0.15">
      <c r="A39" s="63" t="s">
        <v>163</v>
      </c>
      <c r="B39" s="64"/>
      <c r="C39" s="65"/>
      <c r="D39" s="66">
        <f t="shared" ca="1" si="0"/>
        <v>45520</v>
      </c>
      <c r="E39" s="67" t="str">
        <f>IFERROR(VLOOKUP($C39,[1]求人管理台帳!$C$8:$BC$1657,3,0),"")</f>
        <v/>
      </c>
      <c r="F39" s="67" t="str">
        <f>IFERROR(VLOOKUP($C39,[1]求人管理台帳!$C$8:$BC$1657,4,0),"")</f>
        <v/>
      </c>
      <c r="G39" s="67" t="str">
        <f>IFERROR(VLOOKUP($C39,[1]求人管理台帳!$C$8:$BC$1657,5,0),"")</f>
        <v/>
      </c>
      <c r="H39" s="67" t="str">
        <f>IFERROR(VLOOKUP($C39,[1]求人管理台帳!$C$8:$BC$1657,6,0),"")</f>
        <v/>
      </c>
      <c r="I39" s="67" t="str">
        <f>IFERROR(VLOOKUP($C39,[1]求人管理台帳!$C$8:$BC$1657,7,0),"")</f>
        <v/>
      </c>
      <c r="J39" s="67" t="str">
        <f>IFERROR(VLOOKUP($C39,[1]求人管理台帳!$C$8:$BC$1657,8,0),"")</f>
        <v/>
      </c>
      <c r="K39" s="67" t="str">
        <f>IFERROR(VLOOKUP($C39,[1]求人管理台帳!$C$8:$BC$1657,9,0),"")</f>
        <v/>
      </c>
      <c r="L39" s="67" t="str">
        <f>IFERROR(VLOOKUP($C39,[1]求人管理台帳!$C$8:$BC$1657,10,0),"")</f>
        <v/>
      </c>
      <c r="M39" s="67" t="str">
        <f>IFERROR(VLOOKUP($C39,[1]求人管理台帳!$C$8:$BC$1657,11,0),"")</f>
        <v/>
      </c>
      <c r="N39" s="67" t="str">
        <f>IFERROR(VLOOKUP($C39,[1]求人管理台帳!$C$8:$BC$1657,12,0),"")</f>
        <v/>
      </c>
      <c r="O39" s="67" t="str">
        <f>IFERROR(VLOOKUP($C39,[1]求人管理台帳!$C$8:$BC$1657,13,0),"")</f>
        <v/>
      </c>
      <c r="P39" s="67" t="str">
        <f>IFERROR(VLOOKUP($C39,[1]求人管理台帳!$C$8:$BC$1657,14,0),"")</f>
        <v/>
      </c>
      <c r="Q39" s="67" t="str">
        <f>IFERROR(VLOOKUP($C39,[1]求人管理台帳!$C$8:$BC$1657,15,0),"")</f>
        <v/>
      </c>
      <c r="R39" s="67" t="str">
        <f>IFERROR(VLOOKUP($C39,[1]求人管理台帳!$C$8:$BC$1657,16,0),"")</f>
        <v/>
      </c>
      <c r="S39" s="67" t="str">
        <f>IFERROR(VLOOKUP($C39,[1]求人管理台帳!$C$8:$BC$1657,17,0),"")</f>
        <v/>
      </c>
      <c r="T39" s="67" t="str">
        <f>IFERROR(VLOOKUP($C39,[1]求人管理台帳!$C$8:$BC$1657,18,0),"")</f>
        <v/>
      </c>
      <c r="U39" s="67" t="str">
        <f>IFERROR(VLOOKUP($C39,[1]求人管理台帳!$C$8:$BC$1657,19,0),"")</f>
        <v/>
      </c>
      <c r="V39" s="67" t="str">
        <f>IFERROR(VLOOKUP($C39,[1]求人管理台帳!$C$8:$BC$1657,20,0),"")</f>
        <v/>
      </c>
      <c r="W39" s="67" t="str">
        <f>IFERROR(VLOOKUP($C39,[1]求人管理台帳!$C$8:$BC$1657,21,0),"")</f>
        <v/>
      </c>
      <c r="X39" s="67" t="str">
        <f>IFERROR(VLOOKUP($C39,[1]求人管理台帳!$C$8:$BC$1657,22,0),"")</f>
        <v/>
      </c>
      <c r="Y39" s="67" t="str">
        <f>IFERROR(VLOOKUP($C39,[1]求人管理台帳!$C$8:$BC$1657,23,0),"")</f>
        <v/>
      </c>
      <c r="Z39" s="67" t="str">
        <f>IFERROR(VLOOKUP($C39,[1]求人管理台帳!$C$8:$BC$1657,24,0),"")</f>
        <v/>
      </c>
      <c r="AA39" s="67" t="str">
        <f>IFERROR(VLOOKUP($C39,[1]求人管理台帳!$C$8:$BC$1657,25,0),"")</f>
        <v/>
      </c>
      <c r="AB39" s="67" t="str">
        <f>IFERROR(VLOOKUP($C39,[1]求人管理台帳!$C$8:$BC$1657,26,0),"")</f>
        <v/>
      </c>
      <c r="AC39" s="67" t="str">
        <f>IFERROR(VLOOKUP($C39,[1]求人管理台帳!$C$8:$BC$1657,27,0),"")</f>
        <v/>
      </c>
      <c r="AD39" s="67" t="str">
        <f>IFERROR(VLOOKUP($C39,[1]求人管理台帳!$C$8:$BC$1657,28,0),"")</f>
        <v/>
      </c>
      <c r="AE39" s="67" t="str">
        <f>IFERROR(VLOOKUP($C39,[1]求人管理台帳!$C$8:$BC$1657,29,0),"")</f>
        <v/>
      </c>
      <c r="AF39" s="67" t="str">
        <f>IFERROR(VLOOKUP($C39,[1]求人管理台帳!$C$8:$BC$1657,30,0),"")</f>
        <v/>
      </c>
      <c r="AG39" s="67" t="str">
        <f>IFERROR(VLOOKUP($C39,[1]求人管理台帳!$C$8:$BC$1657,31,0),"")</f>
        <v/>
      </c>
      <c r="AH39" s="67" t="str">
        <f>IFERROR(VLOOKUP($C39,[1]求人管理台帳!$C$8:$BC$1657,32,0),"")</f>
        <v/>
      </c>
      <c r="AI39" s="67" t="str">
        <f>IFERROR(VLOOKUP($C39,[1]求人管理台帳!$C$8:$BC$1657,33,0),"")</f>
        <v/>
      </c>
      <c r="AJ39" s="67" t="str">
        <f>IFERROR(VLOOKUP($C39,[1]求人管理台帳!$C$8:$BC$1657,34,0),"")</f>
        <v/>
      </c>
      <c r="AK39" s="67" t="str">
        <f>IFERROR(VLOOKUP($C39,[1]求人管理台帳!$C$8:$BC$1657,35,0),"")</f>
        <v/>
      </c>
      <c r="AL39" s="67" t="str">
        <f>IFERROR(VLOOKUP($C39,[1]求人管理台帳!$C$8:$BC$1657,36,0),"")</f>
        <v/>
      </c>
      <c r="AM39" s="67" t="str">
        <f>IFERROR(VLOOKUP($C39,[1]求人管理台帳!$C$8:$BC$1657,37,0),"")</f>
        <v/>
      </c>
      <c r="AN39" s="67" t="str">
        <f>IFERROR(VLOOKUP($C39,[1]求人管理台帳!$C$8:$BC$1657,38,0),"")</f>
        <v/>
      </c>
      <c r="AO39" s="67" t="str">
        <f>IFERROR(VLOOKUP($C39,[1]求人管理台帳!$C$8:$BC$1657,39,0),"")</f>
        <v/>
      </c>
      <c r="AP39" s="67" t="str">
        <f>IFERROR(VLOOKUP($C39,[1]求人管理台帳!$C$8:$BC$1657,40,0),"")</f>
        <v/>
      </c>
      <c r="AQ39" s="67" t="str">
        <f>IFERROR(VLOOKUP($C39,[1]求人管理台帳!$C$8:$BC$1657,41,0),"")</f>
        <v/>
      </c>
      <c r="AR39" s="67" t="str">
        <f>IFERROR(VLOOKUP($C39,[1]求人管理台帳!$C$8:$BC$1657,42,0),"")</f>
        <v/>
      </c>
      <c r="AS39" s="67" t="str">
        <f>IFERROR(VLOOKUP($C39,[1]求人管理台帳!$C$8:$BC$1657,43,0),"")</f>
        <v/>
      </c>
      <c r="AT39" s="67" t="str">
        <f>IFERROR(VLOOKUP($C39,[1]求人管理台帳!$C$8:$BC$1657,44,0),"")</f>
        <v/>
      </c>
      <c r="AU39" s="67" t="str">
        <f>IFERROR(VLOOKUP($C39,[1]求人管理台帳!$C$8:$BC$1657,45,0),"")</f>
        <v/>
      </c>
      <c r="AV39" s="67"/>
      <c r="AW39" s="52" t="s">
        <v>177</v>
      </c>
      <c r="AX39" s="53"/>
      <c r="AY39" s="67"/>
      <c r="AZ39" s="67"/>
      <c r="BA39" s="67" t="str">
        <f>IFERROR(VLOOKUP($C39,[1]求人管理台帳!$C$8:$BC$1657,50,0),"")</f>
        <v/>
      </c>
      <c r="BB39" s="67" t="str">
        <f>IFERROR(VLOOKUP($C39,[1]求人管理台帳!$C$8:$BC$1657,51,0),"")</f>
        <v/>
      </c>
      <c r="BC39" s="67" t="str">
        <f>IFERROR(VLOOKUP($C39,[1]求人管理台帳!$C$8:$BC$1657,52,0),"")</f>
        <v/>
      </c>
      <c r="BD39" s="78" t="str">
        <f>IFERROR(VLOOKUP($C39,[1]求人管理台帳!$C$8:$BC$1657,53,0),"")</f>
        <v/>
      </c>
      <c r="BE39" s="81"/>
    </row>
    <row r="40" spans="1:57" s="11" customFormat="1" ht="20.100000000000001" customHeight="1" x14ac:dyDescent="0.15">
      <c r="A40" s="68"/>
      <c r="B40" s="69"/>
      <c r="C40" s="70"/>
      <c r="D40" s="71">
        <f t="shared" ca="1" si="0"/>
        <v>45520</v>
      </c>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20" t="s">
        <v>178</v>
      </c>
      <c r="AX40" s="61"/>
      <c r="AY40" s="72"/>
      <c r="AZ40" s="72"/>
      <c r="BA40" s="72"/>
      <c r="BB40" s="72"/>
      <c r="BC40" s="72"/>
      <c r="BD40" s="79"/>
      <c r="BE40" s="82"/>
    </row>
    <row r="41" spans="1:57" s="11" customFormat="1" ht="20.100000000000001" customHeight="1" x14ac:dyDescent="0.15">
      <c r="A41" s="68"/>
      <c r="B41" s="69"/>
      <c r="C41" s="70"/>
      <c r="D41" s="71">
        <f t="shared" ca="1" si="0"/>
        <v>45520</v>
      </c>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20" t="s">
        <v>151</v>
      </c>
      <c r="AX41" s="61"/>
      <c r="AY41" s="72"/>
      <c r="AZ41" s="72"/>
      <c r="BA41" s="72"/>
      <c r="BB41" s="72"/>
      <c r="BC41" s="72"/>
      <c r="BD41" s="79"/>
      <c r="BE41" s="82"/>
    </row>
    <row r="42" spans="1:57" s="11" customFormat="1" ht="20.100000000000001" customHeight="1" x14ac:dyDescent="0.15">
      <c r="A42" s="68"/>
      <c r="B42" s="69"/>
      <c r="C42" s="70"/>
      <c r="D42" s="71">
        <f t="shared" ca="1" si="0"/>
        <v>45520</v>
      </c>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20" t="s">
        <v>179</v>
      </c>
      <c r="AX42" s="61"/>
      <c r="AY42" s="72"/>
      <c r="AZ42" s="72"/>
      <c r="BA42" s="72"/>
      <c r="BB42" s="72"/>
      <c r="BC42" s="72"/>
      <c r="BD42" s="79"/>
      <c r="BE42" s="82"/>
    </row>
    <row r="43" spans="1:57" s="11" customFormat="1" ht="20.100000000000001" customHeight="1" x14ac:dyDescent="0.15">
      <c r="A43" s="68"/>
      <c r="B43" s="69"/>
      <c r="C43" s="70"/>
      <c r="D43" s="71">
        <f t="shared" ca="1" si="0"/>
        <v>45520</v>
      </c>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20" t="s">
        <v>180</v>
      </c>
      <c r="AX43" s="61"/>
      <c r="AY43" s="72"/>
      <c r="AZ43" s="72"/>
      <c r="BA43" s="72"/>
      <c r="BB43" s="72"/>
      <c r="BC43" s="72"/>
      <c r="BD43" s="79"/>
      <c r="BE43" s="82"/>
    </row>
    <row r="44" spans="1:57" s="11" customFormat="1" ht="20.100000000000001" customHeight="1" x14ac:dyDescent="0.15">
      <c r="A44" s="68"/>
      <c r="B44" s="69"/>
      <c r="C44" s="70"/>
      <c r="D44" s="71">
        <f t="shared" ca="1" si="0"/>
        <v>45520</v>
      </c>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20" t="s">
        <v>154</v>
      </c>
      <c r="AX44" s="61"/>
      <c r="AY44" s="72"/>
      <c r="AZ44" s="72"/>
      <c r="BA44" s="72"/>
      <c r="BB44" s="72"/>
      <c r="BC44" s="72"/>
      <c r="BD44" s="79"/>
      <c r="BE44" s="82"/>
    </row>
    <row r="45" spans="1:57" s="11" customFormat="1" ht="20.100000000000001" customHeight="1" x14ac:dyDescent="0.15">
      <c r="A45" s="68"/>
      <c r="B45" s="69"/>
      <c r="C45" s="70"/>
      <c r="D45" s="71">
        <f t="shared" ca="1" si="0"/>
        <v>45520</v>
      </c>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20" t="s">
        <v>181</v>
      </c>
      <c r="AX45" s="61"/>
      <c r="AY45" s="72"/>
      <c r="AZ45" s="72"/>
      <c r="BA45" s="72"/>
      <c r="BB45" s="72"/>
      <c r="BC45" s="72"/>
      <c r="BD45" s="79"/>
      <c r="BE45" s="82"/>
    </row>
    <row r="46" spans="1:57" ht="20.100000000000001" customHeight="1" thickBot="1" x14ac:dyDescent="0.2">
      <c r="A46" s="73"/>
      <c r="B46" s="74"/>
      <c r="C46" s="75"/>
      <c r="D46" s="76">
        <f t="shared" ca="1" si="0"/>
        <v>45520</v>
      </c>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54" t="s">
        <v>182</v>
      </c>
      <c r="AX46" s="62"/>
      <c r="AY46" s="77"/>
      <c r="AZ46" s="77"/>
      <c r="BA46" s="77"/>
      <c r="BB46" s="77"/>
      <c r="BC46" s="77"/>
      <c r="BD46" s="80"/>
      <c r="BE46" s="83"/>
    </row>
    <row r="47" spans="1:57" s="11" customFormat="1" ht="20.100000000000001" customHeight="1" thickTop="1" x14ac:dyDescent="0.15">
      <c r="A47" s="63" t="s">
        <v>164</v>
      </c>
      <c r="B47" s="64"/>
      <c r="C47" s="65"/>
      <c r="D47" s="66">
        <f t="shared" ca="1" si="0"/>
        <v>45520</v>
      </c>
      <c r="E47" s="67" t="str">
        <f>IFERROR(VLOOKUP($C47,[1]求人管理台帳!$C$8:$BC$1657,3,0),"")</f>
        <v/>
      </c>
      <c r="F47" s="67" t="str">
        <f>IFERROR(VLOOKUP($C47,[1]求人管理台帳!$C$8:$BC$1657,4,0),"")</f>
        <v/>
      </c>
      <c r="G47" s="67" t="str">
        <f>IFERROR(VLOOKUP($C47,[1]求人管理台帳!$C$8:$BC$1657,5,0),"")</f>
        <v/>
      </c>
      <c r="H47" s="67" t="str">
        <f>IFERROR(VLOOKUP($C47,[1]求人管理台帳!$C$8:$BC$1657,6,0),"")</f>
        <v/>
      </c>
      <c r="I47" s="67" t="str">
        <f>IFERROR(VLOOKUP($C47,[1]求人管理台帳!$C$8:$BC$1657,7,0),"")</f>
        <v/>
      </c>
      <c r="J47" s="67" t="str">
        <f>IFERROR(VLOOKUP($C47,[1]求人管理台帳!$C$8:$BC$1657,8,0),"")</f>
        <v/>
      </c>
      <c r="K47" s="67" t="str">
        <f>IFERROR(VLOOKUP($C47,[1]求人管理台帳!$C$8:$BC$1657,9,0),"")</f>
        <v/>
      </c>
      <c r="L47" s="67" t="str">
        <f>IFERROR(VLOOKUP($C47,[1]求人管理台帳!$C$8:$BC$1657,10,0),"")</f>
        <v/>
      </c>
      <c r="M47" s="67" t="str">
        <f>IFERROR(VLOOKUP($C47,[1]求人管理台帳!$C$8:$BC$1657,11,0),"")</f>
        <v/>
      </c>
      <c r="N47" s="67" t="str">
        <f>IFERROR(VLOOKUP($C47,[1]求人管理台帳!$C$8:$BC$1657,12,0),"")</f>
        <v/>
      </c>
      <c r="O47" s="67" t="str">
        <f>IFERROR(VLOOKUP($C47,[1]求人管理台帳!$C$8:$BC$1657,13,0),"")</f>
        <v/>
      </c>
      <c r="P47" s="67" t="str">
        <f>IFERROR(VLOOKUP($C47,[1]求人管理台帳!$C$8:$BC$1657,14,0),"")</f>
        <v/>
      </c>
      <c r="Q47" s="67" t="str">
        <f>IFERROR(VLOOKUP($C47,[1]求人管理台帳!$C$8:$BC$1657,15,0),"")</f>
        <v/>
      </c>
      <c r="R47" s="67" t="str">
        <f>IFERROR(VLOOKUP($C47,[1]求人管理台帳!$C$8:$BC$1657,16,0),"")</f>
        <v/>
      </c>
      <c r="S47" s="67" t="str">
        <f>IFERROR(VLOOKUP($C47,[1]求人管理台帳!$C$8:$BC$1657,17,0),"")</f>
        <v/>
      </c>
      <c r="T47" s="67" t="str">
        <f>IFERROR(VLOOKUP($C47,[1]求人管理台帳!$C$8:$BC$1657,18,0),"")</f>
        <v/>
      </c>
      <c r="U47" s="67" t="str">
        <f>IFERROR(VLOOKUP($C47,[1]求人管理台帳!$C$8:$BC$1657,19,0),"")</f>
        <v/>
      </c>
      <c r="V47" s="67" t="str">
        <f>IFERROR(VLOOKUP($C47,[1]求人管理台帳!$C$8:$BC$1657,20,0),"")</f>
        <v/>
      </c>
      <c r="W47" s="67" t="str">
        <f>IFERROR(VLOOKUP($C47,[1]求人管理台帳!$C$8:$BC$1657,21,0),"")</f>
        <v/>
      </c>
      <c r="X47" s="67" t="str">
        <f>IFERROR(VLOOKUP($C47,[1]求人管理台帳!$C$8:$BC$1657,22,0),"")</f>
        <v/>
      </c>
      <c r="Y47" s="67" t="str">
        <f>IFERROR(VLOOKUP($C47,[1]求人管理台帳!$C$8:$BC$1657,23,0),"")</f>
        <v/>
      </c>
      <c r="Z47" s="67" t="str">
        <f>IFERROR(VLOOKUP($C47,[1]求人管理台帳!$C$8:$BC$1657,24,0),"")</f>
        <v/>
      </c>
      <c r="AA47" s="67" t="str">
        <f>IFERROR(VLOOKUP($C47,[1]求人管理台帳!$C$8:$BC$1657,25,0),"")</f>
        <v/>
      </c>
      <c r="AB47" s="67" t="str">
        <f>IFERROR(VLOOKUP($C47,[1]求人管理台帳!$C$8:$BC$1657,26,0),"")</f>
        <v/>
      </c>
      <c r="AC47" s="67" t="str">
        <f>IFERROR(VLOOKUP($C47,[1]求人管理台帳!$C$8:$BC$1657,27,0),"")</f>
        <v/>
      </c>
      <c r="AD47" s="67" t="str">
        <f>IFERROR(VLOOKUP($C47,[1]求人管理台帳!$C$8:$BC$1657,28,0),"")</f>
        <v/>
      </c>
      <c r="AE47" s="67" t="str">
        <f>IFERROR(VLOOKUP($C47,[1]求人管理台帳!$C$8:$BC$1657,29,0),"")</f>
        <v/>
      </c>
      <c r="AF47" s="67" t="str">
        <f>IFERROR(VLOOKUP($C47,[1]求人管理台帳!$C$8:$BC$1657,30,0),"")</f>
        <v/>
      </c>
      <c r="AG47" s="67" t="str">
        <f>IFERROR(VLOOKUP($C47,[1]求人管理台帳!$C$8:$BC$1657,31,0),"")</f>
        <v/>
      </c>
      <c r="AH47" s="67" t="str">
        <f>IFERROR(VLOOKUP($C47,[1]求人管理台帳!$C$8:$BC$1657,32,0),"")</f>
        <v/>
      </c>
      <c r="AI47" s="67" t="str">
        <f>IFERROR(VLOOKUP($C47,[1]求人管理台帳!$C$8:$BC$1657,33,0),"")</f>
        <v/>
      </c>
      <c r="AJ47" s="67" t="str">
        <f>IFERROR(VLOOKUP($C47,[1]求人管理台帳!$C$8:$BC$1657,34,0),"")</f>
        <v/>
      </c>
      <c r="AK47" s="67" t="str">
        <f>IFERROR(VLOOKUP($C47,[1]求人管理台帳!$C$8:$BC$1657,35,0),"")</f>
        <v/>
      </c>
      <c r="AL47" s="67" t="str">
        <f>IFERROR(VLOOKUP($C47,[1]求人管理台帳!$C$8:$BC$1657,36,0),"")</f>
        <v/>
      </c>
      <c r="AM47" s="67" t="str">
        <f>IFERROR(VLOOKUP($C47,[1]求人管理台帳!$C$8:$BC$1657,37,0),"")</f>
        <v/>
      </c>
      <c r="AN47" s="67" t="str">
        <f>IFERROR(VLOOKUP($C47,[1]求人管理台帳!$C$8:$BC$1657,38,0),"")</f>
        <v/>
      </c>
      <c r="AO47" s="67" t="str">
        <f>IFERROR(VLOOKUP($C47,[1]求人管理台帳!$C$8:$BC$1657,39,0),"")</f>
        <v/>
      </c>
      <c r="AP47" s="67" t="str">
        <f>IFERROR(VLOOKUP($C47,[1]求人管理台帳!$C$8:$BC$1657,40,0),"")</f>
        <v/>
      </c>
      <c r="AQ47" s="67" t="str">
        <f>IFERROR(VLOOKUP($C47,[1]求人管理台帳!$C$8:$BC$1657,41,0),"")</f>
        <v/>
      </c>
      <c r="AR47" s="67" t="str">
        <f>IFERROR(VLOOKUP($C47,[1]求人管理台帳!$C$8:$BC$1657,42,0),"")</f>
        <v/>
      </c>
      <c r="AS47" s="67" t="str">
        <f>IFERROR(VLOOKUP($C47,[1]求人管理台帳!$C$8:$BC$1657,43,0),"")</f>
        <v/>
      </c>
      <c r="AT47" s="67" t="str">
        <f>IFERROR(VLOOKUP($C47,[1]求人管理台帳!$C$8:$BC$1657,44,0),"")</f>
        <v/>
      </c>
      <c r="AU47" s="67" t="str">
        <f>IFERROR(VLOOKUP($C47,[1]求人管理台帳!$C$8:$BC$1657,45,0),"")</f>
        <v/>
      </c>
      <c r="AV47" s="67"/>
      <c r="AW47" s="52" t="s">
        <v>177</v>
      </c>
      <c r="AX47" s="53"/>
      <c r="AY47" s="67"/>
      <c r="AZ47" s="67"/>
      <c r="BA47" s="67" t="str">
        <f>IFERROR(VLOOKUP($C47,[1]求人管理台帳!$C$8:$BC$1657,50,0),"")</f>
        <v/>
      </c>
      <c r="BB47" s="67" t="str">
        <f>IFERROR(VLOOKUP($C47,[1]求人管理台帳!$C$8:$BC$1657,51,0),"")</f>
        <v/>
      </c>
      <c r="BC47" s="67" t="str">
        <f>IFERROR(VLOOKUP($C47,[1]求人管理台帳!$C$8:$BC$1657,52,0),"")</f>
        <v/>
      </c>
      <c r="BD47" s="78" t="str">
        <f>IFERROR(VLOOKUP($C47,[1]求人管理台帳!$C$8:$BC$1657,53,0),"")</f>
        <v/>
      </c>
      <c r="BE47" s="81"/>
    </row>
    <row r="48" spans="1:57" s="11" customFormat="1" ht="20.100000000000001" customHeight="1" x14ac:dyDescent="0.15">
      <c r="A48" s="68"/>
      <c r="B48" s="69"/>
      <c r="C48" s="70"/>
      <c r="D48" s="71">
        <f t="shared" ca="1" si="0"/>
        <v>45520</v>
      </c>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20" t="s">
        <v>178</v>
      </c>
      <c r="AX48" s="61"/>
      <c r="AY48" s="72"/>
      <c r="AZ48" s="72"/>
      <c r="BA48" s="72"/>
      <c r="BB48" s="72"/>
      <c r="BC48" s="72"/>
      <c r="BD48" s="79"/>
      <c r="BE48" s="82"/>
    </row>
    <row r="49" spans="1:57" s="11" customFormat="1" ht="20.100000000000001" customHeight="1" x14ac:dyDescent="0.15">
      <c r="A49" s="68"/>
      <c r="B49" s="69"/>
      <c r="C49" s="70"/>
      <c r="D49" s="71">
        <f t="shared" ca="1" si="0"/>
        <v>45520</v>
      </c>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20" t="s">
        <v>151</v>
      </c>
      <c r="AX49" s="61"/>
      <c r="AY49" s="72"/>
      <c r="AZ49" s="72"/>
      <c r="BA49" s="72"/>
      <c r="BB49" s="72"/>
      <c r="BC49" s="72"/>
      <c r="BD49" s="79"/>
      <c r="BE49" s="82"/>
    </row>
    <row r="50" spans="1:57" s="11" customFormat="1" ht="20.100000000000001" customHeight="1" x14ac:dyDescent="0.15">
      <c r="A50" s="68"/>
      <c r="B50" s="69"/>
      <c r="C50" s="70"/>
      <c r="D50" s="71">
        <f t="shared" ca="1" si="0"/>
        <v>45520</v>
      </c>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20" t="s">
        <v>179</v>
      </c>
      <c r="AX50" s="61"/>
      <c r="AY50" s="72"/>
      <c r="AZ50" s="72"/>
      <c r="BA50" s="72"/>
      <c r="BB50" s="72"/>
      <c r="BC50" s="72"/>
      <c r="BD50" s="79"/>
      <c r="BE50" s="82"/>
    </row>
    <row r="51" spans="1:57" s="11" customFormat="1" ht="20.100000000000001" customHeight="1" x14ac:dyDescent="0.15">
      <c r="A51" s="68"/>
      <c r="B51" s="69"/>
      <c r="C51" s="70"/>
      <c r="D51" s="71">
        <f t="shared" ca="1" si="0"/>
        <v>45520</v>
      </c>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20" t="s">
        <v>180</v>
      </c>
      <c r="AX51" s="61"/>
      <c r="AY51" s="72"/>
      <c r="AZ51" s="72"/>
      <c r="BA51" s="72"/>
      <c r="BB51" s="72"/>
      <c r="BC51" s="72"/>
      <c r="BD51" s="79"/>
      <c r="BE51" s="82"/>
    </row>
    <row r="52" spans="1:57" s="11" customFormat="1" ht="20.100000000000001" customHeight="1" x14ac:dyDescent="0.15">
      <c r="A52" s="68"/>
      <c r="B52" s="69"/>
      <c r="C52" s="70"/>
      <c r="D52" s="71">
        <f t="shared" ca="1" si="0"/>
        <v>45520</v>
      </c>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20" t="s">
        <v>154</v>
      </c>
      <c r="AX52" s="61"/>
      <c r="AY52" s="72"/>
      <c r="AZ52" s="72"/>
      <c r="BA52" s="72"/>
      <c r="BB52" s="72"/>
      <c r="BC52" s="72"/>
      <c r="BD52" s="79"/>
      <c r="BE52" s="82"/>
    </row>
    <row r="53" spans="1:57" s="11" customFormat="1" ht="20.100000000000001" customHeight="1" x14ac:dyDescent="0.15">
      <c r="A53" s="68"/>
      <c r="B53" s="69"/>
      <c r="C53" s="70"/>
      <c r="D53" s="71">
        <f t="shared" ca="1" si="0"/>
        <v>45520</v>
      </c>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20" t="s">
        <v>181</v>
      </c>
      <c r="AX53" s="61"/>
      <c r="AY53" s="72"/>
      <c r="AZ53" s="72"/>
      <c r="BA53" s="72"/>
      <c r="BB53" s="72"/>
      <c r="BC53" s="72"/>
      <c r="BD53" s="79"/>
      <c r="BE53" s="82"/>
    </row>
    <row r="54" spans="1:57" ht="20.100000000000001" customHeight="1" thickBot="1" x14ac:dyDescent="0.2">
      <c r="A54" s="73"/>
      <c r="B54" s="74"/>
      <c r="C54" s="75"/>
      <c r="D54" s="76">
        <f t="shared" ca="1" si="0"/>
        <v>45520</v>
      </c>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54" t="s">
        <v>182</v>
      </c>
      <c r="AX54" s="62"/>
      <c r="AY54" s="77"/>
      <c r="AZ54" s="77"/>
      <c r="BA54" s="77"/>
      <c r="BB54" s="77"/>
      <c r="BC54" s="77"/>
      <c r="BD54" s="80"/>
      <c r="BE54" s="83"/>
    </row>
    <row r="55" spans="1:57" s="11" customFormat="1" ht="20.100000000000001" customHeight="1" thickTop="1" x14ac:dyDescent="0.15">
      <c r="A55" s="63" t="s">
        <v>165</v>
      </c>
      <c r="B55" s="64"/>
      <c r="C55" s="65"/>
      <c r="D55" s="66">
        <f t="shared" ca="1" si="0"/>
        <v>45520</v>
      </c>
      <c r="E55" s="67" t="str">
        <f>IFERROR(VLOOKUP($C55,[1]求人管理台帳!$C$8:$BC$1657,3,0),"")</f>
        <v/>
      </c>
      <c r="F55" s="67" t="str">
        <f>IFERROR(VLOOKUP($C55,[1]求人管理台帳!$C$8:$BC$1657,4,0),"")</f>
        <v/>
      </c>
      <c r="G55" s="67" t="str">
        <f>IFERROR(VLOOKUP($C55,[1]求人管理台帳!$C$8:$BC$1657,5,0),"")</f>
        <v/>
      </c>
      <c r="H55" s="67" t="str">
        <f>IFERROR(VLOOKUP($C55,[1]求人管理台帳!$C$8:$BC$1657,6,0),"")</f>
        <v/>
      </c>
      <c r="I55" s="67" t="str">
        <f>IFERROR(VLOOKUP($C55,[1]求人管理台帳!$C$8:$BC$1657,7,0),"")</f>
        <v/>
      </c>
      <c r="J55" s="67" t="str">
        <f>IFERROR(VLOOKUP($C55,[1]求人管理台帳!$C$8:$BC$1657,8,0),"")</f>
        <v/>
      </c>
      <c r="K55" s="67" t="str">
        <f>IFERROR(VLOOKUP($C55,[1]求人管理台帳!$C$8:$BC$1657,9,0),"")</f>
        <v/>
      </c>
      <c r="L55" s="67" t="str">
        <f>IFERROR(VLOOKUP($C55,[1]求人管理台帳!$C$8:$BC$1657,10,0),"")</f>
        <v/>
      </c>
      <c r="M55" s="67" t="str">
        <f>IFERROR(VLOOKUP($C55,[1]求人管理台帳!$C$8:$BC$1657,11,0),"")</f>
        <v/>
      </c>
      <c r="N55" s="67" t="str">
        <f>IFERROR(VLOOKUP($C55,[1]求人管理台帳!$C$8:$BC$1657,12,0),"")</f>
        <v/>
      </c>
      <c r="O55" s="67" t="str">
        <f>IFERROR(VLOOKUP($C55,[1]求人管理台帳!$C$8:$BC$1657,13,0),"")</f>
        <v/>
      </c>
      <c r="P55" s="67" t="str">
        <f>IFERROR(VLOOKUP($C55,[1]求人管理台帳!$C$8:$BC$1657,14,0),"")</f>
        <v/>
      </c>
      <c r="Q55" s="67" t="str">
        <f>IFERROR(VLOOKUP($C55,[1]求人管理台帳!$C$8:$BC$1657,15,0),"")</f>
        <v/>
      </c>
      <c r="R55" s="67" t="str">
        <f>IFERROR(VLOOKUP($C55,[1]求人管理台帳!$C$8:$BC$1657,16,0),"")</f>
        <v/>
      </c>
      <c r="S55" s="67" t="str">
        <f>IFERROR(VLOOKUP($C55,[1]求人管理台帳!$C$8:$BC$1657,17,0),"")</f>
        <v/>
      </c>
      <c r="T55" s="67" t="str">
        <f>IFERROR(VLOOKUP($C55,[1]求人管理台帳!$C$8:$BC$1657,18,0),"")</f>
        <v/>
      </c>
      <c r="U55" s="67" t="str">
        <f>IFERROR(VLOOKUP($C55,[1]求人管理台帳!$C$8:$BC$1657,19,0),"")</f>
        <v/>
      </c>
      <c r="V55" s="67" t="str">
        <f>IFERROR(VLOOKUP($C55,[1]求人管理台帳!$C$8:$BC$1657,20,0),"")</f>
        <v/>
      </c>
      <c r="W55" s="67" t="str">
        <f>IFERROR(VLOOKUP($C55,[1]求人管理台帳!$C$8:$BC$1657,21,0),"")</f>
        <v/>
      </c>
      <c r="X55" s="67" t="str">
        <f>IFERROR(VLOOKUP($C55,[1]求人管理台帳!$C$8:$BC$1657,22,0),"")</f>
        <v/>
      </c>
      <c r="Y55" s="67" t="str">
        <f>IFERROR(VLOOKUP($C55,[1]求人管理台帳!$C$8:$BC$1657,23,0),"")</f>
        <v/>
      </c>
      <c r="Z55" s="67" t="str">
        <f>IFERROR(VLOOKUP($C55,[1]求人管理台帳!$C$8:$BC$1657,24,0),"")</f>
        <v/>
      </c>
      <c r="AA55" s="67" t="str">
        <f>IFERROR(VLOOKUP($C55,[1]求人管理台帳!$C$8:$BC$1657,25,0),"")</f>
        <v/>
      </c>
      <c r="AB55" s="67" t="str">
        <f>IFERROR(VLOOKUP($C55,[1]求人管理台帳!$C$8:$BC$1657,26,0),"")</f>
        <v/>
      </c>
      <c r="AC55" s="67" t="str">
        <f>IFERROR(VLOOKUP($C55,[1]求人管理台帳!$C$8:$BC$1657,27,0),"")</f>
        <v/>
      </c>
      <c r="AD55" s="67" t="str">
        <f>IFERROR(VLOOKUP($C55,[1]求人管理台帳!$C$8:$BC$1657,28,0),"")</f>
        <v/>
      </c>
      <c r="AE55" s="67" t="str">
        <f>IFERROR(VLOOKUP($C55,[1]求人管理台帳!$C$8:$BC$1657,29,0),"")</f>
        <v/>
      </c>
      <c r="AF55" s="67" t="str">
        <f>IFERROR(VLOOKUP($C55,[1]求人管理台帳!$C$8:$BC$1657,30,0),"")</f>
        <v/>
      </c>
      <c r="AG55" s="67" t="str">
        <f>IFERROR(VLOOKUP($C55,[1]求人管理台帳!$C$8:$BC$1657,31,0),"")</f>
        <v/>
      </c>
      <c r="AH55" s="67" t="str">
        <f>IFERROR(VLOOKUP($C55,[1]求人管理台帳!$C$8:$BC$1657,32,0),"")</f>
        <v/>
      </c>
      <c r="AI55" s="67" t="str">
        <f>IFERROR(VLOOKUP($C55,[1]求人管理台帳!$C$8:$BC$1657,33,0),"")</f>
        <v/>
      </c>
      <c r="AJ55" s="67" t="str">
        <f>IFERROR(VLOOKUP($C55,[1]求人管理台帳!$C$8:$BC$1657,34,0),"")</f>
        <v/>
      </c>
      <c r="AK55" s="67" t="str">
        <f>IFERROR(VLOOKUP($C55,[1]求人管理台帳!$C$8:$BC$1657,35,0),"")</f>
        <v/>
      </c>
      <c r="AL55" s="67" t="str">
        <f>IFERROR(VLOOKUP($C55,[1]求人管理台帳!$C$8:$BC$1657,36,0),"")</f>
        <v/>
      </c>
      <c r="AM55" s="67" t="str">
        <f>IFERROR(VLOOKUP($C55,[1]求人管理台帳!$C$8:$BC$1657,37,0),"")</f>
        <v/>
      </c>
      <c r="AN55" s="67" t="str">
        <f>IFERROR(VLOOKUP($C55,[1]求人管理台帳!$C$8:$BC$1657,38,0),"")</f>
        <v/>
      </c>
      <c r="AO55" s="67" t="str">
        <f>IFERROR(VLOOKUP($C55,[1]求人管理台帳!$C$8:$BC$1657,39,0),"")</f>
        <v/>
      </c>
      <c r="AP55" s="67" t="str">
        <f>IFERROR(VLOOKUP($C55,[1]求人管理台帳!$C$8:$BC$1657,40,0),"")</f>
        <v/>
      </c>
      <c r="AQ55" s="67" t="str">
        <f>IFERROR(VLOOKUP($C55,[1]求人管理台帳!$C$8:$BC$1657,41,0),"")</f>
        <v/>
      </c>
      <c r="AR55" s="67" t="str">
        <f>IFERROR(VLOOKUP($C55,[1]求人管理台帳!$C$8:$BC$1657,42,0),"")</f>
        <v/>
      </c>
      <c r="AS55" s="67" t="str">
        <f>IFERROR(VLOOKUP($C55,[1]求人管理台帳!$C$8:$BC$1657,43,0),"")</f>
        <v/>
      </c>
      <c r="AT55" s="67" t="str">
        <f>IFERROR(VLOOKUP($C55,[1]求人管理台帳!$C$8:$BC$1657,44,0),"")</f>
        <v/>
      </c>
      <c r="AU55" s="67" t="str">
        <f>IFERROR(VLOOKUP($C55,[1]求人管理台帳!$C$8:$BC$1657,45,0),"")</f>
        <v/>
      </c>
      <c r="AV55" s="67"/>
      <c r="AW55" s="52" t="s">
        <v>177</v>
      </c>
      <c r="AX55" s="53"/>
      <c r="AY55" s="67"/>
      <c r="AZ55" s="67"/>
      <c r="BA55" s="67" t="str">
        <f>IFERROR(VLOOKUP($C55,[1]求人管理台帳!$C$8:$BC$1657,50,0),"")</f>
        <v/>
      </c>
      <c r="BB55" s="67" t="str">
        <f>IFERROR(VLOOKUP($C55,[1]求人管理台帳!$C$8:$BC$1657,51,0),"")</f>
        <v/>
      </c>
      <c r="BC55" s="67" t="str">
        <f>IFERROR(VLOOKUP($C55,[1]求人管理台帳!$C$8:$BC$1657,52,0),"")</f>
        <v/>
      </c>
      <c r="BD55" s="78" t="str">
        <f>IFERROR(VLOOKUP($C55,[1]求人管理台帳!$C$8:$BC$1657,53,0),"")</f>
        <v/>
      </c>
      <c r="BE55" s="81"/>
    </row>
    <row r="56" spans="1:57" s="11" customFormat="1" ht="20.100000000000001" customHeight="1" x14ac:dyDescent="0.15">
      <c r="A56" s="68"/>
      <c r="B56" s="69"/>
      <c r="C56" s="70"/>
      <c r="D56" s="71">
        <f t="shared" ca="1" si="0"/>
        <v>45520</v>
      </c>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20" t="s">
        <v>178</v>
      </c>
      <c r="AX56" s="61"/>
      <c r="AY56" s="72"/>
      <c r="AZ56" s="72"/>
      <c r="BA56" s="72"/>
      <c r="BB56" s="72"/>
      <c r="BC56" s="72"/>
      <c r="BD56" s="79"/>
      <c r="BE56" s="82"/>
    </row>
    <row r="57" spans="1:57" s="11" customFormat="1" ht="20.100000000000001" customHeight="1" x14ac:dyDescent="0.15">
      <c r="A57" s="68"/>
      <c r="B57" s="69"/>
      <c r="C57" s="70"/>
      <c r="D57" s="71">
        <f t="shared" ca="1" si="0"/>
        <v>45520</v>
      </c>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20" t="s">
        <v>151</v>
      </c>
      <c r="AX57" s="61"/>
      <c r="AY57" s="72"/>
      <c r="AZ57" s="72"/>
      <c r="BA57" s="72"/>
      <c r="BB57" s="72"/>
      <c r="BC57" s="72"/>
      <c r="BD57" s="79"/>
      <c r="BE57" s="82"/>
    </row>
    <row r="58" spans="1:57" s="11" customFormat="1" ht="20.100000000000001" customHeight="1" x14ac:dyDescent="0.15">
      <c r="A58" s="68"/>
      <c r="B58" s="69"/>
      <c r="C58" s="70"/>
      <c r="D58" s="71">
        <f t="shared" ca="1" si="0"/>
        <v>45520</v>
      </c>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20" t="s">
        <v>179</v>
      </c>
      <c r="AX58" s="61"/>
      <c r="AY58" s="72"/>
      <c r="AZ58" s="72"/>
      <c r="BA58" s="72"/>
      <c r="BB58" s="72"/>
      <c r="BC58" s="72"/>
      <c r="BD58" s="79"/>
      <c r="BE58" s="82"/>
    </row>
    <row r="59" spans="1:57" s="11" customFormat="1" ht="20.100000000000001" customHeight="1" x14ac:dyDescent="0.15">
      <c r="A59" s="68"/>
      <c r="B59" s="69"/>
      <c r="C59" s="70"/>
      <c r="D59" s="71">
        <f t="shared" ca="1" si="0"/>
        <v>45520</v>
      </c>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20" t="s">
        <v>180</v>
      </c>
      <c r="AX59" s="61"/>
      <c r="AY59" s="72"/>
      <c r="AZ59" s="72"/>
      <c r="BA59" s="72"/>
      <c r="BB59" s="72"/>
      <c r="BC59" s="72"/>
      <c r="BD59" s="79"/>
      <c r="BE59" s="82"/>
    </row>
    <row r="60" spans="1:57" s="11" customFormat="1" ht="20.100000000000001" customHeight="1" x14ac:dyDescent="0.15">
      <c r="A60" s="68"/>
      <c r="B60" s="69"/>
      <c r="C60" s="70"/>
      <c r="D60" s="71">
        <f t="shared" ca="1" si="0"/>
        <v>45520</v>
      </c>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20" t="s">
        <v>154</v>
      </c>
      <c r="AX60" s="61"/>
      <c r="AY60" s="72"/>
      <c r="AZ60" s="72"/>
      <c r="BA60" s="72"/>
      <c r="BB60" s="72"/>
      <c r="BC60" s="72"/>
      <c r="BD60" s="79"/>
      <c r="BE60" s="82"/>
    </row>
    <row r="61" spans="1:57" s="11" customFormat="1" ht="20.100000000000001" customHeight="1" x14ac:dyDescent="0.15">
      <c r="A61" s="68"/>
      <c r="B61" s="69"/>
      <c r="C61" s="70"/>
      <c r="D61" s="71">
        <f t="shared" ca="1" si="0"/>
        <v>45520</v>
      </c>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20" t="s">
        <v>181</v>
      </c>
      <c r="AX61" s="61"/>
      <c r="AY61" s="72"/>
      <c r="AZ61" s="72"/>
      <c r="BA61" s="72"/>
      <c r="BB61" s="72"/>
      <c r="BC61" s="72"/>
      <c r="BD61" s="79"/>
      <c r="BE61" s="82"/>
    </row>
    <row r="62" spans="1:57" ht="20.100000000000001" customHeight="1" thickBot="1" x14ac:dyDescent="0.2">
      <c r="A62" s="73"/>
      <c r="B62" s="74"/>
      <c r="C62" s="75"/>
      <c r="D62" s="76">
        <f t="shared" ca="1" si="0"/>
        <v>45520</v>
      </c>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54" t="s">
        <v>182</v>
      </c>
      <c r="AX62" s="62"/>
      <c r="AY62" s="77"/>
      <c r="AZ62" s="77"/>
      <c r="BA62" s="77"/>
      <c r="BB62" s="77"/>
      <c r="BC62" s="77"/>
      <c r="BD62" s="80"/>
      <c r="BE62" s="83"/>
    </row>
    <row r="63" spans="1:57" s="11" customFormat="1" ht="20.100000000000001" customHeight="1" thickTop="1" x14ac:dyDescent="0.15">
      <c r="A63" s="63" t="s">
        <v>166</v>
      </c>
      <c r="B63" s="64"/>
      <c r="C63" s="65"/>
      <c r="D63" s="66">
        <f t="shared" ca="1" si="0"/>
        <v>45520</v>
      </c>
      <c r="E63" s="67" t="str">
        <f>IFERROR(VLOOKUP($C63,[1]求人管理台帳!$C$8:$BC$1657,3,0),"")</f>
        <v/>
      </c>
      <c r="F63" s="67" t="str">
        <f>IFERROR(VLOOKUP($C63,[1]求人管理台帳!$C$8:$BC$1657,4,0),"")</f>
        <v/>
      </c>
      <c r="G63" s="67" t="str">
        <f>IFERROR(VLOOKUP($C63,[1]求人管理台帳!$C$8:$BC$1657,5,0),"")</f>
        <v/>
      </c>
      <c r="H63" s="67" t="str">
        <f>IFERROR(VLOOKUP($C63,[1]求人管理台帳!$C$8:$BC$1657,6,0),"")</f>
        <v/>
      </c>
      <c r="I63" s="67" t="str">
        <f>IFERROR(VLOOKUP($C63,[1]求人管理台帳!$C$8:$BC$1657,7,0),"")</f>
        <v/>
      </c>
      <c r="J63" s="67" t="str">
        <f>IFERROR(VLOOKUP($C63,[1]求人管理台帳!$C$8:$BC$1657,8,0),"")</f>
        <v/>
      </c>
      <c r="K63" s="67" t="str">
        <f>IFERROR(VLOOKUP($C63,[1]求人管理台帳!$C$8:$BC$1657,9,0),"")</f>
        <v/>
      </c>
      <c r="L63" s="67" t="str">
        <f>IFERROR(VLOOKUP($C63,[1]求人管理台帳!$C$8:$BC$1657,10,0),"")</f>
        <v/>
      </c>
      <c r="M63" s="67" t="str">
        <f>IFERROR(VLOOKUP($C63,[1]求人管理台帳!$C$8:$BC$1657,11,0),"")</f>
        <v/>
      </c>
      <c r="N63" s="67" t="str">
        <f>IFERROR(VLOOKUP($C63,[1]求人管理台帳!$C$8:$BC$1657,12,0),"")</f>
        <v/>
      </c>
      <c r="O63" s="67" t="str">
        <f>IFERROR(VLOOKUP($C63,[1]求人管理台帳!$C$8:$BC$1657,13,0),"")</f>
        <v/>
      </c>
      <c r="P63" s="67" t="str">
        <f>IFERROR(VLOOKUP($C63,[1]求人管理台帳!$C$8:$BC$1657,14,0),"")</f>
        <v/>
      </c>
      <c r="Q63" s="67" t="str">
        <f>IFERROR(VLOOKUP($C63,[1]求人管理台帳!$C$8:$BC$1657,15,0),"")</f>
        <v/>
      </c>
      <c r="R63" s="67" t="str">
        <f>IFERROR(VLOOKUP($C63,[1]求人管理台帳!$C$8:$BC$1657,16,0),"")</f>
        <v/>
      </c>
      <c r="S63" s="67" t="str">
        <f>IFERROR(VLOOKUP($C63,[1]求人管理台帳!$C$8:$BC$1657,17,0),"")</f>
        <v/>
      </c>
      <c r="T63" s="67" t="str">
        <f>IFERROR(VLOOKUP($C63,[1]求人管理台帳!$C$8:$BC$1657,18,0),"")</f>
        <v/>
      </c>
      <c r="U63" s="67" t="str">
        <f>IFERROR(VLOOKUP($C63,[1]求人管理台帳!$C$8:$BC$1657,19,0),"")</f>
        <v/>
      </c>
      <c r="V63" s="67" t="str">
        <f>IFERROR(VLOOKUP($C63,[1]求人管理台帳!$C$8:$BC$1657,20,0),"")</f>
        <v/>
      </c>
      <c r="W63" s="67" t="str">
        <f>IFERROR(VLOOKUP($C63,[1]求人管理台帳!$C$8:$BC$1657,21,0),"")</f>
        <v/>
      </c>
      <c r="X63" s="67" t="str">
        <f>IFERROR(VLOOKUP($C63,[1]求人管理台帳!$C$8:$BC$1657,22,0),"")</f>
        <v/>
      </c>
      <c r="Y63" s="67" t="str">
        <f>IFERROR(VLOOKUP($C63,[1]求人管理台帳!$C$8:$BC$1657,23,0),"")</f>
        <v/>
      </c>
      <c r="Z63" s="67" t="str">
        <f>IFERROR(VLOOKUP($C63,[1]求人管理台帳!$C$8:$BC$1657,24,0),"")</f>
        <v/>
      </c>
      <c r="AA63" s="67" t="str">
        <f>IFERROR(VLOOKUP($C63,[1]求人管理台帳!$C$8:$BC$1657,25,0),"")</f>
        <v/>
      </c>
      <c r="AB63" s="67" t="str">
        <f>IFERROR(VLOOKUP($C63,[1]求人管理台帳!$C$8:$BC$1657,26,0),"")</f>
        <v/>
      </c>
      <c r="AC63" s="67" t="str">
        <f>IFERROR(VLOOKUP($C63,[1]求人管理台帳!$C$8:$BC$1657,27,0),"")</f>
        <v/>
      </c>
      <c r="AD63" s="67" t="str">
        <f>IFERROR(VLOOKUP($C63,[1]求人管理台帳!$C$8:$BC$1657,28,0),"")</f>
        <v/>
      </c>
      <c r="AE63" s="67" t="str">
        <f>IFERROR(VLOOKUP($C63,[1]求人管理台帳!$C$8:$BC$1657,29,0),"")</f>
        <v/>
      </c>
      <c r="AF63" s="67" t="str">
        <f>IFERROR(VLOOKUP($C63,[1]求人管理台帳!$C$8:$BC$1657,30,0),"")</f>
        <v/>
      </c>
      <c r="AG63" s="67" t="str">
        <f>IFERROR(VLOOKUP($C63,[1]求人管理台帳!$C$8:$BC$1657,31,0),"")</f>
        <v/>
      </c>
      <c r="AH63" s="67" t="str">
        <f>IFERROR(VLOOKUP($C63,[1]求人管理台帳!$C$8:$BC$1657,32,0),"")</f>
        <v/>
      </c>
      <c r="AI63" s="67" t="str">
        <f>IFERROR(VLOOKUP($C63,[1]求人管理台帳!$C$8:$BC$1657,33,0),"")</f>
        <v/>
      </c>
      <c r="AJ63" s="67" t="str">
        <f>IFERROR(VLOOKUP($C63,[1]求人管理台帳!$C$8:$BC$1657,34,0),"")</f>
        <v/>
      </c>
      <c r="AK63" s="67" t="str">
        <f>IFERROR(VLOOKUP($C63,[1]求人管理台帳!$C$8:$BC$1657,35,0),"")</f>
        <v/>
      </c>
      <c r="AL63" s="67" t="str">
        <f>IFERROR(VLOOKUP($C63,[1]求人管理台帳!$C$8:$BC$1657,36,0),"")</f>
        <v/>
      </c>
      <c r="AM63" s="67" t="str">
        <f>IFERROR(VLOOKUP($C63,[1]求人管理台帳!$C$8:$BC$1657,37,0),"")</f>
        <v/>
      </c>
      <c r="AN63" s="67" t="str">
        <f>IFERROR(VLOOKUP($C63,[1]求人管理台帳!$C$8:$BC$1657,38,0),"")</f>
        <v/>
      </c>
      <c r="AO63" s="67" t="str">
        <f>IFERROR(VLOOKUP($C63,[1]求人管理台帳!$C$8:$BC$1657,39,0),"")</f>
        <v/>
      </c>
      <c r="AP63" s="67" t="str">
        <f>IFERROR(VLOOKUP($C63,[1]求人管理台帳!$C$8:$BC$1657,40,0),"")</f>
        <v/>
      </c>
      <c r="AQ63" s="67" t="str">
        <f>IFERROR(VLOOKUP($C63,[1]求人管理台帳!$C$8:$BC$1657,41,0),"")</f>
        <v/>
      </c>
      <c r="AR63" s="67" t="str">
        <f>IFERROR(VLOOKUP($C63,[1]求人管理台帳!$C$8:$BC$1657,42,0),"")</f>
        <v/>
      </c>
      <c r="AS63" s="67" t="str">
        <f>IFERROR(VLOOKUP($C63,[1]求人管理台帳!$C$8:$BC$1657,43,0),"")</f>
        <v/>
      </c>
      <c r="AT63" s="67" t="str">
        <f>IFERROR(VLOOKUP($C63,[1]求人管理台帳!$C$8:$BC$1657,44,0),"")</f>
        <v/>
      </c>
      <c r="AU63" s="67" t="str">
        <f>IFERROR(VLOOKUP($C63,[1]求人管理台帳!$C$8:$BC$1657,45,0),"")</f>
        <v/>
      </c>
      <c r="AV63" s="67"/>
      <c r="AW63" s="52" t="s">
        <v>177</v>
      </c>
      <c r="AX63" s="53"/>
      <c r="AY63" s="67"/>
      <c r="AZ63" s="67"/>
      <c r="BA63" s="67" t="str">
        <f>IFERROR(VLOOKUP($C63,[1]求人管理台帳!$C$8:$BC$1657,50,0),"")</f>
        <v/>
      </c>
      <c r="BB63" s="67" t="str">
        <f>IFERROR(VLOOKUP($C63,[1]求人管理台帳!$C$8:$BC$1657,51,0),"")</f>
        <v/>
      </c>
      <c r="BC63" s="67" t="str">
        <f>IFERROR(VLOOKUP($C63,[1]求人管理台帳!$C$8:$BC$1657,52,0),"")</f>
        <v/>
      </c>
      <c r="BD63" s="78" t="str">
        <f>IFERROR(VLOOKUP($C63,[1]求人管理台帳!$C$8:$BC$1657,53,0),"")</f>
        <v/>
      </c>
      <c r="BE63" s="81"/>
    </row>
    <row r="64" spans="1:57" s="11" customFormat="1" ht="20.100000000000001" customHeight="1" x14ac:dyDescent="0.15">
      <c r="A64" s="68"/>
      <c r="B64" s="69"/>
      <c r="C64" s="70"/>
      <c r="D64" s="71">
        <f t="shared" ca="1" si="0"/>
        <v>45520</v>
      </c>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20" t="s">
        <v>178</v>
      </c>
      <c r="AX64" s="61"/>
      <c r="AY64" s="72"/>
      <c r="AZ64" s="72"/>
      <c r="BA64" s="72"/>
      <c r="BB64" s="72"/>
      <c r="BC64" s="72"/>
      <c r="BD64" s="79"/>
      <c r="BE64" s="82"/>
    </row>
    <row r="65" spans="1:57" s="11" customFormat="1" ht="20.100000000000001" customHeight="1" x14ac:dyDescent="0.15">
      <c r="A65" s="68"/>
      <c r="B65" s="69"/>
      <c r="C65" s="70"/>
      <c r="D65" s="71">
        <f t="shared" ca="1" si="0"/>
        <v>45520</v>
      </c>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20" t="s">
        <v>151</v>
      </c>
      <c r="AX65" s="61"/>
      <c r="AY65" s="72"/>
      <c r="AZ65" s="72"/>
      <c r="BA65" s="72"/>
      <c r="BB65" s="72"/>
      <c r="BC65" s="72"/>
      <c r="BD65" s="79"/>
      <c r="BE65" s="82"/>
    </row>
    <row r="66" spans="1:57" s="11" customFormat="1" ht="20.100000000000001" customHeight="1" x14ac:dyDescent="0.15">
      <c r="A66" s="68"/>
      <c r="B66" s="69"/>
      <c r="C66" s="70"/>
      <c r="D66" s="71">
        <f t="shared" ca="1" si="0"/>
        <v>45520</v>
      </c>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20" t="s">
        <v>179</v>
      </c>
      <c r="AX66" s="61"/>
      <c r="AY66" s="72"/>
      <c r="AZ66" s="72"/>
      <c r="BA66" s="72"/>
      <c r="BB66" s="72"/>
      <c r="BC66" s="72"/>
      <c r="BD66" s="79"/>
      <c r="BE66" s="82"/>
    </row>
    <row r="67" spans="1:57" s="11" customFormat="1" ht="20.100000000000001" customHeight="1" x14ac:dyDescent="0.15">
      <c r="A67" s="68"/>
      <c r="B67" s="69"/>
      <c r="C67" s="70"/>
      <c r="D67" s="71">
        <f t="shared" ca="1" si="0"/>
        <v>45520</v>
      </c>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20" t="s">
        <v>180</v>
      </c>
      <c r="AX67" s="61"/>
      <c r="AY67" s="72"/>
      <c r="AZ67" s="72"/>
      <c r="BA67" s="72"/>
      <c r="BB67" s="72"/>
      <c r="BC67" s="72"/>
      <c r="BD67" s="79"/>
      <c r="BE67" s="82"/>
    </row>
    <row r="68" spans="1:57" s="11" customFormat="1" ht="20.100000000000001" customHeight="1" x14ac:dyDescent="0.15">
      <c r="A68" s="68"/>
      <c r="B68" s="69"/>
      <c r="C68" s="70"/>
      <c r="D68" s="71">
        <f t="shared" ca="1" si="0"/>
        <v>45520</v>
      </c>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20" t="s">
        <v>154</v>
      </c>
      <c r="AX68" s="61"/>
      <c r="AY68" s="72"/>
      <c r="AZ68" s="72"/>
      <c r="BA68" s="72"/>
      <c r="BB68" s="72"/>
      <c r="BC68" s="72"/>
      <c r="BD68" s="79"/>
      <c r="BE68" s="82"/>
    </row>
    <row r="69" spans="1:57" s="11" customFormat="1" ht="20.100000000000001" customHeight="1" x14ac:dyDescent="0.15">
      <c r="A69" s="68"/>
      <c r="B69" s="69"/>
      <c r="C69" s="70"/>
      <c r="D69" s="71">
        <f t="shared" ca="1" si="0"/>
        <v>45520</v>
      </c>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20" t="s">
        <v>181</v>
      </c>
      <c r="AX69" s="61"/>
      <c r="AY69" s="72"/>
      <c r="AZ69" s="72"/>
      <c r="BA69" s="72"/>
      <c r="BB69" s="72"/>
      <c r="BC69" s="72"/>
      <c r="BD69" s="79"/>
      <c r="BE69" s="82"/>
    </row>
    <row r="70" spans="1:57" ht="20.100000000000001" customHeight="1" thickBot="1" x14ac:dyDescent="0.2">
      <c r="A70" s="73"/>
      <c r="B70" s="74"/>
      <c r="C70" s="75"/>
      <c r="D70" s="76">
        <f t="shared" ca="1" si="0"/>
        <v>45520</v>
      </c>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54" t="s">
        <v>182</v>
      </c>
      <c r="AX70" s="62"/>
      <c r="AY70" s="77"/>
      <c r="AZ70" s="77"/>
      <c r="BA70" s="77"/>
      <c r="BB70" s="77"/>
      <c r="BC70" s="77"/>
      <c r="BD70" s="80"/>
      <c r="BE70" s="83"/>
    </row>
    <row r="71" spans="1:57" s="11" customFormat="1" ht="20.100000000000001" customHeight="1" thickTop="1" x14ac:dyDescent="0.15">
      <c r="A71" s="63" t="s">
        <v>167</v>
      </c>
      <c r="B71" s="64"/>
      <c r="C71" s="65"/>
      <c r="D71" s="66">
        <f t="shared" ref="D71:D126" ca="1" si="1">TODAY()</f>
        <v>45520</v>
      </c>
      <c r="E71" s="67" t="str">
        <f>IFERROR(VLOOKUP($C71,[1]求人管理台帳!$C$8:$BC$1657,3,0),"")</f>
        <v/>
      </c>
      <c r="F71" s="67" t="str">
        <f>IFERROR(VLOOKUP($C71,[1]求人管理台帳!$C$8:$BC$1657,4,0),"")</f>
        <v/>
      </c>
      <c r="G71" s="67" t="str">
        <f>IFERROR(VLOOKUP($C71,[1]求人管理台帳!$C$8:$BC$1657,5,0),"")</f>
        <v/>
      </c>
      <c r="H71" s="67" t="str">
        <f>IFERROR(VLOOKUP($C71,[1]求人管理台帳!$C$8:$BC$1657,6,0),"")</f>
        <v/>
      </c>
      <c r="I71" s="67" t="str">
        <f>IFERROR(VLOOKUP($C71,[1]求人管理台帳!$C$8:$BC$1657,7,0),"")</f>
        <v/>
      </c>
      <c r="J71" s="67" t="str">
        <f>IFERROR(VLOOKUP($C71,[1]求人管理台帳!$C$8:$BC$1657,8,0),"")</f>
        <v/>
      </c>
      <c r="K71" s="67" t="str">
        <f>IFERROR(VLOOKUP($C71,[1]求人管理台帳!$C$8:$BC$1657,9,0),"")</f>
        <v/>
      </c>
      <c r="L71" s="67" t="str">
        <f>IFERROR(VLOOKUP($C71,[1]求人管理台帳!$C$8:$BC$1657,10,0),"")</f>
        <v/>
      </c>
      <c r="M71" s="67" t="str">
        <f>IFERROR(VLOOKUP($C71,[1]求人管理台帳!$C$8:$BC$1657,11,0),"")</f>
        <v/>
      </c>
      <c r="N71" s="67" t="str">
        <f>IFERROR(VLOOKUP($C71,[1]求人管理台帳!$C$8:$BC$1657,12,0),"")</f>
        <v/>
      </c>
      <c r="O71" s="67" t="str">
        <f>IFERROR(VLOOKUP($C71,[1]求人管理台帳!$C$8:$BC$1657,13,0),"")</f>
        <v/>
      </c>
      <c r="P71" s="67" t="str">
        <f>IFERROR(VLOOKUP($C71,[1]求人管理台帳!$C$8:$BC$1657,14,0),"")</f>
        <v/>
      </c>
      <c r="Q71" s="67" t="str">
        <f>IFERROR(VLOOKUP($C71,[1]求人管理台帳!$C$8:$BC$1657,15,0),"")</f>
        <v/>
      </c>
      <c r="R71" s="67" t="str">
        <f>IFERROR(VLOOKUP($C71,[1]求人管理台帳!$C$8:$BC$1657,16,0),"")</f>
        <v/>
      </c>
      <c r="S71" s="67" t="str">
        <f>IFERROR(VLOOKUP($C71,[1]求人管理台帳!$C$8:$BC$1657,17,0),"")</f>
        <v/>
      </c>
      <c r="T71" s="67" t="str">
        <f>IFERROR(VLOOKUP($C71,[1]求人管理台帳!$C$8:$BC$1657,18,0),"")</f>
        <v/>
      </c>
      <c r="U71" s="67" t="str">
        <f>IFERROR(VLOOKUP($C71,[1]求人管理台帳!$C$8:$BC$1657,19,0),"")</f>
        <v/>
      </c>
      <c r="V71" s="67" t="str">
        <f>IFERROR(VLOOKUP($C71,[1]求人管理台帳!$C$8:$BC$1657,20,0),"")</f>
        <v/>
      </c>
      <c r="W71" s="67" t="str">
        <f>IFERROR(VLOOKUP($C71,[1]求人管理台帳!$C$8:$BC$1657,21,0),"")</f>
        <v/>
      </c>
      <c r="X71" s="67" t="str">
        <f>IFERROR(VLOOKUP($C71,[1]求人管理台帳!$C$8:$BC$1657,22,0),"")</f>
        <v/>
      </c>
      <c r="Y71" s="67" t="str">
        <f>IFERROR(VLOOKUP($C71,[1]求人管理台帳!$C$8:$BC$1657,23,0),"")</f>
        <v/>
      </c>
      <c r="Z71" s="67" t="str">
        <f>IFERROR(VLOOKUP($C71,[1]求人管理台帳!$C$8:$BC$1657,24,0),"")</f>
        <v/>
      </c>
      <c r="AA71" s="67" t="str">
        <f>IFERROR(VLOOKUP($C71,[1]求人管理台帳!$C$8:$BC$1657,25,0),"")</f>
        <v/>
      </c>
      <c r="AB71" s="67" t="str">
        <f>IFERROR(VLOOKUP($C71,[1]求人管理台帳!$C$8:$BC$1657,26,0),"")</f>
        <v/>
      </c>
      <c r="AC71" s="67" t="str">
        <f>IFERROR(VLOOKUP($C71,[1]求人管理台帳!$C$8:$BC$1657,27,0),"")</f>
        <v/>
      </c>
      <c r="AD71" s="67" t="str">
        <f>IFERROR(VLOOKUP($C71,[1]求人管理台帳!$C$8:$BC$1657,28,0),"")</f>
        <v/>
      </c>
      <c r="AE71" s="67" t="str">
        <f>IFERROR(VLOOKUP($C71,[1]求人管理台帳!$C$8:$BC$1657,29,0),"")</f>
        <v/>
      </c>
      <c r="AF71" s="67" t="str">
        <f>IFERROR(VLOOKUP($C71,[1]求人管理台帳!$C$8:$BC$1657,30,0),"")</f>
        <v/>
      </c>
      <c r="AG71" s="67" t="str">
        <f>IFERROR(VLOOKUP($C71,[1]求人管理台帳!$C$8:$BC$1657,31,0),"")</f>
        <v/>
      </c>
      <c r="AH71" s="67" t="str">
        <f>IFERROR(VLOOKUP($C71,[1]求人管理台帳!$C$8:$BC$1657,32,0),"")</f>
        <v/>
      </c>
      <c r="AI71" s="67" t="str">
        <f>IFERROR(VLOOKUP($C71,[1]求人管理台帳!$C$8:$BC$1657,33,0),"")</f>
        <v/>
      </c>
      <c r="AJ71" s="67" t="str">
        <f>IFERROR(VLOOKUP($C71,[1]求人管理台帳!$C$8:$BC$1657,34,0),"")</f>
        <v/>
      </c>
      <c r="AK71" s="67" t="str">
        <f>IFERROR(VLOOKUP($C71,[1]求人管理台帳!$C$8:$BC$1657,35,0),"")</f>
        <v/>
      </c>
      <c r="AL71" s="67" t="str">
        <f>IFERROR(VLOOKUP($C71,[1]求人管理台帳!$C$8:$BC$1657,36,0),"")</f>
        <v/>
      </c>
      <c r="AM71" s="67" t="str">
        <f>IFERROR(VLOOKUP($C71,[1]求人管理台帳!$C$8:$BC$1657,37,0),"")</f>
        <v/>
      </c>
      <c r="AN71" s="67" t="str">
        <f>IFERROR(VLOOKUP($C71,[1]求人管理台帳!$C$8:$BC$1657,38,0),"")</f>
        <v/>
      </c>
      <c r="AO71" s="67" t="str">
        <f>IFERROR(VLOOKUP($C71,[1]求人管理台帳!$C$8:$BC$1657,39,0),"")</f>
        <v/>
      </c>
      <c r="AP71" s="67" t="str">
        <f>IFERROR(VLOOKUP($C71,[1]求人管理台帳!$C$8:$BC$1657,40,0),"")</f>
        <v/>
      </c>
      <c r="AQ71" s="67" t="str">
        <f>IFERROR(VLOOKUP($C71,[1]求人管理台帳!$C$8:$BC$1657,41,0),"")</f>
        <v/>
      </c>
      <c r="AR71" s="67" t="str">
        <f>IFERROR(VLOOKUP($C71,[1]求人管理台帳!$C$8:$BC$1657,42,0),"")</f>
        <v/>
      </c>
      <c r="AS71" s="67" t="str">
        <f>IFERROR(VLOOKUP($C71,[1]求人管理台帳!$C$8:$BC$1657,43,0),"")</f>
        <v/>
      </c>
      <c r="AT71" s="67" t="str">
        <f>IFERROR(VLOOKUP($C71,[1]求人管理台帳!$C$8:$BC$1657,44,0),"")</f>
        <v/>
      </c>
      <c r="AU71" s="67" t="str">
        <f>IFERROR(VLOOKUP($C71,[1]求人管理台帳!$C$8:$BC$1657,45,0),"")</f>
        <v/>
      </c>
      <c r="AV71" s="67"/>
      <c r="AW71" s="52" t="s">
        <v>177</v>
      </c>
      <c r="AX71" s="53"/>
      <c r="AY71" s="67"/>
      <c r="AZ71" s="67"/>
      <c r="BA71" s="67" t="str">
        <f>IFERROR(VLOOKUP($C71,[1]求人管理台帳!$C$8:$BC$1657,50,0),"")</f>
        <v/>
      </c>
      <c r="BB71" s="67" t="str">
        <f>IFERROR(VLOOKUP($C71,[1]求人管理台帳!$C$8:$BC$1657,51,0),"")</f>
        <v/>
      </c>
      <c r="BC71" s="67" t="str">
        <f>IFERROR(VLOOKUP($C71,[1]求人管理台帳!$C$8:$BC$1657,52,0),"")</f>
        <v/>
      </c>
      <c r="BD71" s="78" t="str">
        <f>IFERROR(VLOOKUP($C71,[1]求人管理台帳!$C$8:$BC$1657,53,0),"")</f>
        <v/>
      </c>
      <c r="BE71" s="81"/>
    </row>
    <row r="72" spans="1:57" s="11" customFormat="1" ht="20.100000000000001" customHeight="1" x14ac:dyDescent="0.15">
      <c r="A72" s="68"/>
      <c r="B72" s="69"/>
      <c r="C72" s="70"/>
      <c r="D72" s="71">
        <f t="shared" ca="1" si="1"/>
        <v>45520</v>
      </c>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20" t="s">
        <v>178</v>
      </c>
      <c r="AX72" s="61"/>
      <c r="AY72" s="72"/>
      <c r="AZ72" s="72"/>
      <c r="BA72" s="72"/>
      <c r="BB72" s="72"/>
      <c r="BC72" s="72"/>
      <c r="BD72" s="79"/>
      <c r="BE72" s="82"/>
    </row>
    <row r="73" spans="1:57" s="11" customFormat="1" ht="20.100000000000001" customHeight="1" x14ac:dyDescent="0.15">
      <c r="A73" s="68"/>
      <c r="B73" s="69"/>
      <c r="C73" s="70"/>
      <c r="D73" s="71">
        <f t="shared" ca="1" si="1"/>
        <v>45520</v>
      </c>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20" t="s">
        <v>151</v>
      </c>
      <c r="AX73" s="61"/>
      <c r="AY73" s="72"/>
      <c r="AZ73" s="72"/>
      <c r="BA73" s="72"/>
      <c r="BB73" s="72"/>
      <c r="BC73" s="72"/>
      <c r="BD73" s="79"/>
      <c r="BE73" s="82"/>
    </row>
    <row r="74" spans="1:57" s="11" customFormat="1" ht="20.100000000000001" customHeight="1" x14ac:dyDescent="0.15">
      <c r="A74" s="68"/>
      <c r="B74" s="69"/>
      <c r="C74" s="70"/>
      <c r="D74" s="71">
        <f t="shared" ca="1" si="1"/>
        <v>45520</v>
      </c>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20" t="s">
        <v>179</v>
      </c>
      <c r="AX74" s="61"/>
      <c r="AY74" s="72"/>
      <c r="AZ74" s="72"/>
      <c r="BA74" s="72"/>
      <c r="BB74" s="72"/>
      <c r="BC74" s="72"/>
      <c r="BD74" s="79"/>
      <c r="BE74" s="82"/>
    </row>
    <row r="75" spans="1:57" s="11" customFormat="1" ht="20.100000000000001" customHeight="1" x14ac:dyDescent="0.15">
      <c r="A75" s="68"/>
      <c r="B75" s="69"/>
      <c r="C75" s="70"/>
      <c r="D75" s="71">
        <f t="shared" ca="1" si="1"/>
        <v>45520</v>
      </c>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20" t="s">
        <v>180</v>
      </c>
      <c r="AX75" s="61"/>
      <c r="AY75" s="72"/>
      <c r="AZ75" s="72"/>
      <c r="BA75" s="72"/>
      <c r="BB75" s="72"/>
      <c r="BC75" s="72"/>
      <c r="BD75" s="79"/>
      <c r="BE75" s="82"/>
    </row>
    <row r="76" spans="1:57" s="11" customFormat="1" ht="20.100000000000001" customHeight="1" x14ac:dyDescent="0.15">
      <c r="A76" s="68"/>
      <c r="B76" s="69"/>
      <c r="C76" s="70"/>
      <c r="D76" s="71">
        <f t="shared" ca="1" si="1"/>
        <v>45520</v>
      </c>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20" t="s">
        <v>154</v>
      </c>
      <c r="AX76" s="61"/>
      <c r="AY76" s="72"/>
      <c r="AZ76" s="72"/>
      <c r="BA76" s="72"/>
      <c r="BB76" s="72"/>
      <c r="BC76" s="72"/>
      <c r="BD76" s="79"/>
      <c r="BE76" s="82"/>
    </row>
    <row r="77" spans="1:57" s="11" customFormat="1" ht="20.100000000000001" customHeight="1" x14ac:dyDescent="0.15">
      <c r="A77" s="68"/>
      <c r="B77" s="69"/>
      <c r="C77" s="70"/>
      <c r="D77" s="71">
        <f t="shared" ca="1" si="1"/>
        <v>45520</v>
      </c>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20" t="s">
        <v>181</v>
      </c>
      <c r="AX77" s="61"/>
      <c r="AY77" s="72"/>
      <c r="AZ77" s="72"/>
      <c r="BA77" s="72"/>
      <c r="BB77" s="72"/>
      <c r="BC77" s="72"/>
      <c r="BD77" s="79"/>
      <c r="BE77" s="82"/>
    </row>
    <row r="78" spans="1:57" ht="20.100000000000001" customHeight="1" thickBot="1" x14ac:dyDescent="0.2">
      <c r="A78" s="73"/>
      <c r="B78" s="74"/>
      <c r="C78" s="75"/>
      <c r="D78" s="76">
        <f t="shared" ca="1" si="1"/>
        <v>45520</v>
      </c>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54" t="s">
        <v>182</v>
      </c>
      <c r="AX78" s="62"/>
      <c r="AY78" s="77"/>
      <c r="AZ78" s="77"/>
      <c r="BA78" s="77"/>
      <c r="BB78" s="77"/>
      <c r="BC78" s="77"/>
      <c r="BD78" s="80"/>
      <c r="BE78" s="83"/>
    </row>
    <row r="79" spans="1:57" s="11" customFormat="1" ht="20.100000000000001" customHeight="1" thickTop="1" x14ac:dyDescent="0.15">
      <c r="A79" s="63" t="s">
        <v>168</v>
      </c>
      <c r="B79" s="64"/>
      <c r="C79" s="65"/>
      <c r="D79" s="66">
        <f t="shared" ca="1" si="1"/>
        <v>45520</v>
      </c>
      <c r="E79" s="67" t="str">
        <f>IFERROR(VLOOKUP($C79,[1]求人管理台帳!$C$8:$BC$1657,3,0),"")</f>
        <v/>
      </c>
      <c r="F79" s="67" t="str">
        <f>IFERROR(VLOOKUP($C79,[1]求人管理台帳!$C$8:$BC$1657,4,0),"")</f>
        <v/>
      </c>
      <c r="G79" s="67" t="str">
        <f>IFERROR(VLOOKUP($C79,[1]求人管理台帳!$C$8:$BC$1657,5,0),"")</f>
        <v/>
      </c>
      <c r="H79" s="67" t="str">
        <f>IFERROR(VLOOKUP($C79,[1]求人管理台帳!$C$8:$BC$1657,6,0),"")</f>
        <v/>
      </c>
      <c r="I79" s="67" t="str">
        <f>IFERROR(VLOOKUP($C79,[1]求人管理台帳!$C$8:$BC$1657,7,0),"")</f>
        <v/>
      </c>
      <c r="J79" s="67" t="str">
        <f>IFERROR(VLOOKUP($C79,[1]求人管理台帳!$C$8:$BC$1657,8,0),"")</f>
        <v/>
      </c>
      <c r="K79" s="67" t="str">
        <f>IFERROR(VLOOKUP($C79,[1]求人管理台帳!$C$8:$BC$1657,9,0),"")</f>
        <v/>
      </c>
      <c r="L79" s="67" t="str">
        <f>IFERROR(VLOOKUP($C79,[1]求人管理台帳!$C$8:$BC$1657,10,0),"")</f>
        <v/>
      </c>
      <c r="M79" s="67" t="str">
        <f>IFERROR(VLOOKUP($C79,[1]求人管理台帳!$C$8:$BC$1657,11,0),"")</f>
        <v/>
      </c>
      <c r="N79" s="67" t="str">
        <f>IFERROR(VLOOKUP($C79,[1]求人管理台帳!$C$8:$BC$1657,12,0),"")</f>
        <v/>
      </c>
      <c r="O79" s="67" t="str">
        <f>IFERROR(VLOOKUP($C79,[1]求人管理台帳!$C$8:$BC$1657,13,0),"")</f>
        <v/>
      </c>
      <c r="P79" s="67" t="str">
        <f>IFERROR(VLOOKUP($C79,[1]求人管理台帳!$C$8:$BC$1657,14,0),"")</f>
        <v/>
      </c>
      <c r="Q79" s="67" t="str">
        <f>IFERROR(VLOOKUP($C79,[1]求人管理台帳!$C$8:$BC$1657,15,0),"")</f>
        <v/>
      </c>
      <c r="R79" s="67" t="str">
        <f>IFERROR(VLOOKUP($C79,[1]求人管理台帳!$C$8:$BC$1657,16,0),"")</f>
        <v/>
      </c>
      <c r="S79" s="67" t="str">
        <f>IFERROR(VLOOKUP($C79,[1]求人管理台帳!$C$8:$BC$1657,17,0),"")</f>
        <v/>
      </c>
      <c r="T79" s="67" t="str">
        <f>IFERROR(VLOOKUP($C79,[1]求人管理台帳!$C$8:$BC$1657,18,0),"")</f>
        <v/>
      </c>
      <c r="U79" s="67" t="str">
        <f>IFERROR(VLOOKUP($C79,[1]求人管理台帳!$C$8:$BC$1657,19,0),"")</f>
        <v/>
      </c>
      <c r="V79" s="67" t="str">
        <f>IFERROR(VLOOKUP($C79,[1]求人管理台帳!$C$8:$BC$1657,20,0),"")</f>
        <v/>
      </c>
      <c r="W79" s="67" t="str">
        <f>IFERROR(VLOOKUP($C79,[1]求人管理台帳!$C$8:$BC$1657,21,0),"")</f>
        <v/>
      </c>
      <c r="X79" s="67" t="str">
        <f>IFERROR(VLOOKUP($C79,[1]求人管理台帳!$C$8:$BC$1657,22,0),"")</f>
        <v/>
      </c>
      <c r="Y79" s="67" t="str">
        <f>IFERROR(VLOOKUP($C79,[1]求人管理台帳!$C$8:$BC$1657,23,0),"")</f>
        <v/>
      </c>
      <c r="Z79" s="67" t="str">
        <f>IFERROR(VLOOKUP($C79,[1]求人管理台帳!$C$8:$BC$1657,24,0),"")</f>
        <v/>
      </c>
      <c r="AA79" s="67" t="str">
        <f>IFERROR(VLOOKUP($C79,[1]求人管理台帳!$C$8:$BC$1657,25,0),"")</f>
        <v/>
      </c>
      <c r="AB79" s="67" t="str">
        <f>IFERROR(VLOOKUP($C79,[1]求人管理台帳!$C$8:$BC$1657,26,0),"")</f>
        <v/>
      </c>
      <c r="AC79" s="67" t="str">
        <f>IFERROR(VLOOKUP($C79,[1]求人管理台帳!$C$8:$BC$1657,27,0),"")</f>
        <v/>
      </c>
      <c r="AD79" s="67" t="str">
        <f>IFERROR(VLOOKUP($C79,[1]求人管理台帳!$C$8:$BC$1657,28,0),"")</f>
        <v/>
      </c>
      <c r="AE79" s="67" t="str">
        <f>IFERROR(VLOOKUP($C79,[1]求人管理台帳!$C$8:$BC$1657,29,0),"")</f>
        <v/>
      </c>
      <c r="AF79" s="67" t="str">
        <f>IFERROR(VLOOKUP($C79,[1]求人管理台帳!$C$8:$BC$1657,30,0),"")</f>
        <v/>
      </c>
      <c r="AG79" s="67" t="str">
        <f>IFERROR(VLOOKUP($C79,[1]求人管理台帳!$C$8:$BC$1657,31,0),"")</f>
        <v/>
      </c>
      <c r="AH79" s="67" t="str">
        <f>IFERROR(VLOOKUP($C79,[1]求人管理台帳!$C$8:$BC$1657,32,0),"")</f>
        <v/>
      </c>
      <c r="AI79" s="67" t="str">
        <f>IFERROR(VLOOKUP($C79,[1]求人管理台帳!$C$8:$BC$1657,33,0),"")</f>
        <v/>
      </c>
      <c r="AJ79" s="67" t="str">
        <f>IFERROR(VLOOKUP($C79,[1]求人管理台帳!$C$8:$BC$1657,34,0),"")</f>
        <v/>
      </c>
      <c r="AK79" s="67" t="str">
        <f>IFERROR(VLOOKUP($C79,[1]求人管理台帳!$C$8:$BC$1657,35,0),"")</f>
        <v/>
      </c>
      <c r="AL79" s="67" t="str">
        <f>IFERROR(VLOOKUP($C79,[1]求人管理台帳!$C$8:$BC$1657,36,0),"")</f>
        <v/>
      </c>
      <c r="AM79" s="67" t="str">
        <f>IFERROR(VLOOKUP($C79,[1]求人管理台帳!$C$8:$BC$1657,37,0),"")</f>
        <v/>
      </c>
      <c r="AN79" s="67" t="str">
        <f>IFERROR(VLOOKUP($C79,[1]求人管理台帳!$C$8:$BC$1657,38,0),"")</f>
        <v/>
      </c>
      <c r="AO79" s="67" t="str">
        <f>IFERROR(VLOOKUP($C79,[1]求人管理台帳!$C$8:$BC$1657,39,0),"")</f>
        <v/>
      </c>
      <c r="AP79" s="67" t="str">
        <f>IFERROR(VLOOKUP($C79,[1]求人管理台帳!$C$8:$BC$1657,40,0),"")</f>
        <v/>
      </c>
      <c r="AQ79" s="67" t="str">
        <f>IFERROR(VLOOKUP($C79,[1]求人管理台帳!$C$8:$BC$1657,41,0),"")</f>
        <v/>
      </c>
      <c r="AR79" s="67" t="str">
        <f>IFERROR(VLOOKUP($C79,[1]求人管理台帳!$C$8:$BC$1657,42,0),"")</f>
        <v/>
      </c>
      <c r="AS79" s="67" t="str">
        <f>IFERROR(VLOOKUP($C79,[1]求人管理台帳!$C$8:$BC$1657,43,0),"")</f>
        <v/>
      </c>
      <c r="AT79" s="67" t="str">
        <f>IFERROR(VLOOKUP($C79,[1]求人管理台帳!$C$8:$BC$1657,44,0),"")</f>
        <v/>
      </c>
      <c r="AU79" s="67" t="str">
        <f>IFERROR(VLOOKUP($C79,[1]求人管理台帳!$C$8:$BC$1657,45,0),"")</f>
        <v/>
      </c>
      <c r="AV79" s="67"/>
      <c r="AW79" s="52" t="s">
        <v>177</v>
      </c>
      <c r="AX79" s="53"/>
      <c r="AY79" s="67"/>
      <c r="AZ79" s="67"/>
      <c r="BA79" s="67" t="str">
        <f>IFERROR(VLOOKUP($C79,[1]求人管理台帳!$C$8:$BC$1657,50,0),"")</f>
        <v/>
      </c>
      <c r="BB79" s="67" t="str">
        <f>IFERROR(VLOOKUP($C79,[1]求人管理台帳!$C$8:$BC$1657,51,0),"")</f>
        <v/>
      </c>
      <c r="BC79" s="67" t="str">
        <f>IFERROR(VLOOKUP($C79,[1]求人管理台帳!$C$8:$BC$1657,52,0),"")</f>
        <v/>
      </c>
      <c r="BD79" s="78" t="str">
        <f>IFERROR(VLOOKUP($C79,[1]求人管理台帳!$C$8:$BC$1657,53,0),"")</f>
        <v/>
      </c>
      <c r="BE79" s="81"/>
    </row>
    <row r="80" spans="1:57" s="11" customFormat="1" ht="20.100000000000001" customHeight="1" x14ac:dyDescent="0.15">
      <c r="A80" s="68"/>
      <c r="B80" s="69"/>
      <c r="C80" s="70"/>
      <c r="D80" s="71">
        <f t="shared" ca="1" si="1"/>
        <v>45520</v>
      </c>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20" t="s">
        <v>178</v>
      </c>
      <c r="AX80" s="61"/>
      <c r="AY80" s="72"/>
      <c r="AZ80" s="72"/>
      <c r="BA80" s="72"/>
      <c r="BB80" s="72"/>
      <c r="BC80" s="72"/>
      <c r="BD80" s="79"/>
      <c r="BE80" s="82"/>
    </row>
    <row r="81" spans="1:57" s="11" customFormat="1" ht="20.100000000000001" customHeight="1" x14ac:dyDescent="0.15">
      <c r="A81" s="68"/>
      <c r="B81" s="69"/>
      <c r="C81" s="70"/>
      <c r="D81" s="71">
        <f t="shared" ca="1" si="1"/>
        <v>45520</v>
      </c>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20" t="s">
        <v>151</v>
      </c>
      <c r="AX81" s="61"/>
      <c r="AY81" s="72"/>
      <c r="AZ81" s="72"/>
      <c r="BA81" s="72"/>
      <c r="BB81" s="72"/>
      <c r="BC81" s="72"/>
      <c r="BD81" s="79"/>
      <c r="BE81" s="82"/>
    </row>
    <row r="82" spans="1:57" s="11" customFormat="1" ht="20.100000000000001" customHeight="1" x14ac:dyDescent="0.15">
      <c r="A82" s="68"/>
      <c r="B82" s="69"/>
      <c r="C82" s="70"/>
      <c r="D82" s="71">
        <f t="shared" ca="1" si="1"/>
        <v>45520</v>
      </c>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20" t="s">
        <v>179</v>
      </c>
      <c r="AX82" s="61"/>
      <c r="AY82" s="72"/>
      <c r="AZ82" s="72"/>
      <c r="BA82" s="72"/>
      <c r="BB82" s="72"/>
      <c r="BC82" s="72"/>
      <c r="BD82" s="79"/>
      <c r="BE82" s="82"/>
    </row>
    <row r="83" spans="1:57" s="11" customFormat="1" ht="20.100000000000001" customHeight="1" x14ac:dyDescent="0.15">
      <c r="A83" s="68"/>
      <c r="B83" s="69"/>
      <c r="C83" s="70"/>
      <c r="D83" s="71">
        <f t="shared" ca="1" si="1"/>
        <v>45520</v>
      </c>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20" t="s">
        <v>180</v>
      </c>
      <c r="AX83" s="61"/>
      <c r="AY83" s="72"/>
      <c r="AZ83" s="72"/>
      <c r="BA83" s="72"/>
      <c r="BB83" s="72"/>
      <c r="BC83" s="72"/>
      <c r="BD83" s="79"/>
      <c r="BE83" s="82"/>
    </row>
    <row r="84" spans="1:57" s="11" customFormat="1" ht="20.100000000000001" customHeight="1" x14ac:dyDescent="0.15">
      <c r="A84" s="68"/>
      <c r="B84" s="69"/>
      <c r="C84" s="70"/>
      <c r="D84" s="71">
        <f t="shared" ca="1" si="1"/>
        <v>45520</v>
      </c>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c r="AS84" s="72"/>
      <c r="AT84" s="72"/>
      <c r="AU84" s="72"/>
      <c r="AV84" s="72"/>
      <c r="AW84" s="20" t="s">
        <v>154</v>
      </c>
      <c r="AX84" s="61"/>
      <c r="AY84" s="72"/>
      <c r="AZ84" s="72"/>
      <c r="BA84" s="72"/>
      <c r="BB84" s="72"/>
      <c r="BC84" s="72"/>
      <c r="BD84" s="79"/>
      <c r="BE84" s="82"/>
    </row>
    <row r="85" spans="1:57" s="11" customFormat="1" ht="20.100000000000001" customHeight="1" x14ac:dyDescent="0.15">
      <c r="A85" s="68"/>
      <c r="B85" s="69"/>
      <c r="C85" s="70"/>
      <c r="D85" s="71">
        <f t="shared" ca="1" si="1"/>
        <v>45520</v>
      </c>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72"/>
      <c r="AU85" s="72"/>
      <c r="AV85" s="72"/>
      <c r="AW85" s="20" t="s">
        <v>181</v>
      </c>
      <c r="AX85" s="61"/>
      <c r="AY85" s="72"/>
      <c r="AZ85" s="72"/>
      <c r="BA85" s="72"/>
      <c r="BB85" s="72"/>
      <c r="BC85" s="72"/>
      <c r="BD85" s="79"/>
      <c r="BE85" s="82"/>
    </row>
    <row r="86" spans="1:57" ht="20.100000000000001" customHeight="1" thickBot="1" x14ac:dyDescent="0.2">
      <c r="A86" s="73"/>
      <c r="B86" s="74"/>
      <c r="C86" s="75"/>
      <c r="D86" s="76">
        <f t="shared" ca="1" si="1"/>
        <v>45520</v>
      </c>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54" t="s">
        <v>182</v>
      </c>
      <c r="AX86" s="62"/>
      <c r="AY86" s="77"/>
      <c r="AZ86" s="77"/>
      <c r="BA86" s="77"/>
      <c r="BB86" s="77"/>
      <c r="BC86" s="77"/>
      <c r="BD86" s="80"/>
      <c r="BE86" s="83"/>
    </row>
    <row r="87" spans="1:57" s="11" customFormat="1" ht="20.100000000000001" customHeight="1" thickTop="1" x14ac:dyDescent="0.15">
      <c r="A87" s="63" t="s">
        <v>169</v>
      </c>
      <c r="B87" s="64"/>
      <c r="C87" s="65"/>
      <c r="D87" s="66">
        <f t="shared" ca="1" si="1"/>
        <v>45520</v>
      </c>
      <c r="E87" s="67" t="str">
        <f>IFERROR(VLOOKUP($C87,[1]求人管理台帳!$C$8:$BC$1657,3,0),"")</f>
        <v/>
      </c>
      <c r="F87" s="67" t="str">
        <f>IFERROR(VLOOKUP($C87,[1]求人管理台帳!$C$8:$BC$1657,4,0),"")</f>
        <v/>
      </c>
      <c r="G87" s="67" t="str">
        <f>IFERROR(VLOOKUP($C87,[1]求人管理台帳!$C$8:$BC$1657,5,0),"")</f>
        <v/>
      </c>
      <c r="H87" s="67" t="str">
        <f>IFERROR(VLOOKUP($C87,[1]求人管理台帳!$C$8:$BC$1657,6,0),"")</f>
        <v/>
      </c>
      <c r="I87" s="67" t="str">
        <f>IFERROR(VLOOKUP($C87,[1]求人管理台帳!$C$8:$BC$1657,7,0),"")</f>
        <v/>
      </c>
      <c r="J87" s="67" t="str">
        <f>IFERROR(VLOOKUP($C87,[1]求人管理台帳!$C$8:$BC$1657,8,0),"")</f>
        <v/>
      </c>
      <c r="K87" s="67" t="str">
        <f>IFERROR(VLOOKUP($C87,[1]求人管理台帳!$C$8:$BC$1657,9,0),"")</f>
        <v/>
      </c>
      <c r="L87" s="67" t="str">
        <f>IFERROR(VLOOKUP($C87,[1]求人管理台帳!$C$8:$BC$1657,10,0),"")</f>
        <v/>
      </c>
      <c r="M87" s="67" t="str">
        <f>IFERROR(VLOOKUP($C87,[1]求人管理台帳!$C$8:$BC$1657,11,0),"")</f>
        <v/>
      </c>
      <c r="N87" s="67" t="str">
        <f>IFERROR(VLOOKUP($C87,[1]求人管理台帳!$C$8:$BC$1657,12,0),"")</f>
        <v/>
      </c>
      <c r="O87" s="67" t="str">
        <f>IFERROR(VLOOKUP($C87,[1]求人管理台帳!$C$8:$BC$1657,13,0),"")</f>
        <v/>
      </c>
      <c r="P87" s="67" t="str">
        <f>IFERROR(VLOOKUP($C87,[1]求人管理台帳!$C$8:$BC$1657,14,0),"")</f>
        <v/>
      </c>
      <c r="Q87" s="67" t="str">
        <f>IFERROR(VLOOKUP($C87,[1]求人管理台帳!$C$8:$BC$1657,15,0),"")</f>
        <v/>
      </c>
      <c r="R87" s="67" t="str">
        <f>IFERROR(VLOOKUP($C87,[1]求人管理台帳!$C$8:$BC$1657,16,0),"")</f>
        <v/>
      </c>
      <c r="S87" s="67" t="str">
        <f>IFERROR(VLOOKUP($C87,[1]求人管理台帳!$C$8:$BC$1657,17,0),"")</f>
        <v/>
      </c>
      <c r="T87" s="67" t="str">
        <f>IFERROR(VLOOKUP($C87,[1]求人管理台帳!$C$8:$BC$1657,18,0),"")</f>
        <v/>
      </c>
      <c r="U87" s="67" t="str">
        <f>IFERROR(VLOOKUP($C87,[1]求人管理台帳!$C$8:$BC$1657,19,0),"")</f>
        <v/>
      </c>
      <c r="V87" s="67" t="str">
        <f>IFERROR(VLOOKUP($C87,[1]求人管理台帳!$C$8:$BC$1657,20,0),"")</f>
        <v/>
      </c>
      <c r="W87" s="67" t="str">
        <f>IFERROR(VLOOKUP($C87,[1]求人管理台帳!$C$8:$BC$1657,21,0),"")</f>
        <v/>
      </c>
      <c r="X87" s="67" t="str">
        <f>IFERROR(VLOOKUP($C87,[1]求人管理台帳!$C$8:$BC$1657,22,0),"")</f>
        <v/>
      </c>
      <c r="Y87" s="67" t="str">
        <f>IFERROR(VLOOKUP($C87,[1]求人管理台帳!$C$8:$BC$1657,23,0),"")</f>
        <v/>
      </c>
      <c r="Z87" s="67" t="str">
        <f>IFERROR(VLOOKUP($C87,[1]求人管理台帳!$C$8:$BC$1657,24,0),"")</f>
        <v/>
      </c>
      <c r="AA87" s="67" t="str">
        <f>IFERROR(VLOOKUP($C87,[1]求人管理台帳!$C$8:$BC$1657,25,0),"")</f>
        <v/>
      </c>
      <c r="AB87" s="67" t="str">
        <f>IFERROR(VLOOKUP($C87,[1]求人管理台帳!$C$8:$BC$1657,26,0),"")</f>
        <v/>
      </c>
      <c r="AC87" s="67" t="str">
        <f>IFERROR(VLOOKUP($C87,[1]求人管理台帳!$C$8:$BC$1657,27,0),"")</f>
        <v/>
      </c>
      <c r="AD87" s="67" t="str">
        <f>IFERROR(VLOOKUP($C87,[1]求人管理台帳!$C$8:$BC$1657,28,0),"")</f>
        <v/>
      </c>
      <c r="AE87" s="67" t="str">
        <f>IFERROR(VLOOKUP($C87,[1]求人管理台帳!$C$8:$BC$1657,29,0),"")</f>
        <v/>
      </c>
      <c r="AF87" s="67" t="str">
        <f>IFERROR(VLOOKUP($C87,[1]求人管理台帳!$C$8:$BC$1657,30,0),"")</f>
        <v/>
      </c>
      <c r="AG87" s="67" t="str">
        <f>IFERROR(VLOOKUP($C87,[1]求人管理台帳!$C$8:$BC$1657,31,0),"")</f>
        <v/>
      </c>
      <c r="AH87" s="67" t="str">
        <f>IFERROR(VLOOKUP($C87,[1]求人管理台帳!$C$8:$BC$1657,32,0),"")</f>
        <v/>
      </c>
      <c r="AI87" s="67" t="str">
        <f>IFERROR(VLOOKUP($C87,[1]求人管理台帳!$C$8:$BC$1657,33,0),"")</f>
        <v/>
      </c>
      <c r="AJ87" s="67" t="str">
        <f>IFERROR(VLOOKUP($C87,[1]求人管理台帳!$C$8:$BC$1657,34,0),"")</f>
        <v/>
      </c>
      <c r="AK87" s="67" t="str">
        <f>IFERROR(VLOOKUP($C87,[1]求人管理台帳!$C$8:$BC$1657,35,0),"")</f>
        <v/>
      </c>
      <c r="AL87" s="67" t="str">
        <f>IFERROR(VLOOKUP($C87,[1]求人管理台帳!$C$8:$BC$1657,36,0),"")</f>
        <v/>
      </c>
      <c r="AM87" s="67" t="str">
        <f>IFERROR(VLOOKUP($C87,[1]求人管理台帳!$C$8:$BC$1657,37,0),"")</f>
        <v/>
      </c>
      <c r="AN87" s="67" t="str">
        <f>IFERROR(VLOOKUP($C87,[1]求人管理台帳!$C$8:$BC$1657,38,0),"")</f>
        <v/>
      </c>
      <c r="AO87" s="67" t="str">
        <f>IFERROR(VLOOKUP($C87,[1]求人管理台帳!$C$8:$BC$1657,39,0),"")</f>
        <v/>
      </c>
      <c r="AP87" s="67" t="str">
        <f>IFERROR(VLOOKUP($C87,[1]求人管理台帳!$C$8:$BC$1657,40,0),"")</f>
        <v/>
      </c>
      <c r="AQ87" s="67" t="str">
        <f>IFERROR(VLOOKUP($C87,[1]求人管理台帳!$C$8:$BC$1657,41,0),"")</f>
        <v/>
      </c>
      <c r="AR87" s="67" t="str">
        <f>IFERROR(VLOOKUP($C87,[1]求人管理台帳!$C$8:$BC$1657,42,0),"")</f>
        <v/>
      </c>
      <c r="AS87" s="67" t="str">
        <f>IFERROR(VLOOKUP($C87,[1]求人管理台帳!$C$8:$BC$1657,43,0),"")</f>
        <v/>
      </c>
      <c r="AT87" s="67" t="str">
        <f>IFERROR(VLOOKUP($C87,[1]求人管理台帳!$C$8:$BC$1657,44,0),"")</f>
        <v/>
      </c>
      <c r="AU87" s="67" t="str">
        <f>IFERROR(VLOOKUP($C87,[1]求人管理台帳!$C$8:$BC$1657,45,0),"")</f>
        <v/>
      </c>
      <c r="AV87" s="67"/>
      <c r="AW87" s="52" t="s">
        <v>177</v>
      </c>
      <c r="AX87" s="53"/>
      <c r="AY87" s="67"/>
      <c r="AZ87" s="67"/>
      <c r="BA87" s="67" t="str">
        <f>IFERROR(VLOOKUP($C87,[1]求人管理台帳!$C$8:$BC$1657,50,0),"")</f>
        <v/>
      </c>
      <c r="BB87" s="67" t="str">
        <f>IFERROR(VLOOKUP($C87,[1]求人管理台帳!$C$8:$BC$1657,51,0),"")</f>
        <v/>
      </c>
      <c r="BC87" s="67" t="str">
        <f>IFERROR(VLOOKUP($C87,[1]求人管理台帳!$C$8:$BC$1657,52,0),"")</f>
        <v/>
      </c>
      <c r="BD87" s="78" t="str">
        <f>IFERROR(VLOOKUP($C87,[1]求人管理台帳!$C$8:$BC$1657,53,0),"")</f>
        <v/>
      </c>
      <c r="BE87" s="81"/>
    </row>
    <row r="88" spans="1:57" s="11" customFormat="1" ht="20.100000000000001" customHeight="1" x14ac:dyDescent="0.15">
      <c r="A88" s="68"/>
      <c r="B88" s="69"/>
      <c r="C88" s="70"/>
      <c r="D88" s="71">
        <f t="shared" ca="1" si="1"/>
        <v>45520</v>
      </c>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20" t="s">
        <v>178</v>
      </c>
      <c r="AX88" s="61"/>
      <c r="AY88" s="72"/>
      <c r="AZ88" s="72"/>
      <c r="BA88" s="72"/>
      <c r="BB88" s="72"/>
      <c r="BC88" s="72"/>
      <c r="BD88" s="79"/>
      <c r="BE88" s="82"/>
    </row>
    <row r="89" spans="1:57" s="11" customFormat="1" ht="20.100000000000001" customHeight="1" x14ac:dyDescent="0.15">
      <c r="A89" s="68"/>
      <c r="B89" s="69"/>
      <c r="C89" s="70"/>
      <c r="D89" s="71">
        <f t="shared" ca="1" si="1"/>
        <v>45520</v>
      </c>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20" t="s">
        <v>151</v>
      </c>
      <c r="AX89" s="61"/>
      <c r="AY89" s="72"/>
      <c r="AZ89" s="72"/>
      <c r="BA89" s="72"/>
      <c r="BB89" s="72"/>
      <c r="BC89" s="72"/>
      <c r="BD89" s="79"/>
      <c r="BE89" s="82"/>
    </row>
    <row r="90" spans="1:57" s="11" customFormat="1" ht="20.100000000000001" customHeight="1" x14ac:dyDescent="0.15">
      <c r="A90" s="68"/>
      <c r="B90" s="69"/>
      <c r="C90" s="70"/>
      <c r="D90" s="71">
        <f t="shared" ca="1" si="1"/>
        <v>45520</v>
      </c>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c r="AS90" s="72"/>
      <c r="AT90" s="72"/>
      <c r="AU90" s="72"/>
      <c r="AV90" s="72"/>
      <c r="AW90" s="20" t="s">
        <v>179</v>
      </c>
      <c r="AX90" s="61"/>
      <c r="AY90" s="72"/>
      <c r="AZ90" s="72"/>
      <c r="BA90" s="72"/>
      <c r="BB90" s="72"/>
      <c r="BC90" s="72"/>
      <c r="BD90" s="79"/>
      <c r="BE90" s="82"/>
    </row>
    <row r="91" spans="1:57" s="11" customFormat="1" ht="20.100000000000001" customHeight="1" x14ac:dyDescent="0.15">
      <c r="A91" s="68"/>
      <c r="B91" s="69"/>
      <c r="C91" s="70"/>
      <c r="D91" s="71">
        <f t="shared" ca="1" si="1"/>
        <v>45520</v>
      </c>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20" t="s">
        <v>180</v>
      </c>
      <c r="AX91" s="61"/>
      <c r="AY91" s="72"/>
      <c r="AZ91" s="72"/>
      <c r="BA91" s="72"/>
      <c r="BB91" s="72"/>
      <c r="BC91" s="72"/>
      <c r="BD91" s="79"/>
      <c r="BE91" s="82"/>
    </row>
    <row r="92" spans="1:57" s="11" customFormat="1" ht="20.100000000000001" customHeight="1" x14ac:dyDescent="0.15">
      <c r="A92" s="68"/>
      <c r="B92" s="69"/>
      <c r="C92" s="70"/>
      <c r="D92" s="71">
        <f t="shared" ca="1" si="1"/>
        <v>45520</v>
      </c>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20" t="s">
        <v>154</v>
      </c>
      <c r="AX92" s="61"/>
      <c r="AY92" s="72"/>
      <c r="AZ92" s="72"/>
      <c r="BA92" s="72"/>
      <c r="BB92" s="72"/>
      <c r="BC92" s="72"/>
      <c r="BD92" s="79"/>
      <c r="BE92" s="82"/>
    </row>
    <row r="93" spans="1:57" s="11" customFormat="1" ht="20.100000000000001" customHeight="1" x14ac:dyDescent="0.15">
      <c r="A93" s="68"/>
      <c r="B93" s="69"/>
      <c r="C93" s="70"/>
      <c r="D93" s="71">
        <f t="shared" ca="1" si="1"/>
        <v>45520</v>
      </c>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20" t="s">
        <v>181</v>
      </c>
      <c r="AX93" s="61"/>
      <c r="AY93" s="72"/>
      <c r="AZ93" s="72"/>
      <c r="BA93" s="72"/>
      <c r="BB93" s="72"/>
      <c r="BC93" s="72"/>
      <c r="BD93" s="79"/>
      <c r="BE93" s="82"/>
    </row>
    <row r="94" spans="1:57" ht="20.100000000000001" customHeight="1" thickBot="1" x14ac:dyDescent="0.2">
      <c r="A94" s="73"/>
      <c r="B94" s="74"/>
      <c r="C94" s="75"/>
      <c r="D94" s="76">
        <f t="shared" ca="1" si="1"/>
        <v>45520</v>
      </c>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54" t="s">
        <v>182</v>
      </c>
      <c r="AX94" s="62"/>
      <c r="AY94" s="77"/>
      <c r="AZ94" s="77"/>
      <c r="BA94" s="77"/>
      <c r="BB94" s="77"/>
      <c r="BC94" s="77"/>
      <c r="BD94" s="80"/>
      <c r="BE94" s="83"/>
    </row>
    <row r="95" spans="1:57" s="11" customFormat="1" ht="20.100000000000001" customHeight="1" thickTop="1" x14ac:dyDescent="0.15">
      <c r="A95" s="63" t="s">
        <v>170</v>
      </c>
      <c r="B95" s="64"/>
      <c r="C95" s="65"/>
      <c r="D95" s="66">
        <f t="shared" ca="1" si="1"/>
        <v>45520</v>
      </c>
      <c r="E95" s="67" t="str">
        <f>IFERROR(VLOOKUP($C95,[1]求人管理台帳!$C$8:$BC$1657,3,0),"")</f>
        <v/>
      </c>
      <c r="F95" s="67" t="str">
        <f>IFERROR(VLOOKUP($C95,[1]求人管理台帳!$C$8:$BC$1657,4,0),"")</f>
        <v/>
      </c>
      <c r="G95" s="67" t="str">
        <f>IFERROR(VLOOKUP($C95,[1]求人管理台帳!$C$8:$BC$1657,5,0),"")</f>
        <v/>
      </c>
      <c r="H95" s="67" t="str">
        <f>IFERROR(VLOOKUP($C95,[1]求人管理台帳!$C$8:$BC$1657,6,0),"")</f>
        <v/>
      </c>
      <c r="I95" s="67" t="str">
        <f>IFERROR(VLOOKUP($C95,[1]求人管理台帳!$C$8:$BC$1657,7,0),"")</f>
        <v/>
      </c>
      <c r="J95" s="67" t="str">
        <f>IFERROR(VLOOKUP($C95,[1]求人管理台帳!$C$8:$BC$1657,8,0),"")</f>
        <v/>
      </c>
      <c r="K95" s="67" t="str">
        <f>IFERROR(VLOOKUP($C95,[1]求人管理台帳!$C$8:$BC$1657,9,0),"")</f>
        <v/>
      </c>
      <c r="L95" s="67" t="str">
        <f>IFERROR(VLOOKUP($C95,[1]求人管理台帳!$C$8:$BC$1657,10,0),"")</f>
        <v/>
      </c>
      <c r="M95" s="67" t="str">
        <f>IFERROR(VLOOKUP($C95,[1]求人管理台帳!$C$8:$BC$1657,11,0),"")</f>
        <v/>
      </c>
      <c r="N95" s="67" t="str">
        <f>IFERROR(VLOOKUP($C95,[1]求人管理台帳!$C$8:$BC$1657,12,0),"")</f>
        <v/>
      </c>
      <c r="O95" s="67" t="str">
        <f>IFERROR(VLOOKUP($C95,[1]求人管理台帳!$C$8:$BC$1657,13,0),"")</f>
        <v/>
      </c>
      <c r="P95" s="67" t="str">
        <f>IFERROR(VLOOKUP($C95,[1]求人管理台帳!$C$8:$BC$1657,14,0),"")</f>
        <v/>
      </c>
      <c r="Q95" s="67" t="str">
        <f>IFERROR(VLOOKUP($C95,[1]求人管理台帳!$C$8:$BC$1657,15,0),"")</f>
        <v/>
      </c>
      <c r="R95" s="67" t="str">
        <f>IFERROR(VLOOKUP($C95,[1]求人管理台帳!$C$8:$BC$1657,16,0),"")</f>
        <v/>
      </c>
      <c r="S95" s="67" t="str">
        <f>IFERROR(VLOOKUP($C95,[1]求人管理台帳!$C$8:$BC$1657,17,0),"")</f>
        <v/>
      </c>
      <c r="T95" s="67" t="str">
        <f>IFERROR(VLOOKUP($C95,[1]求人管理台帳!$C$8:$BC$1657,18,0),"")</f>
        <v/>
      </c>
      <c r="U95" s="67" t="str">
        <f>IFERROR(VLOOKUP($C95,[1]求人管理台帳!$C$8:$BC$1657,19,0),"")</f>
        <v/>
      </c>
      <c r="V95" s="67" t="str">
        <f>IFERROR(VLOOKUP($C95,[1]求人管理台帳!$C$8:$BC$1657,20,0),"")</f>
        <v/>
      </c>
      <c r="W95" s="67" t="str">
        <f>IFERROR(VLOOKUP($C95,[1]求人管理台帳!$C$8:$BC$1657,21,0),"")</f>
        <v/>
      </c>
      <c r="X95" s="67" t="str">
        <f>IFERROR(VLOOKUP($C95,[1]求人管理台帳!$C$8:$BC$1657,22,0),"")</f>
        <v/>
      </c>
      <c r="Y95" s="67" t="str">
        <f>IFERROR(VLOOKUP($C95,[1]求人管理台帳!$C$8:$BC$1657,23,0),"")</f>
        <v/>
      </c>
      <c r="Z95" s="67" t="str">
        <f>IFERROR(VLOOKUP($C95,[1]求人管理台帳!$C$8:$BC$1657,24,0),"")</f>
        <v/>
      </c>
      <c r="AA95" s="67" t="str">
        <f>IFERROR(VLOOKUP($C95,[1]求人管理台帳!$C$8:$BC$1657,25,0),"")</f>
        <v/>
      </c>
      <c r="AB95" s="67" t="str">
        <f>IFERROR(VLOOKUP($C95,[1]求人管理台帳!$C$8:$BC$1657,26,0),"")</f>
        <v/>
      </c>
      <c r="AC95" s="67" t="str">
        <f>IFERROR(VLOOKUP($C95,[1]求人管理台帳!$C$8:$BC$1657,27,0),"")</f>
        <v/>
      </c>
      <c r="AD95" s="67" t="str">
        <f>IFERROR(VLOOKUP($C95,[1]求人管理台帳!$C$8:$BC$1657,28,0),"")</f>
        <v/>
      </c>
      <c r="AE95" s="67" t="str">
        <f>IFERROR(VLOOKUP($C95,[1]求人管理台帳!$C$8:$BC$1657,29,0),"")</f>
        <v/>
      </c>
      <c r="AF95" s="67" t="str">
        <f>IFERROR(VLOOKUP($C95,[1]求人管理台帳!$C$8:$BC$1657,30,0),"")</f>
        <v/>
      </c>
      <c r="AG95" s="67" t="str">
        <f>IFERROR(VLOOKUP($C95,[1]求人管理台帳!$C$8:$BC$1657,31,0),"")</f>
        <v/>
      </c>
      <c r="AH95" s="67" t="str">
        <f>IFERROR(VLOOKUP($C95,[1]求人管理台帳!$C$8:$BC$1657,32,0),"")</f>
        <v/>
      </c>
      <c r="AI95" s="67" t="str">
        <f>IFERROR(VLOOKUP($C95,[1]求人管理台帳!$C$8:$BC$1657,33,0),"")</f>
        <v/>
      </c>
      <c r="AJ95" s="67" t="str">
        <f>IFERROR(VLOOKUP($C95,[1]求人管理台帳!$C$8:$BC$1657,34,0),"")</f>
        <v/>
      </c>
      <c r="AK95" s="67" t="str">
        <f>IFERROR(VLOOKUP($C95,[1]求人管理台帳!$C$8:$BC$1657,35,0),"")</f>
        <v/>
      </c>
      <c r="AL95" s="67" t="str">
        <f>IFERROR(VLOOKUP($C95,[1]求人管理台帳!$C$8:$BC$1657,36,0),"")</f>
        <v/>
      </c>
      <c r="AM95" s="67" t="str">
        <f>IFERROR(VLOOKUP($C95,[1]求人管理台帳!$C$8:$BC$1657,37,0),"")</f>
        <v/>
      </c>
      <c r="AN95" s="67" t="str">
        <f>IFERROR(VLOOKUP($C95,[1]求人管理台帳!$C$8:$BC$1657,38,0),"")</f>
        <v/>
      </c>
      <c r="AO95" s="67" t="str">
        <f>IFERROR(VLOOKUP($C95,[1]求人管理台帳!$C$8:$BC$1657,39,0),"")</f>
        <v/>
      </c>
      <c r="AP95" s="67" t="str">
        <f>IFERROR(VLOOKUP($C95,[1]求人管理台帳!$C$8:$BC$1657,40,0),"")</f>
        <v/>
      </c>
      <c r="AQ95" s="67" t="str">
        <f>IFERROR(VLOOKUP($C95,[1]求人管理台帳!$C$8:$BC$1657,41,0),"")</f>
        <v/>
      </c>
      <c r="AR95" s="67" t="str">
        <f>IFERROR(VLOOKUP($C95,[1]求人管理台帳!$C$8:$BC$1657,42,0),"")</f>
        <v/>
      </c>
      <c r="AS95" s="67" t="str">
        <f>IFERROR(VLOOKUP($C95,[1]求人管理台帳!$C$8:$BC$1657,43,0),"")</f>
        <v/>
      </c>
      <c r="AT95" s="67" t="str">
        <f>IFERROR(VLOOKUP($C95,[1]求人管理台帳!$C$8:$BC$1657,44,0),"")</f>
        <v/>
      </c>
      <c r="AU95" s="67" t="str">
        <f>IFERROR(VLOOKUP($C95,[1]求人管理台帳!$C$8:$BC$1657,45,0),"")</f>
        <v/>
      </c>
      <c r="AV95" s="67"/>
      <c r="AW95" s="52" t="s">
        <v>177</v>
      </c>
      <c r="AX95" s="53"/>
      <c r="AY95" s="67"/>
      <c r="AZ95" s="67"/>
      <c r="BA95" s="67" t="str">
        <f>IFERROR(VLOOKUP($C95,[1]求人管理台帳!$C$8:$BC$1657,50,0),"")</f>
        <v/>
      </c>
      <c r="BB95" s="67" t="str">
        <f>IFERROR(VLOOKUP($C95,[1]求人管理台帳!$C$8:$BC$1657,51,0),"")</f>
        <v/>
      </c>
      <c r="BC95" s="67" t="str">
        <f>IFERROR(VLOOKUP($C95,[1]求人管理台帳!$C$8:$BC$1657,52,0),"")</f>
        <v/>
      </c>
      <c r="BD95" s="78" t="str">
        <f>IFERROR(VLOOKUP($C95,[1]求人管理台帳!$C$8:$BC$1657,53,0),"")</f>
        <v/>
      </c>
      <c r="BE95" s="81"/>
    </row>
    <row r="96" spans="1:57" s="11" customFormat="1" ht="20.100000000000001" customHeight="1" x14ac:dyDescent="0.15">
      <c r="A96" s="68"/>
      <c r="B96" s="69"/>
      <c r="C96" s="70"/>
      <c r="D96" s="71">
        <f t="shared" ca="1" si="1"/>
        <v>45520</v>
      </c>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20" t="s">
        <v>178</v>
      </c>
      <c r="AX96" s="61"/>
      <c r="AY96" s="72"/>
      <c r="AZ96" s="72"/>
      <c r="BA96" s="72"/>
      <c r="BB96" s="72"/>
      <c r="BC96" s="72"/>
      <c r="BD96" s="79"/>
      <c r="BE96" s="82"/>
    </row>
    <row r="97" spans="1:57" s="11" customFormat="1" ht="20.100000000000001" customHeight="1" x14ac:dyDescent="0.15">
      <c r="A97" s="68"/>
      <c r="B97" s="69"/>
      <c r="C97" s="70"/>
      <c r="D97" s="71">
        <f t="shared" ca="1" si="1"/>
        <v>45520</v>
      </c>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20" t="s">
        <v>151</v>
      </c>
      <c r="AX97" s="61"/>
      <c r="AY97" s="72"/>
      <c r="AZ97" s="72"/>
      <c r="BA97" s="72"/>
      <c r="BB97" s="72"/>
      <c r="BC97" s="72"/>
      <c r="BD97" s="79"/>
      <c r="BE97" s="82"/>
    </row>
    <row r="98" spans="1:57" s="11" customFormat="1" ht="20.100000000000001" customHeight="1" x14ac:dyDescent="0.15">
      <c r="A98" s="68"/>
      <c r="B98" s="69"/>
      <c r="C98" s="70"/>
      <c r="D98" s="71">
        <f t="shared" ca="1" si="1"/>
        <v>45520</v>
      </c>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20" t="s">
        <v>179</v>
      </c>
      <c r="AX98" s="61"/>
      <c r="AY98" s="72"/>
      <c r="AZ98" s="72"/>
      <c r="BA98" s="72"/>
      <c r="BB98" s="72"/>
      <c r="BC98" s="72"/>
      <c r="BD98" s="79"/>
      <c r="BE98" s="82"/>
    </row>
    <row r="99" spans="1:57" s="11" customFormat="1" ht="20.100000000000001" customHeight="1" x14ac:dyDescent="0.15">
      <c r="A99" s="68"/>
      <c r="B99" s="69"/>
      <c r="C99" s="70"/>
      <c r="D99" s="71">
        <f t="shared" ca="1" si="1"/>
        <v>45520</v>
      </c>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c r="AT99" s="72"/>
      <c r="AU99" s="72"/>
      <c r="AV99" s="72"/>
      <c r="AW99" s="20" t="s">
        <v>180</v>
      </c>
      <c r="AX99" s="61"/>
      <c r="AY99" s="72"/>
      <c r="AZ99" s="72"/>
      <c r="BA99" s="72"/>
      <c r="BB99" s="72"/>
      <c r="BC99" s="72"/>
      <c r="BD99" s="79"/>
      <c r="BE99" s="82"/>
    </row>
    <row r="100" spans="1:57" s="11" customFormat="1" ht="20.100000000000001" customHeight="1" x14ac:dyDescent="0.15">
      <c r="A100" s="68"/>
      <c r="B100" s="69"/>
      <c r="C100" s="70"/>
      <c r="D100" s="71">
        <f t="shared" ca="1" si="1"/>
        <v>45520</v>
      </c>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20" t="s">
        <v>154</v>
      </c>
      <c r="AX100" s="61"/>
      <c r="AY100" s="72"/>
      <c r="AZ100" s="72"/>
      <c r="BA100" s="72"/>
      <c r="BB100" s="72"/>
      <c r="BC100" s="72"/>
      <c r="BD100" s="79"/>
      <c r="BE100" s="82"/>
    </row>
    <row r="101" spans="1:57" s="11" customFormat="1" ht="20.100000000000001" customHeight="1" x14ac:dyDescent="0.15">
      <c r="A101" s="68"/>
      <c r="B101" s="69"/>
      <c r="C101" s="70"/>
      <c r="D101" s="71">
        <f t="shared" ca="1" si="1"/>
        <v>45520</v>
      </c>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20" t="s">
        <v>181</v>
      </c>
      <c r="AX101" s="61"/>
      <c r="AY101" s="72"/>
      <c r="AZ101" s="72"/>
      <c r="BA101" s="72"/>
      <c r="BB101" s="72"/>
      <c r="BC101" s="72"/>
      <c r="BD101" s="79"/>
      <c r="BE101" s="82"/>
    </row>
    <row r="102" spans="1:57" ht="20.100000000000001" customHeight="1" thickBot="1" x14ac:dyDescent="0.2">
      <c r="A102" s="73"/>
      <c r="B102" s="74"/>
      <c r="C102" s="75"/>
      <c r="D102" s="76">
        <f t="shared" ca="1" si="1"/>
        <v>45520</v>
      </c>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54" t="s">
        <v>182</v>
      </c>
      <c r="AX102" s="62"/>
      <c r="AY102" s="77"/>
      <c r="AZ102" s="77"/>
      <c r="BA102" s="77"/>
      <c r="BB102" s="77"/>
      <c r="BC102" s="77"/>
      <c r="BD102" s="80"/>
      <c r="BE102" s="83"/>
    </row>
    <row r="103" spans="1:57" s="11" customFormat="1" ht="20.100000000000001" customHeight="1" thickTop="1" x14ac:dyDescent="0.15">
      <c r="A103" s="63" t="s">
        <v>171</v>
      </c>
      <c r="B103" s="64"/>
      <c r="C103" s="65"/>
      <c r="D103" s="66">
        <f t="shared" ca="1" si="1"/>
        <v>45520</v>
      </c>
      <c r="E103" s="67" t="str">
        <f>IFERROR(VLOOKUP($C103,[1]求人管理台帳!$C$8:$BC$1657,3,0),"")</f>
        <v/>
      </c>
      <c r="F103" s="67" t="str">
        <f>IFERROR(VLOOKUP($C103,[1]求人管理台帳!$C$8:$BC$1657,4,0),"")</f>
        <v/>
      </c>
      <c r="G103" s="67" t="str">
        <f>IFERROR(VLOOKUP($C103,[1]求人管理台帳!$C$8:$BC$1657,5,0),"")</f>
        <v/>
      </c>
      <c r="H103" s="67" t="str">
        <f>IFERROR(VLOOKUP($C103,[1]求人管理台帳!$C$8:$BC$1657,6,0),"")</f>
        <v/>
      </c>
      <c r="I103" s="67" t="str">
        <f>IFERROR(VLOOKUP($C103,[1]求人管理台帳!$C$8:$BC$1657,7,0),"")</f>
        <v/>
      </c>
      <c r="J103" s="67" t="str">
        <f>IFERROR(VLOOKUP($C103,[1]求人管理台帳!$C$8:$BC$1657,8,0),"")</f>
        <v/>
      </c>
      <c r="K103" s="67" t="str">
        <f>IFERROR(VLOOKUP($C103,[1]求人管理台帳!$C$8:$BC$1657,9,0),"")</f>
        <v/>
      </c>
      <c r="L103" s="67" t="str">
        <f>IFERROR(VLOOKUP($C103,[1]求人管理台帳!$C$8:$BC$1657,10,0),"")</f>
        <v/>
      </c>
      <c r="M103" s="67" t="str">
        <f>IFERROR(VLOOKUP($C103,[1]求人管理台帳!$C$8:$BC$1657,11,0),"")</f>
        <v/>
      </c>
      <c r="N103" s="67" t="str">
        <f>IFERROR(VLOOKUP($C103,[1]求人管理台帳!$C$8:$BC$1657,12,0),"")</f>
        <v/>
      </c>
      <c r="O103" s="67" t="str">
        <f>IFERROR(VLOOKUP($C103,[1]求人管理台帳!$C$8:$BC$1657,13,0),"")</f>
        <v/>
      </c>
      <c r="P103" s="67" t="str">
        <f>IFERROR(VLOOKUP($C103,[1]求人管理台帳!$C$8:$BC$1657,14,0),"")</f>
        <v/>
      </c>
      <c r="Q103" s="67" t="str">
        <f>IFERROR(VLOOKUP($C103,[1]求人管理台帳!$C$8:$BC$1657,15,0),"")</f>
        <v/>
      </c>
      <c r="R103" s="67" t="str">
        <f>IFERROR(VLOOKUP($C103,[1]求人管理台帳!$C$8:$BC$1657,16,0),"")</f>
        <v/>
      </c>
      <c r="S103" s="67" t="str">
        <f>IFERROR(VLOOKUP($C103,[1]求人管理台帳!$C$8:$BC$1657,17,0),"")</f>
        <v/>
      </c>
      <c r="T103" s="67" t="str">
        <f>IFERROR(VLOOKUP($C103,[1]求人管理台帳!$C$8:$BC$1657,18,0),"")</f>
        <v/>
      </c>
      <c r="U103" s="67" t="str">
        <f>IFERROR(VLOOKUP($C103,[1]求人管理台帳!$C$8:$BC$1657,19,0),"")</f>
        <v/>
      </c>
      <c r="V103" s="67" t="str">
        <f>IFERROR(VLOOKUP($C103,[1]求人管理台帳!$C$8:$BC$1657,20,0),"")</f>
        <v/>
      </c>
      <c r="W103" s="67" t="str">
        <f>IFERROR(VLOOKUP($C103,[1]求人管理台帳!$C$8:$BC$1657,21,0),"")</f>
        <v/>
      </c>
      <c r="X103" s="67" t="str">
        <f>IFERROR(VLOOKUP($C103,[1]求人管理台帳!$C$8:$BC$1657,22,0),"")</f>
        <v/>
      </c>
      <c r="Y103" s="67" t="str">
        <f>IFERROR(VLOOKUP($C103,[1]求人管理台帳!$C$8:$BC$1657,23,0),"")</f>
        <v/>
      </c>
      <c r="Z103" s="67" t="str">
        <f>IFERROR(VLOOKUP($C103,[1]求人管理台帳!$C$8:$BC$1657,24,0),"")</f>
        <v/>
      </c>
      <c r="AA103" s="67" t="str">
        <f>IFERROR(VLOOKUP($C103,[1]求人管理台帳!$C$8:$BC$1657,25,0),"")</f>
        <v/>
      </c>
      <c r="AB103" s="67" t="str">
        <f>IFERROR(VLOOKUP($C103,[1]求人管理台帳!$C$8:$BC$1657,26,0),"")</f>
        <v/>
      </c>
      <c r="AC103" s="67" t="str">
        <f>IFERROR(VLOOKUP($C103,[1]求人管理台帳!$C$8:$BC$1657,27,0),"")</f>
        <v/>
      </c>
      <c r="AD103" s="67" t="str">
        <f>IFERROR(VLOOKUP($C103,[1]求人管理台帳!$C$8:$BC$1657,28,0),"")</f>
        <v/>
      </c>
      <c r="AE103" s="67" t="str">
        <f>IFERROR(VLOOKUP($C103,[1]求人管理台帳!$C$8:$BC$1657,29,0),"")</f>
        <v/>
      </c>
      <c r="AF103" s="67" t="str">
        <f>IFERROR(VLOOKUP($C103,[1]求人管理台帳!$C$8:$BC$1657,30,0),"")</f>
        <v/>
      </c>
      <c r="AG103" s="67" t="str">
        <f>IFERROR(VLOOKUP($C103,[1]求人管理台帳!$C$8:$BC$1657,31,0),"")</f>
        <v/>
      </c>
      <c r="AH103" s="67" t="str">
        <f>IFERROR(VLOOKUP($C103,[1]求人管理台帳!$C$8:$BC$1657,32,0),"")</f>
        <v/>
      </c>
      <c r="AI103" s="67" t="str">
        <f>IFERROR(VLOOKUP($C103,[1]求人管理台帳!$C$8:$BC$1657,33,0),"")</f>
        <v/>
      </c>
      <c r="AJ103" s="67" t="str">
        <f>IFERROR(VLOOKUP($C103,[1]求人管理台帳!$C$8:$BC$1657,34,0),"")</f>
        <v/>
      </c>
      <c r="AK103" s="67" t="str">
        <f>IFERROR(VLOOKUP($C103,[1]求人管理台帳!$C$8:$BC$1657,35,0),"")</f>
        <v/>
      </c>
      <c r="AL103" s="67" t="str">
        <f>IFERROR(VLOOKUP($C103,[1]求人管理台帳!$C$8:$BC$1657,36,0),"")</f>
        <v/>
      </c>
      <c r="AM103" s="67" t="str">
        <f>IFERROR(VLOOKUP($C103,[1]求人管理台帳!$C$8:$BC$1657,37,0),"")</f>
        <v/>
      </c>
      <c r="AN103" s="67" t="str">
        <f>IFERROR(VLOOKUP($C103,[1]求人管理台帳!$C$8:$BC$1657,38,0),"")</f>
        <v/>
      </c>
      <c r="AO103" s="67" t="str">
        <f>IFERROR(VLOOKUP($C103,[1]求人管理台帳!$C$8:$BC$1657,39,0),"")</f>
        <v/>
      </c>
      <c r="AP103" s="67" t="str">
        <f>IFERROR(VLOOKUP($C103,[1]求人管理台帳!$C$8:$BC$1657,40,0),"")</f>
        <v/>
      </c>
      <c r="AQ103" s="67" t="str">
        <f>IFERROR(VLOOKUP($C103,[1]求人管理台帳!$C$8:$BC$1657,41,0),"")</f>
        <v/>
      </c>
      <c r="AR103" s="67" t="str">
        <f>IFERROR(VLOOKUP($C103,[1]求人管理台帳!$C$8:$BC$1657,42,0),"")</f>
        <v/>
      </c>
      <c r="AS103" s="67" t="str">
        <f>IFERROR(VLOOKUP($C103,[1]求人管理台帳!$C$8:$BC$1657,43,0),"")</f>
        <v/>
      </c>
      <c r="AT103" s="67" t="str">
        <f>IFERROR(VLOOKUP($C103,[1]求人管理台帳!$C$8:$BC$1657,44,0),"")</f>
        <v/>
      </c>
      <c r="AU103" s="67" t="str">
        <f>IFERROR(VLOOKUP($C103,[1]求人管理台帳!$C$8:$BC$1657,45,0),"")</f>
        <v/>
      </c>
      <c r="AV103" s="67"/>
      <c r="AW103" s="52" t="s">
        <v>177</v>
      </c>
      <c r="AX103" s="53"/>
      <c r="AY103" s="67"/>
      <c r="AZ103" s="67"/>
      <c r="BA103" s="67" t="str">
        <f>IFERROR(VLOOKUP($C103,[1]求人管理台帳!$C$8:$BC$1657,50,0),"")</f>
        <v/>
      </c>
      <c r="BB103" s="67" t="str">
        <f>IFERROR(VLOOKUP($C103,[1]求人管理台帳!$C$8:$BC$1657,51,0),"")</f>
        <v/>
      </c>
      <c r="BC103" s="67" t="str">
        <f>IFERROR(VLOOKUP($C103,[1]求人管理台帳!$C$8:$BC$1657,52,0),"")</f>
        <v/>
      </c>
      <c r="BD103" s="78" t="str">
        <f>IFERROR(VLOOKUP($C103,[1]求人管理台帳!$C$8:$BC$1657,53,0),"")</f>
        <v/>
      </c>
      <c r="BE103" s="81"/>
    </row>
    <row r="104" spans="1:57" s="11" customFormat="1" ht="20.100000000000001" customHeight="1" x14ac:dyDescent="0.15">
      <c r="A104" s="68"/>
      <c r="B104" s="69"/>
      <c r="C104" s="70"/>
      <c r="D104" s="71">
        <f t="shared" ca="1" si="1"/>
        <v>45520</v>
      </c>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20" t="s">
        <v>178</v>
      </c>
      <c r="AX104" s="61"/>
      <c r="AY104" s="72"/>
      <c r="AZ104" s="72"/>
      <c r="BA104" s="72"/>
      <c r="BB104" s="72"/>
      <c r="BC104" s="72"/>
      <c r="BD104" s="79"/>
      <c r="BE104" s="82"/>
    </row>
    <row r="105" spans="1:57" s="11" customFormat="1" ht="20.100000000000001" customHeight="1" x14ac:dyDescent="0.15">
      <c r="A105" s="68"/>
      <c r="B105" s="69"/>
      <c r="C105" s="70"/>
      <c r="D105" s="71">
        <f t="shared" ca="1" si="1"/>
        <v>45520</v>
      </c>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c r="AW105" s="20" t="s">
        <v>151</v>
      </c>
      <c r="AX105" s="61"/>
      <c r="AY105" s="72"/>
      <c r="AZ105" s="72"/>
      <c r="BA105" s="72"/>
      <c r="BB105" s="72"/>
      <c r="BC105" s="72"/>
      <c r="BD105" s="79"/>
      <c r="BE105" s="82"/>
    </row>
    <row r="106" spans="1:57" s="11" customFormat="1" ht="20.100000000000001" customHeight="1" x14ac:dyDescent="0.15">
      <c r="A106" s="68"/>
      <c r="B106" s="69"/>
      <c r="C106" s="70"/>
      <c r="D106" s="71">
        <f t="shared" ca="1" si="1"/>
        <v>45520</v>
      </c>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20" t="s">
        <v>179</v>
      </c>
      <c r="AX106" s="61"/>
      <c r="AY106" s="72"/>
      <c r="AZ106" s="72"/>
      <c r="BA106" s="72"/>
      <c r="BB106" s="72"/>
      <c r="BC106" s="72"/>
      <c r="BD106" s="79"/>
      <c r="BE106" s="82"/>
    </row>
    <row r="107" spans="1:57" s="11" customFormat="1" ht="20.100000000000001" customHeight="1" x14ac:dyDescent="0.15">
      <c r="A107" s="68"/>
      <c r="B107" s="69"/>
      <c r="C107" s="70"/>
      <c r="D107" s="71">
        <f t="shared" ca="1" si="1"/>
        <v>45520</v>
      </c>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20" t="s">
        <v>180</v>
      </c>
      <c r="AX107" s="61"/>
      <c r="AY107" s="72"/>
      <c r="AZ107" s="72"/>
      <c r="BA107" s="72"/>
      <c r="BB107" s="72"/>
      <c r="BC107" s="72"/>
      <c r="BD107" s="79"/>
      <c r="BE107" s="82"/>
    </row>
    <row r="108" spans="1:57" s="11" customFormat="1" ht="20.100000000000001" customHeight="1" x14ac:dyDescent="0.15">
      <c r="A108" s="68"/>
      <c r="B108" s="69"/>
      <c r="C108" s="70"/>
      <c r="D108" s="71">
        <f t="shared" ca="1" si="1"/>
        <v>45520</v>
      </c>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20" t="s">
        <v>154</v>
      </c>
      <c r="AX108" s="61"/>
      <c r="AY108" s="72"/>
      <c r="AZ108" s="72"/>
      <c r="BA108" s="72"/>
      <c r="BB108" s="72"/>
      <c r="BC108" s="72"/>
      <c r="BD108" s="79"/>
      <c r="BE108" s="82"/>
    </row>
    <row r="109" spans="1:57" s="11" customFormat="1" ht="20.100000000000001" customHeight="1" x14ac:dyDescent="0.15">
      <c r="A109" s="68"/>
      <c r="B109" s="69"/>
      <c r="C109" s="70"/>
      <c r="D109" s="71">
        <f t="shared" ca="1" si="1"/>
        <v>45520</v>
      </c>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20" t="s">
        <v>181</v>
      </c>
      <c r="AX109" s="61"/>
      <c r="AY109" s="72"/>
      <c r="AZ109" s="72"/>
      <c r="BA109" s="72"/>
      <c r="BB109" s="72"/>
      <c r="BC109" s="72"/>
      <c r="BD109" s="79"/>
      <c r="BE109" s="82"/>
    </row>
    <row r="110" spans="1:57" ht="20.100000000000001" customHeight="1" thickBot="1" x14ac:dyDescent="0.2">
      <c r="A110" s="73"/>
      <c r="B110" s="74"/>
      <c r="C110" s="75"/>
      <c r="D110" s="76">
        <f t="shared" ca="1" si="1"/>
        <v>45520</v>
      </c>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54" t="s">
        <v>182</v>
      </c>
      <c r="AX110" s="62"/>
      <c r="AY110" s="77"/>
      <c r="AZ110" s="77"/>
      <c r="BA110" s="77"/>
      <c r="BB110" s="77"/>
      <c r="BC110" s="77"/>
      <c r="BD110" s="80"/>
      <c r="BE110" s="83"/>
    </row>
    <row r="111" spans="1:57" s="11" customFormat="1" ht="20.100000000000001" customHeight="1" thickTop="1" x14ac:dyDescent="0.15">
      <c r="A111" s="63" t="s">
        <v>172</v>
      </c>
      <c r="B111" s="64"/>
      <c r="C111" s="65"/>
      <c r="D111" s="66">
        <f t="shared" ca="1" si="1"/>
        <v>45520</v>
      </c>
      <c r="E111" s="67" t="str">
        <f>IFERROR(VLOOKUP($C111,[1]求人管理台帳!$C$8:$BC$1657,3,0),"")</f>
        <v/>
      </c>
      <c r="F111" s="67" t="str">
        <f>IFERROR(VLOOKUP($C111,[1]求人管理台帳!$C$8:$BC$1657,4,0),"")</f>
        <v/>
      </c>
      <c r="G111" s="67" t="str">
        <f>IFERROR(VLOOKUP($C111,[1]求人管理台帳!$C$8:$BC$1657,5,0),"")</f>
        <v/>
      </c>
      <c r="H111" s="67" t="str">
        <f>IFERROR(VLOOKUP($C111,[1]求人管理台帳!$C$8:$BC$1657,6,0),"")</f>
        <v/>
      </c>
      <c r="I111" s="67" t="str">
        <f>IFERROR(VLOOKUP($C111,[1]求人管理台帳!$C$8:$BC$1657,7,0),"")</f>
        <v/>
      </c>
      <c r="J111" s="67" t="str">
        <f>IFERROR(VLOOKUP($C111,[1]求人管理台帳!$C$8:$BC$1657,8,0),"")</f>
        <v/>
      </c>
      <c r="K111" s="67" t="str">
        <f>IFERROR(VLOOKUP($C111,[1]求人管理台帳!$C$8:$BC$1657,9,0),"")</f>
        <v/>
      </c>
      <c r="L111" s="67" t="str">
        <f>IFERROR(VLOOKUP($C111,[1]求人管理台帳!$C$8:$BC$1657,10,0),"")</f>
        <v/>
      </c>
      <c r="M111" s="67" t="str">
        <f>IFERROR(VLOOKUP($C111,[1]求人管理台帳!$C$8:$BC$1657,11,0),"")</f>
        <v/>
      </c>
      <c r="N111" s="67" t="str">
        <f>IFERROR(VLOOKUP($C111,[1]求人管理台帳!$C$8:$BC$1657,12,0),"")</f>
        <v/>
      </c>
      <c r="O111" s="67" t="str">
        <f>IFERROR(VLOOKUP($C111,[1]求人管理台帳!$C$8:$BC$1657,13,0),"")</f>
        <v/>
      </c>
      <c r="P111" s="67" t="str">
        <f>IFERROR(VLOOKUP($C111,[1]求人管理台帳!$C$8:$BC$1657,14,0),"")</f>
        <v/>
      </c>
      <c r="Q111" s="67" t="str">
        <f>IFERROR(VLOOKUP($C111,[1]求人管理台帳!$C$8:$BC$1657,15,0),"")</f>
        <v/>
      </c>
      <c r="R111" s="67" t="str">
        <f>IFERROR(VLOOKUP($C111,[1]求人管理台帳!$C$8:$BC$1657,16,0),"")</f>
        <v/>
      </c>
      <c r="S111" s="67" t="str">
        <f>IFERROR(VLOOKUP($C111,[1]求人管理台帳!$C$8:$BC$1657,17,0),"")</f>
        <v/>
      </c>
      <c r="T111" s="67" t="str">
        <f>IFERROR(VLOOKUP($C111,[1]求人管理台帳!$C$8:$BC$1657,18,0),"")</f>
        <v/>
      </c>
      <c r="U111" s="67" t="str">
        <f>IFERROR(VLOOKUP($C111,[1]求人管理台帳!$C$8:$BC$1657,19,0),"")</f>
        <v/>
      </c>
      <c r="V111" s="67" t="str">
        <f>IFERROR(VLOOKUP($C111,[1]求人管理台帳!$C$8:$BC$1657,20,0),"")</f>
        <v/>
      </c>
      <c r="W111" s="67" t="str">
        <f>IFERROR(VLOOKUP($C111,[1]求人管理台帳!$C$8:$BC$1657,21,0),"")</f>
        <v/>
      </c>
      <c r="X111" s="67" t="str">
        <f>IFERROR(VLOOKUP($C111,[1]求人管理台帳!$C$8:$BC$1657,22,0),"")</f>
        <v/>
      </c>
      <c r="Y111" s="67" t="str">
        <f>IFERROR(VLOOKUP($C111,[1]求人管理台帳!$C$8:$BC$1657,23,0),"")</f>
        <v/>
      </c>
      <c r="Z111" s="67" t="str">
        <f>IFERROR(VLOOKUP($C111,[1]求人管理台帳!$C$8:$BC$1657,24,0),"")</f>
        <v/>
      </c>
      <c r="AA111" s="67" t="str">
        <f>IFERROR(VLOOKUP($C111,[1]求人管理台帳!$C$8:$BC$1657,25,0),"")</f>
        <v/>
      </c>
      <c r="AB111" s="67" t="str">
        <f>IFERROR(VLOOKUP($C111,[1]求人管理台帳!$C$8:$BC$1657,26,0),"")</f>
        <v/>
      </c>
      <c r="AC111" s="67" t="str">
        <f>IFERROR(VLOOKUP($C111,[1]求人管理台帳!$C$8:$BC$1657,27,0),"")</f>
        <v/>
      </c>
      <c r="AD111" s="67" t="str">
        <f>IFERROR(VLOOKUP($C111,[1]求人管理台帳!$C$8:$BC$1657,28,0),"")</f>
        <v/>
      </c>
      <c r="AE111" s="67" t="str">
        <f>IFERROR(VLOOKUP($C111,[1]求人管理台帳!$C$8:$BC$1657,29,0),"")</f>
        <v/>
      </c>
      <c r="AF111" s="67" t="str">
        <f>IFERROR(VLOOKUP($C111,[1]求人管理台帳!$C$8:$BC$1657,30,0),"")</f>
        <v/>
      </c>
      <c r="AG111" s="67" t="str">
        <f>IFERROR(VLOOKUP($C111,[1]求人管理台帳!$C$8:$BC$1657,31,0),"")</f>
        <v/>
      </c>
      <c r="AH111" s="67" t="str">
        <f>IFERROR(VLOOKUP($C111,[1]求人管理台帳!$C$8:$BC$1657,32,0),"")</f>
        <v/>
      </c>
      <c r="AI111" s="67" t="str">
        <f>IFERROR(VLOOKUP($C111,[1]求人管理台帳!$C$8:$BC$1657,33,0),"")</f>
        <v/>
      </c>
      <c r="AJ111" s="67" t="str">
        <f>IFERROR(VLOOKUP($C111,[1]求人管理台帳!$C$8:$BC$1657,34,0),"")</f>
        <v/>
      </c>
      <c r="AK111" s="67" t="str">
        <f>IFERROR(VLOOKUP($C111,[1]求人管理台帳!$C$8:$BC$1657,35,0),"")</f>
        <v/>
      </c>
      <c r="AL111" s="67" t="str">
        <f>IFERROR(VLOOKUP($C111,[1]求人管理台帳!$C$8:$BC$1657,36,0),"")</f>
        <v/>
      </c>
      <c r="AM111" s="67" t="str">
        <f>IFERROR(VLOOKUP($C111,[1]求人管理台帳!$C$8:$BC$1657,37,0),"")</f>
        <v/>
      </c>
      <c r="AN111" s="67" t="str">
        <f>IFERROR(VLOOKUP($C111,[1]求人管理台帳!$C$8:$BC$1657,38,0),"")</f>
        <v/>
      </c>
      <c r="AO111" s="67" t="str">
        <f>IFERROR(VLOOKUP($C111,[1]求人管理台帳!$C$8:$BC$1657,39,0),"")</f>
        <v/>
      </c>
      <c r="AP111" s="67" t="str">
        <f>IFERROR(VLOOKUP($C111,[1]求人管理台帳!$C$8:$BC$1657,40,0),"")</f>
        <v/>
      </c>
      <c r="AQ111" s="67" t="str">
        <f>IFERROR(VLOOKUP($C111,[1]求人管理台帳!$C$8:$BC$1657,41,0),"")</f>
        <v/>
      </c>
      <c r="AR111" s="67" t="str">
        <f>IFERROR(VLOOKUP($C111,[1]求人管理台帳!$C$8:$BC$1657,42,0),"")</f>
        <v/>
      </c>
      <c r="AS111" s="67" t="str">
        <f>IFERROR(VLOOKUP($C111,[1]求人管理台帳!$C$8:$BC$1657,43,0),"")</f>
        <v/>
      </c>
      <c r="AT111" s="67" t="str">
        <f>IFERROR(VLOOKUP($C111,[1]求人管理台帳!$C$8:$BC$1657,44,0),"")</f>
        <v/>
      </c>
      <c r="AU111" s="67" t="str">
        <f>IFERROR(VLOOKUP($C111,[1]求人管理台帳!$C$8:$BC$1657,45,0),"")</f>
        <v/>
      </c>
      <c r="AV111" s="67"/>
      <c r="AW111" s="52" t="s">
        <v>177</v>
      </c>
      <c r="AX111" s="53"/>
      <c r="AY111" s="67"/>
      <c r="AZ111" s="67"/>
      <c r="BA111" s="67" t="str">
        <f>IFERROR(VLOOKUP($C111,[1]求人管理台帳!$C$8:$BC$1657,50,0),"")</f>
        <v/>
      </c>
      <c r="BB111" s="67" t="str">
        <f>IFERROR(VLOOKUP($C111,[1]求人管理台帳!$C$8:$BC$1657,51,0),"")</f>
        <v/>
      </c>
      <c r="BC111" s="67" t="str">
        <f>IFERROR(VLOOKUP($C111,[1]求人管理台帳!$C$8:$BC$1657,52,0),"")</f>
        <v/>
      </c>
      <c r="BD111" s="78" t="str">
        <f>IFERROR(VLOOKUP($C111,[1]求人管理台帳!$C$8:$BC$1657,53,0),"")</f>
        <v/>
      </c>
      <c r="BE111" s="81"/>
    </row>
    <row r="112" spans="1:57" s="11" customFormat="1" ht="20.100000000000001" customHeight="1" x14ac:dyDescent="0.15">
      <c r="A112" s="68"/>
      <c r="B112" s="69"/>
      <c r="C112" s="70"/>
      <c r="D112" s="71">
        <f t="shared" ca="1" si="1"/>
        <v>45520</v>
      </c>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20" t="s">
        <v>178</v>
      </c>
      <c r="AX112" s="61"/>
      <c r="AY112" s="72"/>
      <c r="AZ112" s="72"/>
      <c r="BA112" s="72"/>
      <c r="BB112" s="72"/>
      <c r="BC112" s="72"/>
      <c r="BD112" s="79"/>
      <c r="BE112" s="82"/>
    </row>
    <row r="113" spans="1:57" s="11" customFormat="1" ht="20.100000000000001" customHeight="1" x14ac:dyDescent="0.15">
      <c r="A113" s="68"/>
      <c r="B113" s="69"/>
      <c r="C113" s="70"/>
      <c r="D113" s="71">
        <f t="shared" ca="1" si="1"/>
        <v>45520</v>
      </c>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20" t="s">
        <v>151</v>
      </c>
      <c r="AX113" s="61"/>
      <c r="AY113" s="72"/>
      <c r="AZ113" s="72"/>
      <c r="BA113" s="72"/>
      <c r="BB113" s="72"/>
      <c r="BC113" s="72"/>
      <c r="BD113" s="79"/>
      <c r="BE113" s="82"/>
    </row>
    <row r="114" spans="1:57" s="11" customFormat="1" ht="20.100000000000001" customHeight="1" x14ac:dyDescent="0.15">
      <c r="A114" s="68"/>
      <c r="B114" s="69"/>
      <c r="C114" s="70"/>
      <c r="D114" s="71">
        <f t="shared" ca="1" si="1"/>
        <v>45520</v>
      </c>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20" t="s">
        <v>179</v>
      </c>
      <c r="AX114" s="61"/>
      <c r="AY114" s="72"/>
      <c r="AZ114" s="72"/>
      <c r="BA114" s="72"/>
      <c r="BB114" s="72"/>
      <c r="BC114" s="72"/>
      <c r="BD114" s="79"/>
      <c r="BE114" s="82"/>
    </row>
    <row r="115" spans="1:57" s="11" customFormat="1" ht="20.100000000000001" customHeight="1" x14ac:dyDescent="0.15">
      <c r="A115" s="68"/>
      <c r="B115" s="69"/>
      <c r="C115" s="70"/>
      <c r="D115" s="71">
        <f t="shared" ca="1" si="1"/>
        <v>45520</v>
      </c>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20" t="s">
        <v>180</v>
      </c>
      <c r="AX115" s="61"/>
      <c r="AY115" s="72"/>
      <c r="AZ115" s="72"/>
      <c r="BA115" s="72"/>
      <c r="BB115" s="72"/>
      <c r="BC115" s="72"/>
      <c r="BD115" s="79"/>
      <c r="BE115" s="82"/>
    </row>
    <row r="116" spans="1:57" s="11" customFormat="1" ht="20.100000000000001" customHeight="1" x14ac:dyDescent="0.15">
      <c r="A116" s="68"/>
      <c r="B116" s="69"/>
      <c r="C116" s="70"/>
      <c r="D116" s="71">
        <f t="shared" ca="1" si="1"/>
        <v>45520</v>
      </c>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20" t="s">
        <v>154</v>
      </c>
      <c r="AX116" s="61"/>
      <c r="AY116" s="72"/>
      <c r="AZ116" s="72"/>
      <c r="BA116" s="72"/>
      <c r="BB116" s="72"/>
      <c r="BC116" s="72"/>
      <c r="BD116" s="79"/>
      <c r="BE116" s="82"/>
    </row>
    <row r="117" spans="1:57" s="11" customFormat="1" ht="20.100000000000001" customHeight="1" x14ac:dyDescent="0.15">
      <c r="A117" s="68"/>
      <c r="B117" s="69"/>
      <c r="C117" s="70"/>
      <c r="D117" s="71">
        <f t="shared" ca="1" si="1"/>
        <v>45520</v>
      </c>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20" t="s">
        <v>181</v>
      </c>
      <c r="AX117" s="61"/>
      <c r="AY117" s="72"/>
      <c r="AZ117" s="72"/>
      <c r="BA117" s="72"/>
      <c r="BB117" s="72"/>
      <c r="BC117" s="72"/>
      <c r="BD117" s="79"/>
      <c r="BE117" s="82"/>
    </row>
    <row r="118" spans="1:57" ht="20.100000000000001" customHeight="1" thickBot="1" x14ac:dyDescent="0.2">
      <c r="A118" s="73"/>
      <c r="B118" s="74"/>
      <c r="C118" s="75"/>
      <c r="D118" s="76">
        <f t="shared" ca="1" si="1"/>
        <v>45520</v>
      </c>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77"/>
      <c r="AW118" s="54" t="s">
        <v>182</v>
      </c>
      <c r="AX118" s="62"/>
      <c r="AY118" s="77"/>
      <c r="AZ118" s="77"/>
      <c r="BA118" s="77"/>
      <c r="BB118" s="77"/>
      <c r="BC118" s="77"/>
      <c r="BD118" s="80"/>
      <c r="BE118" s="83"/>
    </row>
    <row r="119" spans="1:57" s="11" customFormat="1" ht="20.100000000000001" customHeight="1" thickTop="1" x14ac:dyDescent="0.15">
      <c r="A119" s="84" t="s">
        <v>173</v>
      </c>
      <c r="B119" s="85"/>
      <c r="C119" s="86"/>
      <c r="D119" s="87">
        <f t="shared" ca="1" si="1"/>
        <v>45520</v>
      </c>
      <c r="E119" s="88" t="str">
        <f>IFERROR(VLOOKUP($C119,[1]求人管理台帳!$C$8:$BC$1657,3,0),"")</f>
        <v/>
      </c>
      <c r="F119" s="88" t="str">
        <f>IFERROR(VLOOKUP($C119,[1]求人管理台帳!$C$8:$BC$1657,4,0),"")</f>
        <v/>
      </c>
      <c r="G119" s="88" t="str">
        <f>IFERROR(VLOOKUP($C119,[1]求人管理台帳!$C$8:$BC$1657,5,0),"")</f>
        <v/>
      </c>
      <c r="H119" s="88" t="str">
        <f>IFERROR(VLOOKUP($C119,[1]求人管理台帳!$C$8:$BC$1657,6,0),"")</f>
        <v/>
      </c>
      <c r="I119" s="88" t="str">
        <f>IFERROR(VLOOKUP($C119,[1]求人管理台帳!$C$8:$BC$1657,7,0),"")</f>
        <v/>
      </c>
      <c r="J119" s="88" t="str">
        <f>IFERROR(VLOOKUP($C119,[1]求人管理台帳!$C$8:$BC$1657,8,0),"")</f>
        <v/>
      </c>
      <c r="K119" s="88" t="str">
        <f>IFERROR(VLOOKUP($C119,[1]求人管理台帳!$C$8:$BC$1657,9,0),"")</f>
        <v/>
      </c>
      <c r="L119" s="88" t="str">
        <f>IFERROR(VLOOKUP($C119,[1]求人管理台帳!$C$8:$BC$1657,10,0),"")</f>
        <v/>
      </c>
      <c r="M119" s="88" t="str">
        <f>IFERROR(VLOOKUP($C119,[1]求人管理台帳!$C$8:$BC$1657,11,0),"")</f>
        <v/>
      </c>
      <c r="N119" s="88" t="str">
        <f>IFERROR(VLOOKUP($C119,[1]求人管理台帳!$C$8:$BC$1657,12,0),"")</f>
        <v/>
      </c>
      <c r="O119" s="88" t="str">
        <f>IFERROR(VLOOKUP($C119,[1]求人管理台帳!$C$8:$BC$1657,13,0),"")</f>
        <v/>
      </c>
      <c r="P119" s="88" t="str">
        <f>IFERROR(VLOOKUP($C119,[1]求人管理台帳!$C$8:$BC$1657,14,0),"")</f>
        <v/>
      </c>
      <c r="Q119" s="88" t="str">
        <f>IFERROR(VLOOKUP($C119,[1]求人管理台帳!$C$8:$BC$1657,15,0),"")</f>
        <v/>
      </c>
      <c r="R119" s="88" t="str">
        <f>IFERROR(VLOOKUP($C119,[1]求人管理台帳!$C$8:$BC$1657,16,0),"")</f>
        <v/>
      </c>
      <c r="S119" s="88" t="str">
        <f>IFERROR(VLOOKUP($C119,[1]求人管理台帳!$C$8:$BC$1657,17,0),"")</f>
        <v/>
      </c>
      <c r="T119" s="88" t="str">
        <f>IFERROR(VLOOKUP($C119,[1]求人管理台帳!$C$8:$BC$1657,18,0),"")</f>
        <v/>
      </c>
      <c r="U119" s="88" t="str">
        <f>IFERROR(VLOOKUP($C119,[1]求人管理台帳!$C$8:$BC$1657,19,0),"")</f>
        <v/>
      </c>
      <c r="V119" s="88" t="str">
        <f>IFERROR(VLOOKUP($C119,[1]求人管理台帳!$C$8:$BC$1657,20,0),"")</f>
        <v/>
      </c>
      <c r="W119" s="88" t="str">
        <f>IFERROR(VLOOKUP($C119,[1]求人管理台帳!$C$8:$BC$1657,21,0),"")</f>
        <v/>
      </c>
      <c r="X119" s="88" t="str">
        <f>IFERROR(VLOOKUP($C119,[1]求人管理台帳!$C$8:$BC$1657,22,0),"")</f>
        <v/>
      </c>
      <c r="Y119" s="88" t="str">
        <f>IFERROR(VLOOKUP($C119,[1]求人管理台帳!$C$8:$BC$1657,23,0),"")</f>
        <v/>
      </c>
      <c r="Z119" s="88" t="str">
        <f>IFERROR(VLOOKUP($C119,[1]求人管理台帳!$C$8:$BC$1657,24,0),"")</f>
        <v/>
      </c>
      <c r="AA119" s="88" t="str">
        <f>IFERROR(VLOOKUP($C119,[1]求人管理台帳!$C$8:$BC$1657,25,0),"")</f>
        <v/>
      </c>
      <c r="AB119" s="88" t="str">
        <f>IFERROR(VLOOKUP($C119,[1]求人管理台帳!$C$8:$BC$1657,26,0),"")</f>
        <v/>
      </c>
      <c r="AC119" s="88" t="str">
        <f>IFERROR(VLOOKUP($C119,[1]求人管理台帳!$C$8:$BC$1657,27,0),"")</f>
        <v/>
      </c>
      <c r="AD119" s="88" t="str">
        <f>IFERROR(VLOOKUP($C119,[1]求人管理台帳!$C$8:$BC$1657,28,0),"")</f>
        <v/>
      </c>
      <c r="AE119" s="88" t="str">
        <f>IFERROR(VLOOKUP($C119,[1]求人管理台帳!$C$8:$BC$1657,29,0),"")</f>
        <v/>
      </c>
      <c r="AF119" s="88" t="str">
        <f>IFERROR(VLOOKUP($C119,[1]求人管理台帳!$C$8:$BC$1657,30,0),"")</f>
        <v/>
      </c>
      <c r="AG119" s="88" t="str">
        <f>IFERROR(VLOOKUP($C119,[1]求人管理台帳!$C$8:$BC$1657,31,0),"")</f>
        <v/>
      </c>
      <c r="AH119" s="88" t="str">
        <f>IFERROR(VLOOKUP($C119,[1]求人管理台帳!$C$8:$BC$1657,32,0),"")</f>
        <v/>
      </c>
      <c r="AI119" s="88" t="str">
        <f>IFERROR(VLOOKUP($C119,[1]求人管理台帳!$C$8:$BC$1657,33,0),"")</f>
        <v/>
      </c>
      <c r="AJ119" s="88" t="str">
        <f>IFERROR(VLOOKUP($C119,[1]求人管理台帳!$C$8:$BC$1657,34,0),"")</f>
        <v/>
      </c>
      <c r="AK119" s="88" t="str">
        <f>IFERROR(VLOOKUP($C119,[1]求人管理台帳!$C$8:$BC$1657,35,0),"")</f>
        <v/>
      </c>
      <c r="AL119" s="88" t="str">
        <f>IFERROR(VLOOKUP($C119,[1]求人管理台帳!$C$8:$BC$1657,36,0),"")</f>
        <v/>
      </c>
      <c r="AM119" s="88" t="str">
        <f>IFERROR(VLOOKUP($C119,[1]求人管理台帳!$C$8:$BC$1657,37,0),"")</f>
        <v/>
      </c>
      <c r="AN119" s="88" t="str">
        <f>IFERROR(VLOOKUP($C119,[1]求人管理台帳!$C$8:$BC$1657,38,0),"")</f>
        <v/>
      </c>
      <c r="AO119" s="88" t="str">
        <f>IFERROR(VLOOKUP($C119,[1]求人管理台帳!$C$8:$BC$1657,39,0),"")</f>
        <v/>
      </c>
      <c r="AP119" s="88" t="str">
        <f>IFERROR(VLOOKUP($C119,[1]求人管理台帳!$C$8:$BC$1657,40,0),"")</f>
        <v/>
      </c>
      <c r="AQ119" s="88" t="str">
        <f>IFERROR(VLOOKUP($C119,[1]求人管理台帳!$C$8:$BC$1657,41,0),"")</f>
        <v/>
      </c>
      <c r="AR119" s="88" t="str">
        <f>IFERROR(VLOOKUP($C119,[1]求人管理台帳!$C$8:$BC$1657,42,0),"")</f>
        <v/>
      </c>
      <c r="AS119" s="88" t="str">
        <f>IFERROR(VLOOKUP($C119,[1]求人管理台帳!$C$8:$BC$1657,43,0),"")</f>
        <v/>
      </c>
      <c r="AT119" s="88" t="str">
        <f>IFERROR(VLOOKUP($C119,[1]求人管理台帳!$C$8:$BC$1657,44,0),"")</f>
        <v/>
      </c>
      <c r="AU119" s="88" t="str">
        <f>IFERROR(VLOOKUP($C119,[1]求人管理台帳!$C$8:$BC$1657,45,0),"")</f>
        <v/>
      </c>
      <c r="AV119" s="88"/>
      <c r="AW119" s="50" t="s">
        <v>177</v>
      </c>
      <c r="AX119" s="51"/>
      <c r="AY119" s="88"/>
      <c r="AZ119" s="88"/>
      <c r="BA119" s="88" t="str">
        <f>IFERROR(VLOOKUP($C119,[1]求人管理台帳!$C$8:$BC$1657,50,0),"")</f>
        <v/>
      </c>
      <c r="BB119" s="88" t="str">
        <f>IFERROR(VLOOKUP($C119,[1]求人管理台帳!$C$8:$BC$1657,51,0),"")</f>
        <v/>
      </c>
      <c r="BC119" s="88"/>
      <c r="BD119" s="89"/>
      <c r="BE119" s="90"/>
    </row>
    <row r="120" spans="1:57" s="11" customFormat="1" ht="20.100000000000001" customHeight="1" x14ac:dyDescent="0.15">
      <c r="A120" s="68"/>
      <c r="B120" s="69"/>
      <c r="C120" s="70"/>
      <c r="D120" s="71">
        <f t="shared" ca="1" si="1"/>
        <v>45520</v>
      </c>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20" t="s">
        <v>178</v>
      </c>
      <c r="AX120" s="61"/>
      <c r="AY120" s="72"/>
      <c r="AZ120" s="72"/>
      <c r="BA120" s="72"/>
      <c r="BB120" s="72"/>
      <c r="BC120" s="72"/>
      <c r="BD120" s="79"/>
      <c r="BE120" s="82"/>
    </row>
    <row r="121" spans="1:57" s="11" customFormat="1" ht="20.100000000000001" customHeight="1" x14ac:dyDescent="0.15">
      <c r="A121" s="68"/>
      <c r="B121" s="69"/>
      <c r="C121" s="70"/>
      <c r="D121" s="71">
        <f t="shared" ca="1" si="1"/>
        <v>45520</v>
      </c>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20" t="s">
        <v>151</v>
      </c>
      <c r="AX121" s="61"/>
      <c r="AY121" s="72"/>
      <c r="AZ121" s="72"/>
      <c r="BA121" s="72"/>
      <c r="BB121" s="72"/>
      <c r="BC121" s="72"/>
      <c r="BD121" s="79"/>
      <c r="BE121" s="82"/>
    </row>
    <row r="122" spans="1:57" s="11" customFormat="1" ht="20.100000000000001" customHeight="1" x14ac:dyDescent="0.15">
      <c r="A122" s="68"/>
      <c r="B122" s="69"/>
      <c r="C122" s="70"/>
      <c r="D122" s="71">
        <f t="shared" ca="1" si="1"/>
        <v>45520</v>
      </c>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20" t="s">
        <v>179</v>
      </c>
      <c r="AX122" s="61"/>
      <c r="AY122" s="72"/>
      <c r="AZ122" s="72"/>
      <c r="BA122" s="72"/>
      <c r="BB122" s="72"/>
      <c r="BC122" s="72"/>
      <c r="BD122" s="79"/>
      <c r="BE122" s="82"/>
    </row>
    <row r="123" spans="1:57" s="11" customFormat="1" ht="20.100000000000001" customHeight="1" x14ac:dyDescent="0.15">
      <c r="A123" s="68"/>
      <c r="B123" s="69"/>
      <c r="C123" s="70"/>
      <c r="D123" s="71">
        <f t="shared" ca="1" si="1"/>
        <v>45520</v>
      </c>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20" t="s">
        <v>180</v>
      </c>
      <c r="AX123" s="61"/>
      <c r="AY123" s="72"/>
      <c r="AZ123" s="72"/>
      <c r="BA123" s="72"/>
      <c r="BB123" s="72"/>
      <c r="BC123" s="72"/>
      <c r="BD123" s="79"/>
      <c r="BE123" s="82"/>
    </row>
    <row r="124" spans="1:57" s="11" customFormat="1" ht="20.100000000000001" customHeight="1" x14ac:dyDescent="0.15">
      <c r="A124" s="68"/>
      <c r="B124" s="69"/>
      <c r="C124" s="70"/>
      <c r="D124" s="71">
        <f t="shared" ca="1" si="1"/>
        <v>45520</v>
      </c>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20" t="s">
        <v>154</v>
      </c>
      <c r="AX124" s="61"/>
      <c r="AY124" s="72"/>
      <c r="AZ124" s="72"/>
      <c r="BA124" s="72"/>
      <c r="BB124" s="72"/>
      <c r="BC124" s="72"/>
      <c r="BD124" s="79"/>
      <c r="BE124" s="82"/>
    </row>
    <row r="125" spans="1:57" s="11" customFormat="1" ht="20.100000000000001" customHeight="1" x14ac:dyDescent="0.15">
      <c r="A125" s="68"/>
      <c r="B125" s="69"/>
      <c r="C125" s="70"/>
      <c r="D125" s="71">
        <f t="shared" ca="1" si="1"/>
        <v>45520</v>
      </c>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20" t="s">
        <v>181</v>
      </c>
      <c r="AX125" s="61"/>
      <c r="AY125" s="72"/>
      <c r="AZ125" s="72"/>
      <c r="BA125" s="72"/>
      <c r="BB125" s="72"/>
      <c r="BC125" s="72"/>
      <c r="BD125" s="79"/>
      <c r="BE125" s="82"/>
    </row>
    <row r="126" spans="1:57" ht="20.100000000000001" customHeight="1" thickBot="1" x14ac:dyDescent="0.2">
      <c r="A126" s="73"/>
      <c r="B126" s="74"/>
      <c r="C126" s="75"/>
      <c r="D126" s="76">
        <f t="shared" ca="1" si="1"/>
        <v>45520</v>
      </c>
      <c r="E126" s="77"/>
      <c r="F126" s="77"/>
      <c r="G126" s="77"/>
      <c r="H126" s="77"/>
      <c r="I126" s="77"/>
      <c r="J126" s="77"/>
      <c r="K126" s="77"/>
      <c r="L126" s="77"/>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7"/>
      <c r="AO126" s="77"/>
      <c r="AP126" s="77"/>
      <c r="AQ126" s="77"/>
      <c r="AR126" s="77"/>
      <c r="AS126" s="77"/>
      <c r="AT126" s="77"/>
      <c r="AU126" s="77"/>
      <c r="AV126" s="77"/>
      <c r="AW126" s="54" t="s">
        <v>182</v>
      </c>
      <c r="AX126" s="62"/>
      <c r="AY126" s="77"/>
      <c r="AZ126" s="77"/>
      <c r="BA126" s="77"/>
      <c r="BB126" s="77"/>
      <c r="BC126" s="77"/>
      <c r="BD126" s="80"/>
      <c r="BE126" s="83"/>
    </row>
    <row r="127" spans="1:57" ht="21.75" thickTop="1" x14ac:dyDescent="0.15">
      <c r="H127" s="7" ph="1"/>
    </row>
    <row r="128" spans="1:57" ht="21" x14ac:dyDescent="0.15">
      <c r="H128" s="7" ph="1"/>
    </row>
    <row r="129" spans="8:8" ht="21" x14ac:dyDescent="0.15">
      <c r="H129" s="7" ph="1"/>
    </row>
    <row r="130" spans="8:8" ht="21" x14ac:dyDescent="0.15">
      <c r="H130" s="7" ph="1"/>
    </row>
    <row r="131" spans="8:8" ht="21" x14ac:dyDescent="0.15">
      <c r="H131" s="7" ph="1"/>
    </row>
    <row r="132" spans="8:8" ht="21" x14ac:dyDescent="0.15">
      <c r="H132" s="7" ph="1"/>
    </row>
    <row r="133" spans="8:8" ht="21" x14ac:dyDescent="0.15">
      <c r="H133" s="7" ph="1"/>
    </row>
    <row r="134" spans="8:8" ht="21" x14ac:dyDescent="0.15">
      <c r="H134" s="7" ph="1"/>
    </row>
    <row r="135" spans="8:8" ht="21" x14ac:dyDescent="0.15">
      <c r="H135" s="7" ph="1"/>
    </row>
    <row r="136" spans="8:8" ht="21" x14ac:dyDescent="0.15">
      <c r="H136" s="7" ph="1"/>
    </row>
    <row r="137" spans="8:8" ht="21" x14ac:dyDescent="0.15">
      <c r="H137" s="7" ph="1"/>
    </row>
    <row r="138" spans="8:8" ht="21" x14ac:dyDescent="0.15">
      <c r="H138" s="7" ph="1"/>
    </row>
    <row r="139" spans="8:8" ht="21" x14ac:dyDescent="0.15">
      <c r="H139" s="7" ph="1"/>
    </row>
    <row r="140" spans="8:8" ht="21" x14ac:dyDescent="0.15">
      <c r="H140" s="7" ph="1"/>
    </row>
    <row r="141" spans="8:8" ht="21" x14ac:dyDescent="0.15">
      <c r="H141" s="7" ph="1"/>
    </row>
    <row r="142" spans="8:8" ht="21" x14ac:dyDescent="0.15">
      <c r="H142" s="7" ph="1"/>
    </row>
    <row r="143" spans="8:8" ht="21" x14ac:dyDescent="0.15">
      <c r="H143" s="7" ph="1"/>
    </row>
    <row r="144" spans="8:8" ht="21" x14ac:dyDescent="0.15">
      <c r="H144" s="7" ph="1"/>
    </row>
    <row r="145" spans="8:8" ht="21" x14ac:dyDescent="0.15">
      <c r="H145" s="7" ph="1"/>
    </row>
    <row r="146" spans="8:8" ht="21" x14ac:dyDescent="0.15">
      <c r="H146" s="7" ph="1"/>
    </row>
    <row r="147" spans="8:8" ht="21" x14ac:dyDescent="0.15">
      <c r="H147" s="7" ph="1"/>
    </row>
    <row r="148" spans="8:8" ht="21" x14ac:dyDescent="0.15">
      <c r="H148" s="7" ph="1"/>
    </row>
    <row r="149" spans="8:8" ht="21" x14ac:dyDescent="0.15">
      <c r="H149" s="7" ph="1"/>
    </row>
    <row r="150" spans="8:8" ht="21" x14ac:dyDescent="0.15">
      <c r="H150" s="7" ph="1"/>
    </row>
    <row r="151" spans="8:8" ht="21" x14ac:dyDescent="0.15">
      <c r="H151" s="7" ph="1"/>
    </row>
    <row r="152" spans="8:8" ht="21" x14ac:dyDescent="0.15">
      <c r="H152" s="7" ph="1"/>
    </row>
    <row r="153" spans="8:8" ht="21" x14ac:dyDescent="0.15">
      <c r="H153" s="7" ph="1"/>
    </row>
    <row r="154" spans="8:8" ht="21" x14ac:dyDescent="0.15">
      <c r="H154" s="7" ph="1"/>
    </row>
    <row r="155" spans="8:8" ht="21" x14ac:dyDescent="0.15">
      <c r="H155" s="7" ph="1"/>
    </row>
    <row r="156" spans="8:8" ht="21" x14ac:dyDescent="0.15">
      <c r="H156" s="7" ph="1"/>
    </row>
    <row r="157" spans="8:8" ht="21" x14ac:dyDescent="0.15">
      <c r="H157" s="7" ph="1"/>
    </row>
    <row r="158" spans="8:8" ht="21" x14ac:dyDescent="0.15">
      <c r="H158" s="7" ph="1"/>
    </row>
    <row r="159" spans="8:8" ht="21" x14ac:dyDescent="0.15">
      <c r="H159" s="7" ph="1"/>
    </row>
    <row r="160" spans="8:8" ht="21" x14ac:dyDescent="0.15">
      <c r="H160" s="7" ph="1"/>
    </row>
    <row r="161" spans="8:8" ht="21" x14ac:dyDescent="0.15">
      <c r="H161" s="7" ph="1"/>
    </row>
    <row r="162" spans="8:8" ht="21" x14ac:dyDescent="0.15">
      <c r="H162" s="7" ph="1"/>
    </row>
    <row r="163" spans="8:8" ht="21" x14ac:dyDescent="0.15">
      <c r="H163" s="7" ph="1"/>
    </row>
    <row r="164" spans="8:8" ht="21" x14ac:dyDescent="0.15">
      <c r="H164" s="7" ph="1"/>
    </row>
    <row r="165" spans="8:8" ht="21" x14ac:dyDescent="0.15">
      <c r="H165" s="7" ph="1"/>
    </row>
    <row r="166" spans="8:8" ht="21" x14ac:dyDescent="0.15">
      <c r="H166" s="7" ph="1"/>
    </row>
    <row r="167" spans="8:8" ht="21" x14ac:dyDescent="0.15">
      <c r="H167" s="7" ph="1"/>
    </row>
    <row r="168" spans="8:8" ht="21" x14ac:dyDescent="0.15">
      <c r="H168" s="7" ph="1"/>
    </row>
    <row r="169" spans="8:8" ht="21" x14ac:dyDescent="0.15">
      <c r="H169" s="7" ph="1"/>
    </row>
    <row r="170" spans="8:8" ht="21" x14ac:dyDescent="0.15">
      <c r="H170" s="7" ph="1"/>
    </row>
    <row r="171" spans="8:8" ht="21" x14ac:dyDescent="0.15">
      <c r="H171" s="7" ph="1"/>
    </row>
    <row r="172" spans="8:8" ht="21" x14ac:dyDescent="0.15">
      <c r="H172" s="7" ph="1"/>
    </row>
    <row r="173" spans="8:8" ht="21" x14ac:dyDescent="0.15">
      <c r="H173" s="7" ph="1"/>
    </row>
    <row r="174" spans="8:8" ht="21" x14ac:dyDescent="0.15">
      <c r="H174" s="7" ph="1"/>
    </row>
    <row r="175" spans="8:8" ht="21" x14ac:dyDescent="0.15">
      <c r="H175" s="7" ph="1"/>
    </row>
    <row r="176" spans="8:8" ht="21" x14ac:dyDescent="0.15">
      <c r="H176" s="7" ph="1"/>
    </row>
    <row r="177" spans="8:8" ht="21" x14ac:dyDescent="0.15">
      <c r="H177" s="7" ph="1"/>
    </row>
    <row r="178" spans="8:8" ht="21" x14ac:dyDescent="0.15">
      <c r="H178" s="7" ph="1"/>
    </row>
    <row r="179" spans="8:8" ht="21" x14ac:dyDescent="0.15">
      <c r="H179" s="7" ph="1"/>
    </row>
    <row r="180" spans="8:8" ht="21" x14ac:dyDescent="0.15">
      <c r="H180" s="7" ph="1"/>
    </row>
    <row r="181" spans="8:8" ht="21" x14ac:dyDescent="0.15">
      <c r="H181" s="7" ph="1"/>
    </row>
    <row r="182" spans="8:8" ht="21" x14ac:dyDescent="0.15">
      <c r="H182" s="7" ph="1"/>
    </row>
    <row r="183" spans="8:8" ht="21" x14ac:dyDescent="0.15">
      <c r="H183" s="7" ph="1"/>
    </row>
    <row r="184" spans="8:8" ht="21" x14ac:dyDescent="0.15">
      <c r="H184" s="7" ph="1"/>
    </row>
    <row r="185" spans="8:8" ht="21" x14ac:dyDescent="0.15">
      <c r="H185" s="7" ph="1"/>
    </row>
    <row r="186" spans="8:8" ht="21" x14ac:dyDescent="0.15">
      <c r="H186" s="7" ph="1"/>
    </row>
    <row r="187" spans="8:8" ht="21" x14ac:dyDescent="0.15">
      <c r="H187" s="7" ph="1"/>
    </row>
    <row r="188" spans="8:8" ht="21" x14ac:dyDescent="0.15">
      <c r="H188" s="7" ph="1"/>
    </row>
    <row r="189" spans="8:8" ht="21" x14ac:dyDescent="0.15">
      <c r="H189" s="7" ph="1"/>
    </row>
    <row r="190" spans="8:8" ht="21" x14ac:dyDescent="0.15">
      <c r="H190" s="7" ph="1"/>
    </row>
    <row r="191" spans="8:8" ht="21" x14ac:dyDescent="0.15">
      <c r="H191" s="7" ph="1"/>
    </row>
    <row r="192" spans="8:8" ht="21" x14ac:dyDescent="0.15">
      <c r="H192" s="7" ph="1"/>
    </row>
    <row r="193" spans="8:8" ht="21" x14ac:dyDescent="0.15">
      <c r="H193" s="7" ph="1"/>
    </row>
    <row r="194" spans="8:8" ht="21" x14ac:dyDescent="0.15">
      <c r="H194" s="7" ph="1"/>
    </row>
    <row r="195" spans="8:8" ht="21" x14ac:dyDescent="0.15">
      <c r="H195" s="7" ph="1"/>
    </row>
    <row r="196" spans="8:8" ht="21" x14ac:dyDescent="0.15">
      <c r="H196" s="7" ph="1"/>
    </row>
    <row r="197" spans="8:8" ht="21" x14ac:dyDescent="0.15">
      <c r="H197" s="7" ph="1"/>
    </row>
    <row r="198" spans="8:8" ht="21" x14ac:dyDescent="0.15">
      <c r="H198" s="7" ph="1"/>
    </row>
    <row r="199" spans="8:8" ht="21" x14ac:dyDescent="0.15">
      <c r="H199" s="7" ph="1"/>
    </row>
    <row r="200" spans="8:8" ht="21" x14ac:dyDescent="0.15">
      <c r="H200" s="7" ph="1"/>
    </row>
    <row r="201" spans="8:8" ht="21" x14ac:dyDescent="0.15">
      <c r="H201" s="7" ph="1"/>
    </row>
    <row r="202" spans="8:8" ht="21" x14ac:dyDescent="0.15">
      <c r="H202" s="7" ph="1"/>
    </row>
    <row r="203" spans="8:8" ht="21" x14ac:dyDescent="0.15">
      <c r="H203" s="7" ph="1"/>
    </row>
    <row r="204" spans="8:8" ht="21" x14ac:dyDescent="0.15">
      <c r="H204" s="7" ph="1"/>
    </row>
    <row r="205" spans="8:8" ht="21" x14ac:dyDescent="0.15">
      <c r="H205" s="7" ph="1"/>
    </row>
    <row r="206" spans="8:8" ht="21" x14ac:dyDescent="0.15">
      <c r="H206" s="7" ph="1"/>
    </row>
    <row r="207" spans="8:8" ht="21" x14ac:dyDescent="0.15">
      <c r="H207" s="7" ph="1"/>
    </row>
    <row r="208" spans="8:8" ht="21" x14ac:dyDescent="0.15">
      <c r="H208" s="7" ph="1"/>
    </row>
    <row r="209" spans="8:8" ht="21" x14ac:dyDescent="0.15">
      <c r="H209" s="7" ph="1"/>
    </row>
    <row r="210" spans="8:8" ht="21" x14ac:dyDescent="0.15">
      <c r="H210" s="7" ph="1"/>
    </row>
    <row r="211" spans="8:8" ht="21" x14ac:dyDescent="0.15">
      <c r="H211" s="7" ph="1"/>
    </row>
    <row r="212" spans="8:8" ht="21" x14ac:dyDescent="0.15">
      <c r="H212" s="7" ph="1"/>
    </row>
    <row r="213" spans="8:8" ht="21" x14ac:dyDescent="0.15">
      <c r="H213" s="7" ph="1"/>
    </row>
    <row r="214" spans="8:8" ht="21" x14ac:dyDescent="0.15">
      <c r="H214" s="7" ph="1"/>
    </row>
    <row r="215" spans="8:8" ht="21" x14ac:dyDescent="0.15">
      <c r="H215" s="7" ph="1"/>
    </row>
    <row r="216" spans="8:8" ht="21" x14ac:dyDescent="0.15">
      <c r="H216" s="7" ph="1"/>
    </row>
    <row r="217" spans="8:8" ht="21" x14ac:dyDescent="0.15">
      <c r="H217" s="7" ph="1"/>
    </row>
    <row r="218" spans="8:8" ht="21" x14ac:dyDescent="0.15">
      <c r="H218" s="7" ph="1"/>
    </row>
    <row r="219" spans="8:8" ht="21" x14ac:dyDescent="0.15">
      <c r="H219" s="7" ph="1"/>
    </row>
    <row r="220" spans="8:8" ht="21" x14ac:dyDescent="0.15">
      <c r="H220" s="7" ph="1"/>
    </row>
    <row r="221" spans="8:8" ht="21" x14ac:dyDescent="0.15">
      <c r="H221" s="7" ph="1"/>
    </row>
    <row r="222" spans="8:8" ht="21" x14ac:dyDescent="0.15">
      <c r="H222" s="7" ph="1"/>
    </row>
    <row r="223" spans="8:8" ht="21" x14ac:dyDescent="0.15">
      <c r="H223" s="7" ph="1"/>
    </row>
    <row r="224" spans="8:8" ht="21" x14ac:dyDescent="0.15">
      <c r="H224" s="7" ph="1"/>
    </row>
    <row r="225" spans="8:8" ht="21" x14ac:dyDescent="0.15">
      <c r="H225" s="7" ph="1"/>
    </row>
    <row r="226" spans="8:8" ht="21" x14ac:dyDescent="0.15">
      <c r="H226" s="7" ph="1"/>
    </row>
    <row r="227" spans="8:8" ht="21" x14ac:dyDescent="0.15">
      <c r="H227" s="7" ph="1"/>
    </row>
    <row r="228" spans="8:8" ht="21" x14ac:dyDescent="0.15">
      <c r="H228" s="7" ph="1"/>
    </row>
    <row r="229" spans="8:8" ht="21" x14ac:dyDescent="0.15">
      <c r="H229" s="7" ph="1"/>
    </row>
    <row r="230" spans="8:8" ht="21" x14ac:dyDescent="0.15">
      <c r="H230" s="7" ph="1"/>
    </row>
    <row r="231" spans="8:8" ht="21" x14ac:dyDescent="0.15">
      <c r="H231" s="7" ph="1"/>
    </row>
    <row r="232" spans="8:8" ht="21" x14ac:dyDescent="0.15">
      <c r="H232" s="7" ph="1"/>
    </row>
    <row r="233" spans="8:8" ht="21" x14ac:dyDescent="0.15">
      <c r="H233" s="7" ph="1"/>
    </row>
    <row r="234" spans="8:8" ht="21" x14ac:dyDescent="0.15">
      <c r="H234" s="7" ph="1"/>
    </row>
    <row r="235" spans="8:8" ht="21" x14ac:dyDescent="0.15">
      <c r="H235" s="7" ph="1"/>
    </row>
    <row r="236" spans="8:8" ht="21" x14ac:dyDescent="0.15">
      <c r="H236" s="7" ph="1"/>
    </row>
    <row r="237" spans="8:8" ht="21" x14ac:dyDescent="0.15">
      <c r="H237" s="7" ph="1"/>
    </row>
    <row r="238" spans="8:8" ht="21" x14ac:dyDescent="0.15">
      <c r="H238" s="7" ph="1"/>
    </row>
    <row r="239" spans="8:8" ht="21" x14ac:dyDescent="0.15">
      <c r="H239" s="7" ph="1"/>
    </row>
    <row r="240" spans="8:8" ht="21" x14ac:dyDescent="0.15">
      <c r="H240" s="7" ph="1"/>
    </row>
    <row r="241" spans="8:8" ht="21" x14ac:dyDescent="0.15">
      <c r="H241" s="7" ph="1"/>
    </row>
    <row r="242" spans="8:8" ht="21" x14ac:dyDescent="0.15">
      <c r="H242" s="7" ph="1"/>
    </row>
    <row r="243" spans="8:8" ht="21" x14ac:dyDescent="0.15">
      <c r="H243" s="7" ph="1"/>
    </row>
    <row r="244" spans="8:8" ht="21" x14ac:dyDescent="0.15">
      <c r="H244" s="7" ph="1"/>
    </row>
    <row r="245" spans="8:8" ht="21" x14ac:dyDescent="0.15">
      <c r="H245" s="7" ph="1"/>
    </row>
    <row r="246" spans="8:8" ht="21" x14ac:dyDescent="0.15">
      <c r="H246" s="7" ph="1"/>
    </row>
    <row r="247" spans="8:8" ht="21" x14ac:dyDescent="0.15">
      <c r="H247" s="7" ph="1"/>
    </row>
    <row r="248" spans="8:8" ht="21" x14ac:dyDescent="0.15">
      <c r="H248" s="7" ph="1"/>
    </row>
    <row r="249" spans="8:8" ht="21" x14ac:dyDescent="0.15">
      <c r="H249" s="7" ph="1"/>
    </row>
    <row r="250" spans="8:8" ht="21" x14ac:dyDescent="0.15">
      <c r="H250" s="7" ph="1"/>
    </row>
    <row r="251" spans="8:8" ht="21" x14ac:dyDescent="0.15">
      <c r="H251" s="7" ph="1"/>
    </row>
    <row r="252" spans="8:8" ht="21" x14ac:dyDescent="0.15">
      <c r="H252" s="7" ph="1"/>
    </row>
    <row r="253" spans="8:8" ht="21" x14ac:dyDescent="0.15">
      <c r="H253" s="7" ph="1"/>
    </row>
    <row r="254" spans="8:8" ht="21" x14ac:dyDescent="0.15">
      <c r="H254" s="7" ph="1"/>
    </row>
    <row r="255" spans="8:8" ht="21" x14ac:dyDescent="0.15">
      <c r="H255" s="7" ph="1"/>
    </row>
    <row r="256" spans="8:8" ht="21" x14ac:dyDescent="0.15">
      <c r="H256" s="7" ph="1"/>
    </row>
    <row r="257" spans="8:8" ht="21" x14ac:dyDescent="0.15">
      <c r="H257" s="7" ph="1"/>
    </row>
    <row r="258" spans="8:8" ht="21" x14ac:dyDescent="0.15">
      <c r="H258" s="7" ph="1"/>
    </row>
    <row r="259" spans="8:8" ht="21" x14ac:dyDescent="0.15">
      <c r="H259" s="7" ph="1"/>
    </row>
    <row r="260" spans="8:8" ht="21" x14ac:dyDescent="0.15">
      <c r="H260" s="7" ph="1"/>
    </row>
    <row r="261" spans="8:8" ht="21" x14ac:dyDescent="0.15">
      <c r="H261" s="7" ph="1"/>
    </row>
    <row r="262" spans="8:8" ht="21" x14ac:dyDescent="0.15">
      <c r="H262" s="7" ph="1"/>
    </row>
    <row r="263" spans="8:8" ht="21" x14ac:dyDescent="0.15">
      <c r="H263" s="7" ph="1"/>
    </row>
    <row r="264" spans="8:8" ht="21" x14ac:dyDescent="0.15">
      <c r="H264" s="7" ph="1"/>
    </row>
    <row r="265" spans="8:8" ht="21" x14ac:dyDescent="0.15">
      <c r="H265" s="7" ph="1"/>
    </row>
    <row r="266" spans="8:8" ht="21" x14ac:dyDescent="0.15">
      <c r="H266" s="7" ph="1"/>
    </row>
    <row r="267" spans="8:8" ht="21" x14ac:dyDescent="0.15">
      <c r="H267" s="7" ph="1"/>
    </row>
    <row r="268" spans="8:8" ht="21" x14ac:dyDescent="0.15">
      <c r="H268" s="7" ph="1"/>
    </row>
    <row r="269" spans="8:8" ht="21" x14ac:dyDescent="0.15">
      <c r="H269" s="7" ph="1"/>
    </row>
    <row r="270" spans="8:8" ht="21" x14ac:dyDescent="0.15">
      <c r="H270" s="7" ph="1"/>
    </row>
    <row r="271" spans="8:8" ht="21" x14ac:dyDescent="0.15">
      <c r="H271" s="7" ph="1"/>
    </row>
    <row r="272" spans="8:8" ht="21" x14ac:dyDescent="0.15">
      <c r="H272" s="7" ph="1"/>
    </row>
    <row r="273" spans="8:8" ht="21" x14ac:dyDescent="0.15">
      <c r="H273" s="7" ph="1"/>
    </row>
    <row r="274" spans="8:8" ht="21" x14ac:dyDescent="0.15">
      <c r="H274" s="7" ph="1"/>
    </row>
    <row r="275" spans="8:8" ht="21" x14ac:dyDescent="0.15">
      <c r="H275" s="7" ph="1"/>
    </row>
    <row r="276" spans="8:8" ht="21" x14ac:dyDescent="0.15">
      <c r="H276" s="7" ph="1"/>
    </row>
    <row r="277" spans="8:8" ht="21" x14ac:dyDescent="0.15">
      <c r="H277" s="7" ph="1"/>
    </row>
    <row r="278" spans="8:8" ht="21" x14ac:dyDescent="0.15">
      <c r="H278" s="7" ph="1"/>
    </row>
    <row r="279" spans="8:8" ht="21" x14ac:dyDescent="0.15">
      <c r="H279" s="7" ph="1"/>
    </row>
    <row r="280" spans="8:8" ht="21" x14ac:dyDescent="0.15">
      <c r="H280" s="7" ph="1"/>
    </row>
    <row r="281" spans="8:8" ht="21" x14ac:dyDescent="0.15">
      <c r="H281" s="7" ph="1"/>
    </row>
    <row r="282" spans="8:8" ht="21" x14ac:dyDescent="0.15">
      <c r="H282" s="7" ph="1"/>
    </row>
    <row r="283" spans="8:8" ht="21" x14ac:dyDescent="0.15">
      <c r="H283" s="7" ph="1"/>
    </row>
    <row r="284" spans="8:8" ht="21" x14ac:dyDescent="0.15">
      <c r="H284" s="7" ph="1"/>
    </row>
    <row r="285" spans="8:8" ht="21" x14ac:dyDescent="0.15">
      <c r="H285" s="7" ph="1"/>
    </row>
    <row r="286" spans="8:8" ht="21" x14ac:dyDescent="0.15">
      <c r="H286" s="7" ph="1"/>
    </row>
    <row r="287" spans="8:8" ht="21" x14ac:dyDescent="0.15">
      <c r="H287" s="7" ph="1"/>
    </row>
    <row r="288" spans="8:8" ht="21" x14ac:dyDescent="0.15">
      <c r="H288" s="7" ph="1"/>
    </row>
    <row r="289" spans="8:8" ht="21" x14ac:dyDescent="0.15">
      <c r="H289" s="7" ph="1"/>
    </row>
    <row r="290" spans="8:8" ht="21" x14ac:dyDescent="0.15">
      <c r="H290" s="7" ph="1"/>
    </row>
    <row r="291" spans="8:8" ht="21" x14ac:dyDescent="0.15">
      <c r="H291" s="7" ph="1"/>
    </row>
    <row r="292" spans="8:8" ht="21" x14ac:dyDescent="0.15">
      <c r="H292" s="7" ph="1"/>
    </row>
    <row r="293" spans="8:8" ht="21" x14ac:dyDescent="0.15">
      <c r="H293" s="7" ph="1"/>
    </row>
    <row r="294" spans="8:8" ht="21" x14ac:dyDescent="0.15">
      <c r="H294" s="7" ph="1"/>
    </row>
    <row r="295" spans="8:8" ht="21" x14ac:dyDescent="0.15">
      <c r="H295" s="7" ph="1"/>
    </row>
    <row r="298" spans="8:8" ht="21" x14ac:dyDescent="0.15">
      <c r="H298" s="7" ph="1"/>
    </row>
    <row r="299" spans="8:8" ht="21" x14ac:dyDescent="0.15">
      <c r="H299" s="7" ph="1"/>
    </row>
    <row r="300" spans="8:8" ht="21" x14ac:dyDescent="0.15">
      <c r="H300" s="7" ph="1"/>
    </row>
    <row r="301" spans="8:8" ht="21" x14ac:dyDescent="0.15">
      <c r="H301" s="7" ph="1"/>
    </row>
    <row r="302" spans="8:8" ht="21" x14ac:dyDescent="0.15">
      <c r="H302" s="7" ph="1"/>
    </row>
    <row r="303" spans="8:8" ht="21" x14ac:dyDescent="0.15">
      <c r="H303" s="7" ph="1"/>
    </row>
    <row r="304" spans="8:8" ht="21" x14ac:dyDescent="0.15">
      <c r="H304" s="7" ph="1"/>
    </row>
    <row r="305" spans="8:8" ht="21" x14ac:dyDescent="0.15">
      <c r="H305" s="7" ph="1"/>
    </row>
    <row r="306" spans="8:8" ht="21" x14ac:dyDescent="0.15">
      <c r="H306" s="7" ph="1"/>
    </row>
    <row r="307" spans="8:8" ht="21" x14ac:dyDescent="0.15">
      <c r="H307" s="7" ph="1"/>
    </row>
    <row r="308" spans="8:8" ht="21" x14ac:dyDescent="0.15">
      <c r="H308" s="7" ph="1"/>
    </row>
    <row r="309" spans="8:8" ht="21" x14ac:dyDescent="0.15">
      <c r="H309" s="7" ph="1"/>
    </row>
    <row r="310" spans="8:8" ht="21" x14ac:dyDescent="0.15">
      <c r="H310" s="7" ph="1"/>
    </row>
    <row r="311" spans="8:8" ht="21" x14ac:dyDescent="0.15">
      <c r="H311" s="7" ph="1"/>
    </row>
    <row r="312" spans="8:8" ht="21" x14ac:dyDescent="0.15">
      <c r="H312" s="7" ph="1"/>
    </row>
    <row r="313" spans="8:8" ht="21" x14ac:dyDescent="0.15">
      <c r="H313" s="7" ph="1"/>
    </row>
    <row r="314" spans="8:8" ht="21" x14ac:dyDescent="0.15">
      <c r="H314" s="7" ph="1"/>
    </row>
    <row r="315" spans="8:8" ht="21" x14ac:dyDescent="0.15">
      <c r="H315" s="7" ph="1"/>
    </row>
    <row r="316" spans="8:8" ht="21" x14ac:dyDescent="0.15">
      <c r="H316" s="7" ph="1"/>
    </row>
    <row r="317" spans="8:8" ht="21" x14ac:dyDescent="0.15">
      <c r="H317" s="7" ph="1"/>
    </row>
    <row r="318" spans="8:8" ht="21" x14ac:dyDescent="0.15">
      <c r="H318" s="7" ph="1"/>
    </row>
    <row r="319" spans="8:8" ht="21" x14ac:dyDescent="0.15">
      <c r="H319" s="7" ph="1"/>
    </row>
    <row r="320" spans="8:8" ht="21" x14ac:dyDescent="0.15">
      <c r="H320" s="7" ph="1"/>
    </row>
    <row r="321" spans="8:8" ht="21" x14ac:dyDescent="0.15">
      <c r="H321" s="7" ph="1"/>
    </row>
    <row r="322" spans="8:8" ht="21" x14ac:dyDescent="0.15">
      <c r="H322" s="7" ph="1"/>
    </row>
    <row r="324" spans="8:8" ht="21" x14ac:dyDescent="0.15">
      <c r="H324" s="7" ph="1"/>
    </row>
    <row r="325" spans="8:8" ht="21" x14ac:dyDescent="0.15">
      <c r="H325" s="7" ph="1"/>
    </row>
    <row r="326" spans="8:8" ht="21" x14ac:dyDescent="0.15">
      <c r="H326" s="7" ph="1"/>
    </row>
    <row r="327" spans="8:8" ht="21" x14ac:dyDescent="0.15">
      <c r="H327" s="7" ph="1"/>
    </row>
    <row r="328" spans="8:8" ht="21" x14ac:dyDescent="0.15">
      <c r="H328" s="7" ph="1"/>
    </row>
    <row r="329" spans="8:8" ht="21" x14ac:dyDescent="0.15">
      <c r="H329" s="7" ph="1"/>
    </row>
    <row r="330" spans="8:8" ht="21" x14ac:dyDescent="0.15">
      <c r="H330" s="7" ph="1"/>
    </row>
    <row r="331" spans="8:8" ht="21" x14ac:dyDescent="0.15">
      <c r="H331" s="7" ph="1"/>
    </row>
    <row r="332" spans="8:8" ht="21" x14ac:dyDescent="0.15">
      <c r="H332" s="7" ph="1"/>
    </row>
    <row r="333" spans="8:8" ht="21" x14ac:dyDescent="0.15">
      <c r="H333" s="7" ph="1"/>
    </row>
    <row r="334" spans="8:8" ht="21" x14ac:dyDescent="0.15">
      <c r="H334" s="7" ph="1"/>
    </row>
    <row r="335" spans="8:8" ht="21" x14ac:dyDescent="0.15">
      <c r="H335" s="7" ph="1"/>
    </row>
    <row r="336" spans="8:8" ht="21" x14ac:dyDescent="0.15">
      <c r="H336" s="7" ph="1"/>
    </row>
    <row r="337" spans="8:8" ht="21" x14ac:dyDescent="0.15">
      <c r="H337" s="7" ph="1"/>
    </row>
    <row r="338" spans="8:8" ht="21" x14ac:dyDescent="0.15">
      <c r="H338" s="7" ph="1"/>
    </row>
    <row r="339" spans="8:8" ht="21" x14ac:dyDescent="0.15">
      <c r="H339" s="7" ph="1"/>
    </row>
    <row r="340" spans="8:8" ht="21" x14ac:dyDescent="0.15">
      <c r="H340" s="7" ph="1"/>
    </row>
    <row r="341" spans="8:8" ht="21" x14ac:dyDescent="0.15">
      <c r="H341" s="7" ph="1"/>
    </row>
    <row r="342" spans="8:8" ht="21" x14ac:dyDescent="0.15">
      <c r="H342" s="7" ph="1"/>
    </row>
    <row r="343" spans="8:8" ht="21" x14ac:dyDescent="0.15">
      <c r="H343" s="7" ph="1"/>
    </row>
    <row r="344" spans="8:8" ht="21" x14ac:dyDescent="0.15">
      <c r="H344" s="7" ph="1"/>
    </row>
    <row r="345" spans="8:8" ht="21" x14ac:dyDescent="0.15">
      <c r="H345" s="7" ph="1"/>
    </row>
    <row r="346" spans="8:8" ht="21" x14ac:dyDescent="0.15">
      <c r="H346" s="7" ph="1"/>
    </row>
    <row r="347" spans="8:8" ht="21" x14ac:dyDescent="0.15">
      <c r="H347" s="7" ph="1"/>
    </row>
    <row r="348" spans="8:8" ht="21" x14ac:dyDescent="0.15">
      <c r="H348" s="7" ph="1"/>
    </row>
    <row r="349" spans="8:8" ht="21" x14ac:dyDescent="0.15">
      <c r="H349" s="7" ph="1"/>
    </row>
    <row r="350" spans="8:8" ht="21" x14ac:dyDescent="0.15">
      <c r="H350" s="7" ph="1"/>
    </row>
    <row r="351" spans="8:8" ht="21" x14ac:dyDescent="0.15">
      <c r="H351" s="7" ph="1"/>
    </row>
    <row r="352" spans="8:8" ht="21" x14ac:dyDescent="0.15">
      <c r="H352" s="7" ph="1"/>
    </row>
    <row r="353" spans="8:8" ht="21" x14ac:dyDescent="0.15">
      <c r="H353" s="7" ph="1"/>
    </row>
    <row r="354" spans="8:8" ht="21" x14ac:dyDescent="0.15">
      <c r="H354" s="7" ph="1"/>
    </row>
    <row r="355" spans="8:8" ht="21" x14ac:dyDescent="0.15">
      <c r="H355" s="7" ph="1"/>
    </row>
    <row r="356" spans="8:8" ht="21" x14ac:dyDescent="0.15">
      <c r="H356" s="7" ph="1"/>
    </row>
    <row r="357" spans="8:8" ht="21" x14ac:dyDescent="0.15">
      <c r="H357" s="7" ph="1"/>
    </row>
    <row r="358" spans="8:8" ht="21" x14ac:dyDescent="0.15">
      <c r="H358" s="7" ph="1"/>
    </row>
    <row r="359" spans="8:8" ht="21" x14ac:dyDescent="0.15">
      <c r="H359" s="7" ph="1"/>
    </row>
    <row r="360" spans="8:8" ht="21" x14ac:dyDescent="0.15">
      <c r="H360" s="7" ph="1"/>
    </row>
    <row r="361" spans="8:8" ht="21" x14ac:dyDescent="0.15">
      <c r="H361" s="7" ph="1"/>
    </row>
    <row r="362" spans="8:8" ht="21" x14ac:dyDescent="0.15">
      <c r="H362" s="7" ph="1"/>
    </row>
    <row r="363" spans="8:8" ht="21" x14ac:dyDescent="0.15">
      <c r="H363" s="7" ph="1"/>
    </row>
    <row r="364" spans="8:8" ht="21" x14ac:dyDescent="0.15">
      <c r="H364" s="7" ph="1"/>
    </row>
    <row r="365" spans="8:8" ht="21" x14ac:dyDescent="0.15">
      <c r="H365" s="7" ph="1"/>
    </row>
    <row r="366" spans="8:8" ht="21" x14ac:dyDescent="0.15">
      <c r="H366" s="7" ph="1"/>
    </row>
    <row r="367" spans="8:8" ht="21" x14ac:dyDescent="0.15">
      <c r="H367" s="7" ph="1"/>
    </row>
    <row r="370" spans="8:8" ht="21" x14ac:dyDescent="0.15">
      <c r="H370" s="7" ph="1"/>
    </row>
    <row r="371" spans="8:8" ht="21" x14ac:dyDescent="0.15">
      <c r="H371" s="7" ph="1"/>
    </row>
    <row r="372" spans="8:8" ht="21" x14ac:dyDescent="0.15">
      <c r="H372" s="7" ph="1"/>
    </row>
    <row r="373" spans="8:8" ht="21" x14ac:dyDescent="0.15">
      <c r="H373" s="7" ph="1"/>
    </row>
    <row r="374" spans="8:8" ht="21" x14ac:dyDescent="0.15">
      <c r="H374" s="7" ph="1"/>
    </row>
    <row r="375" spans="8:8" ht="21" x14ac:dyDescent="0.15">
      <c r="H375" s="7" ph="1"/>
    </row>
    <row r="376" spans="8:8" ht="21" x14ac:dyDescent="0.15">
      <c r="H376" s="7" ph="1"/>
    </row>
    <row r="377" spans="8:8" ht="21" x14ac:dyDescent="0.15">
      <c r="H377" s="7" ph="1"/>
    </row>
    <row r="378" spans="8:8" ht="21" x14ac:dyDescent="0.15">
      <c r="H378" s="7" ph="1"/>
    </row>
    <row r="379" spans="8:8" ht="21" x14ac:dyDescent="0.15">
      <c r="H379" s="7" ph="1"/>
    </row>
    <row r="380" spans="8:8" ht="21" x14ac:dyDescent="0.15">
      <c r="H380" s="7" ph="1"/>
    </row>
    <row r="381" spans="8:8" ht="21" x14ac:dyDescent="0.15">
      <c r="H381" s="7" ph="1"/>
    </row>
    <row r="382" spans="8:8" ht="21" x14ac:dyDescent="0.15">
      <c r="H382" s="7" ph="1"/>
    </row>
    <row r="383" spans="8:8" ht="21" x14ac:dyDescent="0.15">
      <c r="H383" s="7" ph="1"/>
    </row>
    <row r="384" spans="8:8" ht="21" x14ac:dyDescent="0.15">
      <c r="H384" s="7" ph="1"/>
    </row>
    <row r="385" spans="8:8" ht="21" x14ac:dyDescent="0.15">
      <c r="H385" s="7" ph="1"/>
    </row>
    <row r="386" spans="8:8" ht="21" x14ac:dyDescent="0.15">
      <c r="H386" s="7" ph="1"/>
    </row>
    <row r="387" spans="8:8" ht="21" x14ac:dyDescent="0.15">
      <c r="H387" s="7" ph="1"/>
    </row>
    <row r="388" spans="8:8" ht="21" x14ac:dyDescent="0.15">
      <c r="H388" s="7" ph="1"/>
    </row>
    <row r="389" spans="8:8" ht="21" x14ac:dyDescent="0.15">
      <c r="H389" s="7" ph="1"/>
    </row>
    <row r="390" spans="8:8" ht="21" x14ac:dyDescent="0.15">
      <c r="H390" s="7" ph="1"/>
    </row>
    <row r="391" spans="8:8" ht="21" x14ac:dyDescent="0.15">
      <c r="H391" s="7" ph="1"/>
    </row>
    <row r="392" spans="8:8" ht="21" x14ac:dyDescent="0.15">
      <c r="H392" s="7" ph="1"/>
    </row>
    <row r="393" spans="8:8" ht="21" x14ac:dyDescent="0.15">
      <c r="H393" s="7" ph="1"/>
    </row>
    <row r="394" spans="8:8" ht="21" x14ac:dyDescent="0.15">
      <c r="H394" s="7" ph="1"/>
    </row>
    <row r="395" spans="8:8" ht="21" x14ac:dyDescent="0.15">
      <c r="H395" s="7" ph="1"/>
    </row>
    <row r="396" spans="8:8" ht="21" x14ac:dyDescent="0.15">
      <c r="H396" s="7" ph="1"/>
    </row>
    <row r="397" spans="8:8" ht="21" x14ac:dyDescent="0.15">
      <c r="H397" s="7" ph="1"/>
    </row>
    <row r="398" spans="8:8" ht="21" x14ac:dyDescent="0.15">
      <c r="H398" s="7" ph="1"/>
    </row>
    <row r="399" spans="8:8" ht="21" x14ac:dyDescent="0.15">
      <c r="H399" s="7" ph="1"/>
    </row>
    <row r="402" spans="8:8" ht="21" x14ac:dyDescent="0.15">
      <c r="H402" s="7" ph="1"/>
    </row>
    <row r="403" spans="8:8" ht="21" x14ac:dyDescent="0.15">
      <c r="H403" s="7" ph="1"/>
    </row>
    <row r="404" spans="8:8" ht="21" x14ac:dyDescent="0.15">
      <c r="H404" s="7" ph="1"/>
    </row>
    <row r="405" spans="8:8" ht="21" x14ac:dyDescent="0.15">
      <c r="H405" s="7" ph="1"/>
    </row>
    <row r="406" spans="8:8" ht="21" x14ac:dyDescent="0.15">
      <c r="H406" s="7" ph="1"/>
    </row>
    <row r="407" spans="8:8" ht="21" x14ac:dyDescent="0.15">
      <c r="H407" s="7" ph="1"/>
    </row>
    <row r="408" spans="8:8" ht="21" x14ac:dyDescent="0.15">
      <c r="H408" s="7" ph="1"/>
    </row>
    <row r="409" spans="8:8" ht="21" x14ac:dyDescent="0.15">
      <c r="H409" s="7" ph="1"/>
    </row>
    <row r="410" spans="8:8" ht="21" x14ac:dyDescent="0.15">
      <c r="H410" s="7" ph="1"/>
    </row>
    <row r="411" spans="8:8" ht="21" x14ac:dyDescent="0.15">
      <c r="H411" s="7" ph="1"/>
    </row>
    <row r="412" spans="8:8" ht="21" x14ac:dyDescent="0.15">
      <c r="H412" s="7" ph="1"/>
    </row>
    <row r="413" spans="8:8" ht="21" x14ac:dyDescent="0.15">
      <c r="H413" s="7" ph="1"/>
    </row>
    <row r="414" spans="8:8" ht="21" x14ac:dyDescent="0.15">
      <c r="H414" s="7" ph="1"/>
    </row>
    <row r="415" spans="8:8" ht="21" x14ac:dyDescent="0.15">
      <c r="H415" s="7" ph="1"/>
    </row>
    <row r="416" spans="8:8" ht="21" x14ac:dyDescent="0.15">
      <c r="H416" s="7" ph="1"/>
    </row>
    <row r="417" spans="8:8" ht="21" x14ac:dyDescent="0.15">
      <c r="H417" s="7" ph="1"/>
    </row>
    <row r="418" spans="8:8" ht="21" x14ac:dyDescent="0.15">
      <c r="H418" s="7" ph="1"/>
    </row>
    <row r="419" spans="8:8" ht="21" x14ac:dyDescent="0.15">
      <c r="H419" s="7" ph="1"/>
    </row>
    <row r="420" spans="8:8" ht="21" x14ac:dyDescent="0.15">
      <c r="H420" s="7" ph="1"/>
    </row>
    <row r="421" spans="8:8" ht="21" x14ac:dyDescent="0.15">
      <c r="H421" s="7" ph="1"/>
    </row>
    <row r="422" spans="8:8" ht="21" x14ac:dyDescent="0.15">
      <c r="H422" s="7" ph="1"/>
    </row>
    <row r="423" spans="8:8" ht="21" x14ac:dyDescent="0.15">
      <c r="H423" s="7" ph="1"/>
    </row>
    <row r="424" spans="8:8" ht="21" x14ac:dyDescent="0.15">
      <c r="H424" s="7" ph="1"/>
    </row>
    <row r="425" spans="8:8" ht="21" x14ac:dyDescent="0.15">
      <c r="H425" s="7" ph="1"/>
    </row>
    <row r="426" spans="8:8" ht="21" x14ac:dyDescent="0.15">
      <c r="H426" s="7" ph="1"/>
    </row>
    <row r="427" spans="8:8" ht="21" x14ac:dyDescent="0.15">
      <c r="H427" s="7" ph="1"/>
    </row>
    <row r="428" spans="8:8" ht="21" x14ac:dyDescent="0.15">
      <c r="H428" s="7" ph="1"/>
    </row>
    <row r="429" spans="8:8" ht="21" x14ac:dyDescent="0.15">
      <c r="H429" s="7" ph="1"/>
    </row>
    <row r="430" spans="8:8" ht="21" x14ac:dyDescent="0.15">
      <c r="H430" s="7" ph="1"/>
    </row>
    <row r="431" spans="8:8" ht="21" x14ac:dyDescent="0.15">
      <c r="H431" s="7" ph="1"/>
    </row>
    <row r="432" spans="8:8" ht="21" x14ac:dyDescent="0.15">
      <c r="H432" s="7" ph="1"/>
    </row>
    <row r="433" spans="8:8" ht="21" x14ac:dyDescent="0.15">
      <c r="H433" s="7" ph="1"/>
    </row>
    <row r="434" spans="8:8" ht="21" x14ac:dyDescent="0.15">
      <c r="H434" s="7" ph="1"/>
    </row>
    <row r="435" spans="8:8" ht="21" x14ac:dyDescent="0.15">
      <c r="H435" s="7" ph="1"/>
    </row>
    <row r="436" spans="8:8" ht="21" x14ac:dyDescent="0.15">
      <c r="H436" s="7" ph="1"/>
    </row>
    <row r="437" spans="8:8" ht="21" x14ac:dyDescent="0.15">
      <c r="H437" s="7" ph="1"/>
    </row>
    <row r="438" spans="8:8" ht="21" x14ac:dyDescent="0.15">
      <c r="H438" s="7" ph="1"/>
    </row>
    <row r="439" spans="8:8" ht="21" x14ac:dyDescent="0.15">
      <c r="H439" s="7" ph="1"/>
    </row>
    <row r="440" spans="8:8" ht="21" x14ac:dyDescent="0.15">
      <c r="H440" s="7" ph="1"/>
    </row>
    <row r="441" spans="8:8" ht="21" x14ac:dyDescent="0.15">
      <c r="H441" s="7" ph="1"/>
    </row>
    <row r="442" spans="8:8" ht="21" x14ac:dyDescent="0.15">
      <c r="H442" s="7" ph="1"/>
    </row>
    <row r="443" spans="8:8" ht="21" x14ac:dyDescent="0.15">
      <c r="H443" s="7" ph="1"/>
    </row>
    <row r="444" spans="8:8" ht="21" x14ac:dyDescent="0.15">
      <c r="H444" s="7" ph="1"/>
    </row>
    <row r="445" spans="8:8" ht="21" x14ac:dyDescent="0.15">
      <c r="H445" s="7" ph="1"/>
    </row>
    <row r="446" spans="8:8" ht="21" x14ac:dyDescent="0.15">
      <c r="H446" s="7" ph="1"/>
    </row>
    <row r="447" spans="8:8" ht="21" x14ac:dyDescent="0.15">
      <c r="H447" s="7" ph="1"/>
    </row>
    <row r="448" spans="8:8" ht="21" x14ac:dyDescent="0.15">
      <c r="H448" s="7" ph="1"/>
    </row>
    <row r="449" spans="8:8" ht="21" x14ac:dyDescent="0.15">
      <c r="H449" s="7" ph="1"/>
    </row>
    <row r="450" spans="8:8" ht="21" x14ac:dyDescent="0.15">
      <c r="H450" s="7" ph="1"/>
    </row>
    <row r="451" spans="8:8" ht="21" x14ac:dyDescent="0.15">
      <c r="H451" s="7" ph="1"/>
    </row>
    <row r="452" spans="8:8" ht="21" x14ac:dyDescent="0.15">
      <c r="H452" s="7" ph="1"/>
    </row>
    <row r="453" spans="8:8" ht="21" x14ac:dyDescent="0.15">
      <c r="H453" s="7" ph="1"/>
    </row>
    <row r="454" spans="8:8" ht="21" x14ac:dyDescent="0.15">
      <c r="H454" s="7" ph="1"/>
    </row>
    <row r="455" spans="8:8" ht="21" x14ac:dyDescent="0.15">
      <c r="H455" s="7" ph="1"/>
    </row>
    <row r="456" spans="8:8" ht="21" x14ac:dyDescent="0.15">
      <c r="H456" s="7" ph="1"/>
    </row>
    <row r="457" spans="8:8" ht="21" x14ac:dyDescent="0.15">
      <c r="H457" s="7" ph="1"/>
    </row>
    <row r="458" spans="8:8" ht="21" x14ac:dyDescent="0.15">
      <c r="H458" s="7" ph="1"/>
    </row>
    <row r="459" spans="8:8" ht="21" x14ac:dyDescent="0.15">
      <c r="H459" s="7" ph="1"/>
    </row>
    <row r="463" spans="8:8" ht="21" x14ac:dyDescent="0.15">
      <c r="H463" s="7" ph="1"/>
    </row>
    <row r="464" spans="8:8" ht="21" x14ac:dyDescent="0.15">
      <c r="H464" s="7" ph="1"/>
    </row>
    <row r="465" spans="8:8" ht="21" x14ac:dyDescent="0.15">
      <c r="H465" s="7" ph="1"/>
    </row>
    <row r="468" spans="8:8" ht="21" x14ac:dyDescent="0.15">
      <c r="H468" s="7" ph="1"/>
    </row>
    <row r="469" spans="8:8" ht="21" x14ac:dyDescent="0.15">
      <c r="H469" s="7" ph="1"/>
    </row>
    <row r="470" spans="8:8" ht="21" x14ac:dyDescent="0.15">
      <c r="H470" s="7" ph="1"/>
    </row>
    <row r="471" spans="8:8" ht="21" x14ac:dyDescent="0.15">
      <c r="H471" s="7" ph="1"/>
    </row>
    <row r="472" spans="8:8" ht="21" x14ac:dyDescent="0.15">
      <c r="H472" s="7" ph="1"/>
    </row>
    <row r="473" spans="8:8" ht="21" x14ac:dyDescent="0.15">
      <c r="H473" s="7" ph="1"/>
    </row>
    <row r="474" spans="8:8" ht="21" x14ac:dyDescent="0.15">
      <c r="H474" s="7" ph="1"/>
    </row>
    <row r="475" spans="8:8" ht="21" x14ac:dyDescent="0.15">
      <c r="H475" s="7" ph="1"/>
    </row>
    <row r="476" spans="8:8" ht="21" x14ac:dyDescent="0.15">
      <c r="H476" s="7" ph="1"/>
    </row>
    <row r="477" spans="8:8" ht="21" x14ac:dyDescent="0.15">
      <c r="H477" s="7" ph="1"/>
    </row>
    <row r="478" spans="8:8" ht="21" x14ac:dyDescent="0.15">
      <c r="H478" s="7" ph="1"/>
    </row>
    <row r="479" spans="8:8" ht="21" x14ac:dyDescent="0.15">
      <c r="H479" s="7" ph="1"/>
    </row>
    <row r="480" spans="8:8" ht="21" x14ac:dyDescent="0.15">
      <c r="H480" s="7" ph="1"/>
    </row>
    <row r="481" spans="8:8" ht="21" x14ac:dyDescent="0.15">
      <c r="H481" s="7" ph="1"/>
    </row>
    <row r="482" spans="8:8" ht="21" x14ac:dyDescent="0.15">
      <c r="H482" s="7" ph="1"/>
    </row>
    <row r="483" spans="8:8" ht="21" x14ac:dyDescent="0.15">
      <c r="H483" s="7" ph="1"/>
    </row>
    <row r="484" spans="8:8" ht="21" x14ac:dyDescent="0.15">
      <c r="H484" s="7" ph="1"/>
    </row>
    <row r="485" spans="8:8" ht="21" x14ac:dyDescent="0.15">
      <c r="H485" s="7" ph="1"/>
    </row>
    <row r="486" spans="8:8" ht="21" x14ac:dyDescent="0.15">
      <c r="H486" s="7" ph="1"/>
    </row>
    <row r="487" spans="8:8" ht="21" x14ac:dyDescent="0.15">
      <c r="H487" s="7" ph="1"/>
    </row>
    <row r="488" spans="8:8" ht="21" x14ac:dyDescent="0.15">
      <c r="H488" s="7" ph="1"/>
    </row>
    <row r="489" spans="8:8" ht="21" x14ac:dyDescent="0.15">
      <c r="H489" s="7" ph="1"/>
    </row>
    <row r="490" spans="8:8" ht="21" x14ac:dyDescent="0.15">
      <c r="H490" s="7" ph="1"/>
    </row>
    <row r="491" spans="8:8" ht="21" x14ac:dyDescent="0.15">
      <c r="H491" s="7" ph="1"/>
    </row>
    <row r="492" spans="8:8" ht="21" x14ac:dyDescent="0.15">
      <c r="H492" s="7" ph="1"/>
    </row>
    <row r="493" spans="8:8" ht="21" x14ac:dyDescent="0.15">
      <c r="H493" s="7" ph="1"/>
    </row>
    <row r="494" spans="8:8" ht="21" x14ac:dyDescent="0.15">
      <c r="H494" s="7" ph="1"/>
    </row>
    <row r="495" spans="8:8" ht="21" x14ac:dyDescent="0.15">
      <c r="H495" s="7" ph="1"/>
    </row>
    <row r="496" spans="8:8" ht="21" x14ac:dyDescent="0.15">
      <c r="H496" s="7" ph="1"/>
    </row>
    <row r="498" spans="8:8" ht="21" x14ac:dyDescent="0.15">
      <c r="H498" s="7" ph="1"/>
    </row>
    <row r="499" spans="8:8" ht="21" x14ac:dyDescent="0.15">
      <c r="H499" s="7" ph="1"/>
    </row>
    <row r="500" spans="8:8" ht="21" x14ac:dyDescent="0.15">
      <c r="H500" s="7" ph="1"/>
    </row>
    <row r="501" spans="8:8" ht="21" x14ac:dyDescent="0.15">
      <c r="H501" s="7" ph="1"/>
    </row>
    <row r="502" spans="8:8" ht="21" x14ac:dyDescent="0.15">
      <c r="H502" s="7" ph="1"/>
    </row>
    <row r="503" spans="8:8" ht="21" x14ac:dyDescent="0.15">
      <c r="H503" s="7" ph="1"/>
    </row>
    <row r="504" spans="8:8" ht="21" x14ac:dyDescent="0.15">
      <c r="H504" s="7" ph="1"/>
    </row>
    <row r="505" spans="8:8" ht="21" x14ac:dyDescent="0.15">
      <c r="H505" s="7" ph="1"/>
    </row>
    <row r="506" spans="8:8" ht="21" x14ac:dyDescent="0.15">
      <c r="H506" s="7" ph="1"/>
    </row>
    <row r="507" spans="8:8" ht="21" x14ac:dyDescent="0.15">
      <c r="H507" s="7" ph="1"/>
    </row>
    <row r="508" spans="8:8" ht="21" x14ac:dyDescent="0.15">
      <c r="H508" s="7" ph="1"/>
    </row>
    <row r="509" spans="8:8" ht="21" x14ac:dyDescent="0.15">
      <c r="H509" s="7" ph="1"/>
    </row>
    <row r="510" spans="8:8" ht="21" x14ac:dyDescent="0.15">
      <c r="H510" s="7" ph="1"/>
    </row>
    <row r="511" spans="8:8" ht="21" x14ac:dyDescent="0.15">
      <c r="H511" s="7" ph="1"/>
    </row>
    <row r="512" spans="8:8" ht="21" x14ac:dyDescent="0.15">
      <c r="H512" s="7" ph="1"/>
    </row>
    <row r="513" spans="8:8" ht="21" x14ac:dyDescent="0.15">
      <c r="H513" s="7" ph="1"/>
    </row>
    <row r="514" spans="8:8" ht="21" x14ac:dyDescent="0.15">
      <c r="H514" s="7" ph="1"/>
    </row>
    <row r="515" spans="8:8" ht="21" x14ac:dyDescent="0.15">
      <c r="H515" s="7" ph="1"/>
    </row>
    <row r="516" spans="8:8" ht="21" x14ac:dyDescent="0.15">
      <c r="H516" s="7" ph="1"/>
    </row>
    <row r="517" spans="8:8" ht="21" x14ac:dyDescent="0.15">
      <c r="H517" s="7" ph="1"/>
    </row>
    <row r="518" spans="8:8" ht="21" x14ac:dyDescent="0.15">
      <c r="H518" s="7" ph="1"/>
    </row>
    <row r="519" spans="8:8" ht="21" x14ac:dyDescent="0.15">
      <c r="H519" s="7" ph="1"/>
    </row>
    <row r="520" spans="8:8" ht="21" x14ac:dyDescent="0.15">
      <c r="H520" s="7" ph="1"/>
    </row>
    <row r="521" spans="8:8" ht="21" x14ac:dyDescent="0.15">
      <c r="H521" s="7" ph="1"/>
    </row>
    <row r="522" spans="8:8" ht="21" x14ac:dyDescent="0.15">
      <c r="H522" s="7" ph="1"/>
    </row>
    <row r="523" spans="8:8" ht="21" x14ac:dyDescent="0.15">
      <c r="H523" s="7" ph="1"/>
    </row>
    <row r="524" spans="8:8" ht="21" x14ac:dyDescent="0.15">
      <c r="H524" s="7" ph="1"/>
    </row>
    <row r="525" spans="8:8" ht="21" x14ac:dyDescent="0.15">
      <c r="H525" s="7" ph="1"/>
    </row>
    <row r="526" spans="8:8" ht="21" x14ac:dyDescent="0.15">
      <c r="H526" s="7" ph="1"/>
    </row>
    <row r="528" spans="8:8" ht="21" x14ac:dyDescent="0.15">
      <c r="H528" s="7" ph="1"/>
    </row>
    <row r="529" spans="8:8" ht="21" x14ac:dyDescent="0.15">
      <c r="H529" s="7" ph="1"/>
    </row>
    <row r="530" spans="8:8" ht="21" x14ac:dyDescent="0.15">
      <c r="H530" s="7" ph="1"/>
    </row>
    <row r="531" spans="8:8" ht="21" x14ac:dyDescent="0.15">
      <c r="H531" s="7" ph="1"/>
    </row>
    <row r="532" spans="8:8" ht="21" x14ac:dyDescent="0.15">
      <c r="H532" s="7" ph="1"/>
    </row>
    <row r="533" spans="8:8" ht="21" x14ac:dyDescent="0.15">
      <c r="H533" s="7" ph="1"/>
    </row>
    <row r="534" spans="8:8" ht="21" x14ac:dyDescent="0.15">
      <c r="H534" s="7" ph="1"/>
    </row>
    <row r="537" spans="8:8" ht="21" x14ac:dyDescent="0.15">
      <c r="H537" s="7" ph="1"/>
    </row>
    <row r="538" spans="8:8" ht="21" x14ac:dyDescent="0.15">
      <c r="H538" s="7" ph="1"/>
    </row>
    <row r="541" spans="8:8" ht="21" x14ac:dyDescent="0.15">
      <c r="H541" s="7" ph="1"/>
    </row>
    <row r="542" spans="8:8" ht="21" x14ac:dyDescent="0.15">
      <c r="H542" s="7" ph="1"/>
    </row>
    <row r="543" spans="8:8" ht="21" x14ac:dyDescent="0.15">
      <c r="H543" s="7" ph="1"/>
    </row>
    <row r="544" spans="8:8" ht="21" x14ac:dyDescent="0.15">
      <c r="H544" s="7" ph="1"/>
    </row>
    <row r="545" spans="8:8" ht="21" x14ac:dyDescent="0.15">
      <c r="H545" s="7" ph="1"/>
    </row>
    <row r="546" spans="8:8" ht="21" x14ac:dyDescent="0.15">
      <c r="H546" s="7" ph="1"/>
    </row>
    <row r="547" spans="8:8" ht="21" x14ac:dyDescent="0.15">
      <c r="H547" s="7" ph="1"/>
    </row>
    <row r="548" spans="8:8" ht="21" x14ac:dyDescent="0.15">
      <c r="H548" s="7" ph="1"/>
    </row>
    <row r="549" spans="8:8" ht="21" x14ac:dyDescent="0.15">
      <c r="H549" s="7" ph="1"/>
    </row>
    <row r="550" spans="8:8" ht="21" x14ac:dyDescent="0.15">
      <c r="H550" s="7" ph="1"/>
    </row>
    <row r="551" spans="8:8" ht="21" x14ac:dyDescent="0.15">
      <c r="H551" s="7" ph="1"/>
    </row>
    <row r="552" spans="8:8" ht="21" x14ac:dyDescent="0.15">
      <c r="H552" s="7" ph="1"/>
    </row>
    <row r="553" spans="8:8" ht="21" x14ac:dyDescent="0.15">
      <c r="H553" s="7" ph="1"/>
    </row>
    <row r="554" spans="8:8" ht="21" x14ac:dyDescent="0.15">
      <c r="H554" s="7" ph="1"/>
    </row>
    <row r="555" spans="8:8" ht="21" x14ac:dyDescent="0.15">
      <c r="H555" s="7" ph="1"/>
    </row>
    <row r="556" spans="8:8" ht="21" x14ac:dyDescent="0.15">
      <c r="H556" s="7" ph="1"/>
    </row>
    <row r="557" spans="8:8" ht="21" x14ac:dyDescent="0.15">
      <c r="H557" s="7" ph="1"/>
    </row>
    <row r="558" spans="8:8" ht="21" x14ac:dyDescent="0.15">
      <c r="H558" s="7" ph="1"/>
    </row>
    <row r="559" spans="8:8" ht="21" x14ac:dyDescent="0.15">
      <c r="H559" s="7" ph="1"/>
    </row>
    <row r="560" spans="8:8" ht="21" x14ac:dyDescent="0.15">
      <c r="H560" s="7" ph="1"/>
    </row>
    <row r="561" spans="8:8" ht="21" x14ac:dyDescent="0.15">
      <c r="H561" s="7" ph="1"/>
    </row>
    <row r="562" spans="8:8" ht="21" x14ac:dyDescent="0.15">
      <c r="H562" s="7" ph="1"/>
    </row>
    <row r="563" spans="8:8" ht="21" x14ac:dyDescent="0.15">
      <c r="H563" s="7" ph="1"/>
    </row>
    <row r="564" spans="8:8" ht="21" x14ac:dyDescent="0.15">
      <c r="H564" s="7" ph="1"/>
    </row>
    <row r="565" spans="8:8" ht="21" x14ac:dyDescent="0.15">
      <c r="H565" s="7" ph="1"/>
    </row>
    <row r="566" spans="8:8" ht="21" x14ac:dyDescent="0.15">
      <c r="H566" s="7" ph="1"/>
    </row>
    <row r="567" spans="8:8" ht="21" x14ac:dyDescent="0.15">
      <c r="H567" s="7" ph="1"/>
    </row>
    <row r="568" spans="8:8" ht="21" x14ac:dyDescent="0.15">
      <c r="H568" s="7" ph="1"/>
    </row>
    <row r="569" spans="8:8" ht="21" x14ac:dyDescent="0.15">
      <c r="H569" s="7" ph="1"/>
    </row>
    <row r="570" spans="8:8" ht="21" x14ac:dyDescent="0.15">
      <c r="H570" s="7" ph="1"/>
    </row>
    <row r="571" spans="8:8" ht="21" x14ac:dyDescent="0.15">
      <c r="H571" s="7" ph="1"/>
    </row>
    <row r="572" spans="8:8" ht="21" x14ac:dyDescent="0.15">
      <c r="H572" s="7" ph="1"/>
    </row>
    <row r="573" spans="8:8" ht="21" x14ac:dyDescent="0.15">
      <c r="H573" s="7" ph="1"/>
    </row>
    <row r="574" spans="8:8" ht="21" x14ac:dyDescent="0.15">
      <c r="H574" s="7" ph="1"/>
    </row>
    <row r="575" spans="8:8" ht="21" x14ac:dyDescent="0.15">
      <c r="H575" s="7" ph="1"/>
    </row>
    <row r="576" spans="8:8" ht="21" x14ac:dyDescent="0.15">
      <c r="H576" s="7" ph="1"/>
    </row>
    <row r="577" spans="8:8" ht="21" x14ac:dyDescent="0.15">
      <c r="H577" s="7" ph="1"/>
    </row>
    <row r="578" spans="8:8" ht="21" x14ac:dyDescent="0.15">
      <c r="H578" s="7" ph="1"/>
    </row>
    <row r="579" spans="8:8" ht="21" x14ac:dyDescent="0.15">
      <c r="H579" s="7" ph="1"/>
    </row>
    <row r="580" spans="8:8" ht="21" x14ac:dyDescent="0.15">
      <c r="H580" s="7" ph="1"/>
    </row>
    <row r="581" spans="8:8" ht="21" x14ac:dyDescent="0.15">
      <c r="H581" s="7" ph="1"/>
    </row>
    <row r="582" spans="8:8" ht="21" x14ac:dyDescent="0.15">
      <c r="H582" s="7" ph="1"/>
    </row>
    <row r="583" spans="8:8" ht="21" x14ac:dyDescent="0.15">
      <c r="H583" s="7" ph="1"/>
    </row>
    <row r="584" spans="8:8" ht="21" x14ac:dyDescent="0.15">
      <c r="H584" s="7" ph="1"/>
    </row>
    <row r="585" spans="8:8" ht="21" x14ac:dyDescent="0.15">
      <c r="H585" s="7" ph="1"/>
    </row>
    <row r="586" spans="8:8" ht="21" x14ac:dyDescent="0.15">
      <c r="H586" s="7" ph="1"/>
    </row>
    <row r="587" spans="8:8" ht="21" x14ac:dyDescent="0.15">
      <c r="H587" s="7" ph="1"/>
    </row>
    <row r="588" spans="8:8" ht="21" x14ac:dyDescent="0.15">
      <c r="H588" s="7" ph="1"/>
    </row>
    <row r="589" spans="8:8" ht="21" x14ac:dyDescent="0.15">
      <c r="H589" s="7" ph="1"/>
    </row>
    <row r="590" spans="8:8" ht="21" x14ac:dyDescent="0.15">
      <c r="H590" s="7" ph="1"/>
    </row>
    <row r="591" spans="8:8" ht="21" x14ac:dyDescent="0.15">
      <c r="H591" s="7" ph="1"/>
    </row>
    <row r="592" spans="8:8" ht="21" x14ac:dyDescent="0.15">
      <c r="H592" s="7" ph="1"/>
    </row>
    <row r="593" spans="8:8" ht="21" x14ac:dyDescent="0.15">
      <c r="H593" s="7" ph="1"/>
    </row>
    <row r="594" spans="8:8" ht="21" x14ac:dyDescent="0.15">
      <c r="H594" s="7" ph="1"/>
    </row>
    <row r="595" spans="8:8" ht="21" x14ac:dyDescent="0.15">
      <c r="H595" s="7" ph="1"/>
    </row>
    <row r="596" spans="8:8" ht="21" x14ac:dyDescent="0.15">
      <c r="H596" s="7" ph="1"/>
    </row>
    <row r="597" spans="8:8" ht="21" x14ac:dyDescent="0.15">
      <c r="H597" s="7" ph="1"/>
    </row>
    <row r="598" spans="8:8" ht="21" x14ac:dyDescent="0.15">
      <c r="H598" s="7" ph="1"/>
    </row>
    <row r="599" spans="8:8" ht="21" x14ac:dyDescent="0.15">
      <c r="H599" s="7" ph="1"/>
    </row>
    <row r="600" spans="8:8" ht="21" x14ac:dyDescent="0.15">
      <c r="H600" s="7" ph="1"/>
    </row>
    <row r="601" spans="8:8" ht="21" x14ac:dyDescent="0.15">
      <c r="H601" s="7" ph="1"/>
    </row>
    <row r="602" spans="8:8" ht="21" x14ac:dyDescent="0.15">
      <c r="H602" s="7" ph="1"/>
    </row>
    <row r="603" spans="8:8" ht="21" x14ac:dyDescent="0.15">
      <c r="H603" s="7" ph="1"/>
    </row>
    <row r="604" spans="8:8" ht="21" x14ac:dyDescent="0.15">
      <c r="H604" s="7" ph="1"/>
    </row>
    <row r="605" spans="8:8" ht="21" x14ac:dyDescent="0.15">
      <c r="H605" s="7" ph="1"/>
    </row>
    <row r="607" spans="8:8" ht="21" x14ac:dyDescent="0.15">
      <c r="H607" s="7" ph="1"/>
    </row>
    <row r="609" spans="8:8" ht="21" x14ac:dyDescent="0.15">
      <c r="H609" s="7" ph="1"/>
    </row>
    <row r="610" spans="8:8" ht="21" x14ac:dyDescent="0.15">
      <c r="H610" s="7" ph="1"/>
    </row>
    <row r="611" spans="8:8" ht="21" x14ac:dyDescent="0.15">
      <c r="H611" s="7" ph="1"/>
    </row>
    <row r="612" spans="8:8" ht="21" x14ac:dyDescent="0.15">
      <c r="H612" s="7" ph="1"/>
    </row>
    <row r="613" spans="8:8" ht="21" x14ac:dyDescent="0.15">
      <c r="H613" s="7" ph="1"/>
    </row>
    <row r="614" spans="8:8" ht="21" x14ac:dyDescent="0.15">
      <c r="H614" s="7" ph="1"/>
    </row>
    <row r="615" spans="8:8" ht="21" x14ac:dyDescent="0.15">
      <c r="H615" s="7" ph="1"/>
    </row>
    <row r="616" spans="8:8" ht="21" x14ac:dyDescent="0.15">
      <c r="H616" s="7" ph="1"/>
    </row>
    <row r="617" spans="8:8" ht="21" x14ac:dyDescent="0.15">
      <c r="H617" s="7" ph="1"/>
    </row>
    <row r="618" spans="8:8" ht="21" x14ac:dyDescent="0.15">
      <c r="H618" s="7" ph="1"/>
    </row>
    <row r="619" spans="8:8" ht="21" x14ac:dyDescent="0.15">
      <c r="H619" s="7" ph="1"/>
    </row>
    <row r="620" spans="8:8" ht="21" x14ac:dyDescent="0.15">
      <c r="H620" s="7" ph="1"/>
    </row>
    <row r="621" spans="8:8" ht="21" x14ac:dyDescent="0.15">
      <c r="H621" s="7" ph="1"/>
    </row>
    <row r="622" spans="8:8" ht="21" x14ac:dyDescent="0.15">
      <c r="H622" s="7" ph="1"/>
    </row>
    <row r="623" spans="8:8" ht="21" x14ac:dyDescent="0.15">
      <c r="H623" s="7" ph="1"/>
    </row>
    <row r="624" spans="8:8" ht="21" x14ac:dyDescent="0.15">
      <c r="H624" s="7" ph="1"/>
    </row>
    <row r="625" spans="8:8" ht="21" x14ac:dyDescent="0.15">
      <c r="H625" s="7" ph="1"/>
    </row>
    <row r="626" spans="8:8" ht="21" x14ac:dyDescent="0.15">
      <c r="H626" s="7" ph="1"/>
    </row>
    <row r="627" spans="8:8" ht="21" x14ac:dyDescent="0.15">
      <c r="H627" s="7" ph="1"/>
    </row>
    <row r="628" spans="8:8" ht="21" x14ac:dyDescent="0.15">
      <c r="H628" s="7" ph="1"/>
    </row>
    <row r="629" spans="8:8" ht="21" x14ac:dyDescent="0.15">
      <c r="H629" s="7" ph="1"/>
    </row>
    <row r="630" spans="8:8" ht="21" x14ac:dyDescent="0.15">
      <c r="H630" s="7" ph="1"/>
    </row>
    <row r="631" spans="8:8" ht="21" x14ac:dyDescent="0.15">
      <c r="H631" s="7" ph="1"/>
    </row>
    <row r="632" spans="8:8" ht="21" x14ac:dyDescent="0.15">
      <c r="H632" s="7" ph="1"/>
    </row>
    <row r="633" spans="8:8" ht="21" x14ac:dyDescent="0.15">
      <c r="H633" s="7" ph="1"/>
    </row>
    <row r="634" spans="8:8" ht="21" x14ac:dyDescent="0.15">
      <c r="H634" s="7" ph="1"/>
    </row>
    <row r="635" spans="8:8" ht="21" x14ac:dyDescent="0.15">
      <c r="H635" s="7" ph="1"/>
    </row>
    <row r="636" spans="8:8" ht="21" x14ac:dyDescent="0.15">
      <c r="H636" s="7" ph="1"/>
    </row>
    <row r="637" spans="8:8" ht="21" x14ac:dyDescent="0.15">
      <c r="H637" s="7" ph="1"/>
    </row>
    <row r="638" spans="8:8" ht="21" x14ac:dyDescent="0.15">
      <c r="H638" s="7" ph="1"/>
    </row>
    <row r="639" spans="8:8" ht="21" x14ac:dyDescent="0.15">
      <c r="H639" s="7" ph="1"/>
    </row>
    <row r="640" spans="8:8" ht="21" x14ac:dyDescent="0.15">
      <c r="H640" s="7" ph="1"/>
    </row>
    <row r="641" spans="8:8" ht="21" x14ac:dyDescent="0.15">
      <c r="H641" s="7" ph="1"/>
    </row>
    <row r="642" spans="8:8" ht="21" x14ac:dyDescent="0.15">
      <c r="H642" s="7" ph="1"/>
    </row>
    <row r="643" spans="8:8" ht="21" x14ac:dyDescent="0.15">
      <c r="H643" s="7" ph="1"/>
    </row>
    <row r="644" spans="8:8" ht="21" x14ac:dyDescent="0.15">
      <c r="H644" s="7" ph="1"/>
    </row>
    <row r="645" spans="8:8" ht="21" x14ac:dyDescent="0.15">
      <c r="H645" s="7" ph="1"/>
    </row>
    <row r="646" spans="8:8" ht="21" x14ac:dyDescent="0.15">
      <c r="H646" s="7" ph="1"/>
    </row>
    <row r="647" spans="8:8" ht="21" x14ac:dyDescent="0.15">
      <c r="H647" s="7" ph="1"/>
    </row>
    <row r="648" spans="8:8" ht="21" x14ac:dyDescent="0.15">
      <c r="H648" s="7" ph="1"/>
    </row>
    <row r="649" spans="8:8" ht="21" x14ac:dyDescent="0.15">
      <c r="H649" s="7" ph="1"/>
    </row>
    <row r="650" spans="8:8" ht="21" x14ac:dyDescent="0.15">
      <c r="H650" s="7" ph="1"/>
    </row>
    <row r="651" spans="8:8" ht="21" x14ac:dyDescent="0.15">
      <c r="H651" s="7" ph="1"/>
    </row>
    <row r="652" spans="8:8" ht="21" x14ac:dyDescent="0.15">
      <c r="H652" s="7" ph="1"/>
    </row>
    <row r="653" spans="8:8" ht="21" x14ac:dyDescent="0.15">
      <c r="H653" s="7" ph="1"/>
    </row>
    <row r="654" spans="8:8" ht="21" x14ac:dyDescent="0.15">
      <c r="H654" s="7" ph="1"/>
    </row>
    <row r="655" spans="8:8" ht="21" x14ac:dyDescent="0.15">
      <c r="H655" s="7" ph="1"/>
    </row>
    <row r="656" spans="8:8" ht="21" x14ac:dyDescent="0.15">
      <c r="H656" s="7" ph="1"/>
    </row>
    <row r="657" spans="8:8" ht="21" x14ac:dyDescent="0.15">
      <c r="H657" s="7" ph="1"/>
    </row>
    <row r="658" spans="8:8" ht="21" x14ac:dyDescent="0.15">
      <c r="H658" s="7" ph="1"/>
    </row>
    <row r="659" spans="8:8" ht="21" x14ac:dyDescent="0.15">
      <c r="H659" s="7" ph="1"/>
    </row>
    <row r="660" spans="8:8" ht="21" x14ac:dyDescent="0.15">
      <c r="H660" s="7" ph="1"/>
    </row>
    <row r="661" spans="8:8" ht="21" x14ac:dyDescent="0.15">
      <c r="H661" s="7" ph="1"/>
    </row>
    <row r="662" spans="8:8" ht="21" x14ac:dyDescent="0.15">
      <c r="H662" s="7" ph="1"/>
    </row>
    <row r="663" spans="8:8" ht="21" x14ac:dyDescent="0.15">
      <c r="H663" s="7" ph="1"/>
    </row>
    <row r="664" spans="8:8" ht="21" x14ac:dyDescent="0.15">
      <c r="H664" s="7" ph="1"/>
    </row>
    <row r="665" spans="8:8" ht="21" x14ac:dyDescent="0.15">
      <c r="H665" s="7" ph="1"/>
    </row>
    <row r="666" spans="8:8" ht="21" x14ac:dyDescent="0.15">
      <c r="H666" s="7" ph="1"/>
    </row>
    <row r="667" spans="8:8" ht="21" x14ac:dyDescent="0.15">
      <c r="H667" s="7" ph="1"/>
    </row>
    <row r="668" spans="8:8" ht="21" x14ac:dyDescent="0.15">
      <c r="H668" s="7" ph="1"/>
    </row>
    <row r="669" spans="8:8" ht="21" x14ac:dyDescent="0.15">
      <c r="H669" s="7" ph="1"/>
    </row>
    <row r="670" spans="8:8" ht="21" x14ac:dyDescent="0.15">
      <c r="H670" s="7" ph="1"/>
    </row>
    <row r="671" spans="8:8" ht="21" x14ac:dyDescent="0.15">
      <c r="H671" s="7" ph="1"/>
    </row>
    <row r="672" spans="8:8" ht="21" x14ac:dyDescent="0.15">
      <c r="H672" s="7" ph="1"/>
    </row>
    <row r="673" spans="8:8" ht="21" x14ac:dyDescent="0.15">
      <c r="H673" s="7" ph="1"/>
    </row>
    <row r="674" spans="8:8" ht="21" x14ac:dyDescent="0.15">
      <c r="H674" s="7" ph="1"/>
    </row>
    <row r="675" spans="8:8" ht="21" x14ac:dyDescent="0.15">
      <c r="H675" s="7" ph="1"/>
    </row>
    <row r="676" spans="8:8" ht="21" x14ac:dyDescent="0.15">
      <c r="H676" s="7" ph="1"/>
    </row>
    <row r="677" spans="8:8" ht="21" x14ac:dyDescent="0.15">
      <c r="H677" s="7" ph="1"/>
    </row>
    <row r="678" spans="8:8" ht="21" x14ac:dyDescent="0.15">
      <c r="H678" s="7" ph="1"/>
    </row>
    <row r="679" spans="8:8" ht="21" x14ac:dyDescent="0.15">
      <c r="H679" s="7" ph="1"/>
    </row>
    <row r="680" spans="8:8" ht="21" x14ac:dyDescent="0.15">
      <c r="H680" s="7" ph="1"/>
    </row>
    <row r="681" spans="8:8" ht="21" x14ac:dyDescent="0.15">
      <c r="H681" s="7" ph="1"/>
    </row>
    <row r="682" spans="8:8" ht="21" x14ac:dyDescent="0.15">
      <c r="H682" s="7" ph="1"/>
    </row>
    <row r="683" spans="8:8" ht="21" x14ac:dyDescent="0.15">
      <c r="H683" s="7" ph="1"/>
    </row>
    <row r="684" spans="8:8" ht="21" x14ac:dyDescent="0.15">
      <c r="H684" s="7" ph="1"/>
    </row>
    <row r="685" spans="8:8" ht="21" x14ac:dyDescent="0.15">
      <c r="H685" s="7" ph="1"/>
    </row>
    <row r="686" spans="8:8" ht="21" x14ac:dyDescent="0.15">
      <c r="H686" s="7" ph="1"/>
    </row>
    <row r="687" spans="8:8" ht="21" x14ac:dyDescent="0.15">
      <c r="H687" s="7" ph="1"/>
    </row>
    <row r="688" spans="8:8" ht="21" x14ac:dyDescent="0.15">
      <c r="H688" s="7" ph="1"/>
    </row>
    <row r="689" spans="8:8" ht="21" x14ac:dyDescent="0.15">
      <c r="H689" s="7" ph="1"/>
    </row>
    <row r="690" spans="8:8" ht="21" x14ac:dyDescent="0.15">
      <c r="H690" s="7" ph="1"/>
    </row>
    <row r="691" spans="8:8" ht="21" x14ac:dyDescent="0.15">
      <c r="H691" s="7" ph="1"/>
    </row>
    <row r="692" spans="8:8" ht="21" x14ac:dyDescent="0.15">
      <c r="H692" s="7" ph="1"/>
    </row>
    <row r="693" spans="8:8" ht="21" x14ac:dyDescent="0.15">
      <c r="H693" s="7" ph="1"/>
    </row>
    <row r="694" spans="8:8" ht="21" x14ac:dyDescent="0.15">
      <c r="H694" s="7" ph="1"/>
    </row>
    <row r="695" spans="8:8" ht="21" x14ac:dyDescent="0.15">
      <c r="H695" s="7" ph="1"/>
    </row>
    <row r="708" spans="8:8" ht="21" x14ac:dyDescent="0.15">
      <c r="H708" s="7" ph="1"/>
    </row>
    <row r="714" spans="8:8" ht="21" x14ac:dyDescent="0.15">
      <c r="H714" s="7" ph="1"/>
    </row>
    <row r="715" spans="8:8" ht="21" x14ac:dyDescent="0.15">
      <c r="H715" s="7" ph="1"/>
    </row>
    <row r="716" spans="8:8" ht="21" x14ac:dyDescent="0.15">
      <c r="H716" s="7" ph="1"/>
    </row>
    <row r="717" spans="8:8" ht="21" x14ac:dyDescent="0.15">
      <c r="H717" s="7" ph="1"/>
    </row>
    <row r="718" spans="8:8" ht="21" x14ac:dyDescent="0.15">
      <c r="H718" s="7" ph="1"/>
    </row>
    <row r="719" spans="8:8" ht="21" x14ac:dyDescent="0.15">
      <c r="H719" s="7" ph="1"/>
    </row>
    <row r="720" spans="8:8" ht="21" x14ac:dyDescent="0.15">
      <c r="H720" s="7" ph="1"/>
    </row>
    <row r="721" spans="8:8" ht="21" x14ac:dyDescent="0.15">
      <c r="H721" s="7" ph="1"/>
    </row>
    <row r="722" spans="8:8" ht="21" x14ac:dyDescent="0.15">
      <c r="H722" s="7" ph="1"/>
    </row>
    <row r="723" spans="8:8" ht="21" x14ac:dyDescent="0.15">
      <c r="H723" s="7" ph="1"/>
    </row>
    <row r="724" spans="8:8" ht="21" x14ac:dyDescent="0.15">
      <c r="H724" s="7" ph="1"/>
    </row>
    <row r="725" spans="8:8" ht="21" x14ac:dyDescent="0.15">
      <c r="H725" s="7" ph="1"/>
    </row>
    <row r="726" spans="8:8" ht="21" x14ac:dyDescent="0.15">
      <c r="H726" s="7" ph="1"/>
    </row>
    <row r="727" spans="8:8" ht="21" x14ac:dyDescent="0.15">
      <c r="H727" s="7" ph="1"/>
    </row>
    <row r="728" spans="8:8" ht="21" x14ac:dyDescent="0.15">
      <c r="H728" s="7" ph="1"/>
    </row>
    <row r="729" spans="8:8" ht="21" x14ac:dyDescent="0.15">
      <c r="H729" s="7" ph="1"/>
    </row>
    <row r="730" spans="8:8" ht="21" x14ac:dyDescent="0.15">
      <c r="H730" s="7" ph="1"/>
    </row>
    <row r="731" spans="8:8" ht="21" x14ac:dyDescent="0.15">
      <c r="H731" s="7" ph="1"/>
    </row>
    <row r="732" spans="8:8" ht="21" x14ac:dyDescent="0.15">
      <c r="H732" s="7" ph="1"/>
    </row>
    <row r="733" spans="8:8" ht="21" x14ac:dyDescent="0.15">
      <c r="H733" s="7" ph="1"/>
    </row>
    <row r="734" spans="8:8" ht="21" x14ac:dyDescent="0.15">
      <c r="H734" s="7" ph="1"/>
    </row>
    <row r="735" spans="8:8" ht="21" x14ac:dyDescent="0.15">
      <c r="H735" s="7" ph="1"/>
    </row>
    <row r="736" spans="8:8" ht="21" x14ac:dyDescent="0.15">
      <c r="H736" s="7" ph="1"/>
    </row>
    <row r="737" spans="8:8" ht="21" x14ac:dyDescent="0.15">
      <c r="H737" s="7" ph="1"/>
    </row>
    <row r="738" spans="8:8" ht="21" x14ac:dyDescent="0.15">
      <c r="H738" s="7" ph="1"/>
    </row>
    <row r="739" spans="8:8" ht="21" x14ac:dyDescent="0.15">
      <c r="H739" s="7" ph="1"/>
    </row>
    <row r="740" spans="8:8" ht="21" x14ac:dyDescent="0.15">
      <c r="H740" s="7" ph="1"/>
    </row>
    <row r="741" spans="8:8" ht="21" x14ac:dyDescent="0.15">
      <c r="H741" s="7" ph="1"/>
    </row>
    <row r="742" spans="8:8" ht="21" x14ac:dyDescent="0.15">
      <c r="H742" s="7" ph="1"/>
    </row>
    <row r="743" spans="8:8" ht="21" x14ac:dyDescent="0.15">
      <c r="H743" s="7" ph="1"/>
    </row>
    <row r="744" spans="8:8" ht="21" x14ac:dyDescent="0.15">
      <c r="H744" s="7" ph="1"/>
    </row>
    <row r="745" spans="8:8" ht="21" x14ac:dyDescent="0.15">
      <c r="H745" s="7" ph="1"/>
    </row>
    <row r="746" spans="8:8" ht="21" x14ac:dyDescent="0.15">
      <c r="H746" s="7" ph="1"/>
    </row>
    <row r="747" spans="8:8" ht="21" x14ac:dyDescent="0.15">
      <c r="H747" s="7" ph="1"/>
    </row>
    <row r="748" spans="8:8" ht="21" x14ac:dyDescent="0.15">
      <c r="H748" s="7" ph="1"/>
    </row>
    <row r="749" spans="8:8" ht="21" x14ac:dyDescent="0.15">
      <c r="H749" s="7" ph="1"/>
    </row>
    <row r="750" spans="8:8" ht="21" x14ac:dyDescent="0.15">
      <c r="H750" s="7" ph="1"/>
    </row>
    <row r="751" spans="8:8" ht="21" x14ac:dyDescent="0.15">
      <c r="H751" s="7" ph="1"/>
    </row>
    <row r="752" spans="8:8" ht="21" x14ac:dyDescent="0.15">
      <c r="H752" s="7" ph="1"/>
    </row>
    <row r="753" spans="8:8" ht="21" x14ac:dyDescent="0.15">
      <c r="H753" s="7" ph="1"/>
    </row>
    <row r="754" spans="8:8" ht="21" x14ac:dyDescent="0.15">
      <c r="H754" s="7" ph="1"/>
    </row>
    <row r="755" spans="8:8" ht="21" x14ac:dyDescent="0.15">
      <c r="H755" s="7" ph="1"/>
    </row>
    <row r="756" spans="8:8" ht="21" x14ac:dyDescent="0.15">
      <c r="H756" s="7" ph="1"/>
    </row>
    <row r="757" spans="8:8" ht="21" x14ac:dyDescent="0.15">
      <c r="H757" s="7" ph="1"/>
    </row>
    <row r="758" spans="8:8" ht="21" x14ac:dyDescent="0.15">
      <c r="H758" s="7" ph="1"/>
    </row>
    <row r="759" spans="8:8" ht="21" x14ac:dyDescent="0.15">
      <c r="H759" s="7" ph="1"/>
    </row>
    <row r="760" spans="8:8" ht="21" x14ac:dyDescent="0.15">
      <c r="H760" s="7" ph="1"/>
    </row>
    <row r="761" spans="8:8" ht="21" x14ac:dyDescent="0.15">
      <c r="H761" s="7" ph="1"/>
    </row>
    <row r="762" spans="8:8" ht="21" x14ac:dyDescent="0.15">
      <c r="H762" s="7" ph="1"/>
    </row>
    <row r="763" spans="8:8" ht="21" x14ac:dyDescent="0.15">
      <c r="H763" s="7" ph="1"/>
    </row>
    <row r="764" spans="8:8" ht="21" x14ac:dyDescent="0.15">
      <c r="H764" s="7" ph="1"/>
    </row>
    <row r="765" spans="8:8" ht="21" x14ac:dyDescent="0.15">
      <c r="H765" s="7" ph="1"/>
    </row>
    <row r="766" spans="8:8" ht="21" x14ac:dyDescent="0.15">
      <c r="H766" s="7" ph="1"/>
    </row>
    <row r="767" spans="8:8" ht="21" x14ac:dyDescent="0.15">
      <c r="H767" s="7" ph="1"/>
    </row>
    <row r="768" spans="8:8" ht="21" x14ac:dyDescent="0.15">
      <c r="H768" s="7" ph="1"/>
    </row>
    <row r="769" spans="8:8" ht="21" x14ac:dyDescent="0.15">
      <c r="H769" s="7" ph="1"/>
    </row>
    <row r="770" spans="8:8" ht="21" x14ac:dyDescent="0.15">
      <c r="H770" s="7" ph="1"/>
    </row>
    <row r="771" spans="8:8" ht="21" x14ac:dyDescent="0.15">
      <c r="H771" s="7" ph="1"/>
    </row>
    <row r="772" spans="8:8" ht="21" x14ac:dyDescent="0.15">
      <c r="H772" s="7" ph="1"/>
    </row>
    <row r="773" spans="8:8" ht="21" x14ac:dyDescent="0.15">
      <c r="H773" s="7" ph="1"/>
    </row>
    <row r="774" spans="8:8" ht="21" x14ac:dyDescent="0.15">
      <c r="H774" s="7" ph="1"/>
    </row>
    <row r="775" spans="8:8" ht="21" x14ac:dyDescent="0.15">
      <c r="H775" s="7" ph="1"/>
    </row>
    <row r="776" spans="8:8" ht="21" x14ac:dyDescent="0.15">
      <c r="H776" s="7" ph="1"/>
    </row>
    <row r="777" spans="8:8" ht="21" x14ac:dyDescent="0.15">
      <c r="H777" s="7" ph="1"/>
    </row>
    <row r="778" spans="8:8" ht="21" x14ac:dyDescent="0.15">
      <c r="H778" s="7" ph="1"/>
    </row>
    <row r="779" spans="8:8" ht="21" x14ac:dyDescent="0.15">
      <c r="H779" s="7" ph="1"/>
    </row>
    <row r="780" spans="8:8" ht="21" x14ac:dyDescent="0.15">
      <c r="H780" s="7" ph="1"/>
    </row>
    <row r="781" spans="8:8" ht="21" x14ac:dyDescent="0.15">
      <c r="H781" s="7" ph="1"/>
    </row>
    <row r="782" spans="8:8" ht="21" x14ac:dyDescent="0.15">
      <c r="H782" s="7" ph="1"/>
    </row>
    <row r="783" spans="8:8" ht="21" x14ac:dyDescent="0.15">
      <c r="H783" s="7" ph="1"/>
    </row>
    <row r="784" spans="8:8" ht="21" x14ac:dyDescent="0.15">
      <c r="H784" s="7" ph="1"/>
    </row>
    <row r="785" spans="8:8" ht="21" x14ac:dyDescent="0.15">
      <c r="H785" s="7" ph="1"/>
    </row>
    <row r="786" spans="8:8" ht="21" x14ac:dyDescent="0.15">
      <c r="H786" s="7" ph="1"/>
    </row>
    <row r="787" spans="8:8" ht="21" x14ac:dyDescent="0.15">
      <c r="H787" s="7" ph="1"/>
    </row>
    <row r="788" spans="8:8" ht="21" x14ac:dyDescent="0.15">
      <c r="H788" s="7" ph="1"/>
    </row>
    <row r="789" spans="8:8" ht="21" x14ac:dyDescent="0.15">
      <c r="H789" s="7" ph="1"/>
    </row>
    <row r="790" spans="8:8" ht="21" x14ac:dyDescent="0.15">
      <c r="H790" s="7" ph="1"/>
    </row>
    <row r="791" spans="8:8" ht="21" x14ac:dyDescent="0.15">
      <c r="H791" s="7" ph="1"/>
    </row>
    <row r="792" spans="8:8" ht="21" x14ac:dyDescent="0.15">
      <c r="H792" s="7" ph="1"/>
    </row>
    <row r="793" spans="8:8" ht="21" x14ac:dyDescent="0.15">
      <c r="H793" s="7" ph="1"/>
    </row>
    <row r="794" spans="8:8" ht="21" x14ac:dyDescent="0.15">
      <c r="H794" s="7" ph="1"/>
    </row>
    <row r="795" spans="8:8" ht="21" x14ac:dyDescent="0.15">
      <c r="H795" s="7" ph="1"/>
    </row>
    <row r="796" spans="8:8" ht="21" x14ac:dyDescent="0.15">
      <c r="H796" s="7" ph="1"/>
    </row>
    <row r="797" spans="8:8" ht="21" x14ac:dyDescent="0.15">
      <c r="H797" s="7" ph="1"/>
    </row>
    <row r="798" spans="8:8" ht="21" x14ac:dyDescent="0.15">
      <c r="H798" s="7" ph="1"/>
    </row>
    <row r="799" spans="8:8" ht="21" x14ac:dyDescent="0.15">
      <c r="H799" s="7" ph="1"/>
    </row>
    <row r="800" spans="8:8" ht="21" x14ac:dyDescent="0.15">
      <c r="H800" s="7" ph="1"/>
    </row>
    <row r="801" spans="8:8" ht="21" x14ac:dyDescent="0.15">
      <c r="H801" s="7" ph="1"/>
    </row>
    <row r="802" spans="8:8" ht="21" x14ac:dyDescent="0.15">
      <c r="H802" s="7" ph="1"/>
    </row>
    <row r="803" spans="8:8" ht="21" x14ac:dyDescent="0.15">
      <c r="H803" s="7" ph="1"/>
    </row>
    <row r="804" spans="8:8" ht="21" x14ac:dyDescent="0.15">
      <c r="H804" s="7" ph="1"/>
    </row>
    <row r="805" spans="8:8" ht="21" x14ac:dyDescent="0.15">
      <c r="H805" s="7" ph="1"/>
    </row>
    <row r="806" spans="8:8" ht="21" x14ac:dyDescent="0.15">
      <c r="H806" s="7" ph="1"/>
    </row>
    <row r="807" spans="8:8" ht="21" x14ac:dyDescent="0.15">
      <c r="H807" s="7" ph="1"/>
    </row>
    <row r="808" spans="8:8" ht="21" x14ac:dyDescent="0.15">
      <c r="H808" s="7" ph="1"/>
    </row>
    <row r="809" spans="8:8" ht="21" x14ac:dyDescent="0.15">
      <c r="H809" s="7" ph="1"/>
    </row>
    <row r="810" spans="8:8" ht="21" x14ac:dyDescent="0.15">
      <c r="H810" s="7" ph="1"/>
    </row>
    <row r="811" spans="8:8" ht="21" x14ac:dyDescent="0.15">
      <c r="H811" s="7" ph="1"/>
    </row>
    <row r="812" spans="8:8" ht="21" x14ac:dyDescent="0.15">
      <c r="H812" s="7" ph="1"/>
    </row>
    <row r="813" spans="8:8" ht="21" x14ac:dyDescent="0.15">
      <c r="H813" s="7" ph="1"/>
    </row>
    <row r="814" spans="8:8" ht="21" x14ac:dyDescent="0.15">
      <c r="H814" s="7" ph="1"/>
    </row>
    <row r="815" spans="8:8" ht="21" x14ac:dyDescent="0.15">
      <c r="H815" s="7" ph="1"/>
    </row>
    <row r="816" spans="8:8" ht="21" x14ac:dyDescent="0.15">
      <c r="H816" s="7" ph="1"/>
    </row>
    <row r="817" spans="8:8" ht="21" x14ac:dyDescent="0.15">
      <c r="H817" s="7" ph="1"/>
    </row>
    <row r="818" spans="8:8" ht="21" x14ac:dyDescent="0.15">
      <c r="H818" s="7" ph="1"/>
    </row>
    <row r="819" spans="8:8" ht="21" x14ac:dyDescent="0.15">
      <c r="H819" s="7" ph="1"/>
    </row>
    <row r="820" spans="8:8" ht="21" x14ac:dyDescent="0.15">
      <c r="H820" s="7" ph="1"/>
    </row>
    <row r="821" spans="8:8" ht="21" x14ac:dyDescent="0.15">
      <c r="H821" s="7" ph="1"/>
    </row>
    <row r="822" spans="8:8" ht="21" x14ac:dyDescent="0.15">
      <c r="H822" s="7" ph="1"/>
    </row>
    <row r="823" spans="8:8" ht="21" x14ac:dyDescent="0.15">
      <c r="H823" s="7" ph="1"/>
    </row>
    <row r="824" spans="8:8" ht="21" x14ac:dyDescent="0.15">
      <c r="H824" s="7" ph="1"/>
    </row>
    <row r="825" spans="8:8" ht="21" x14ac:dyDescent="0.15">
      <c r="H825" s="7" ph="1"/>
    </row>
    <row r="826" spans="8:8" ht="21" x14ac:dyDescent="0.15">
      <c r="H826" s="7" ph="1"/>
    </row>
    <row r="827" spans="8:8" ht="21" x14ac:dyDescent="0.15">
      <c r="H827" s="7" ph="1"/>
    </row>
    <row r="828" spans="8:8" ht="21" x14ac:dyDescent="0.15">
      <c r="H828" s="7" ph="1"/>
    </row>
    <row r="829" spans="8:8" ht="21" x14ac:dyDescent="0.15">
      <c r="H829" s="7" ph="1"/>
    </row>
    <row r="830" spans="8:8" ht="21" x14ac:dyDescent="0.15">
      <c r="H830" s="7" ph="1"/>
    </row>
    <row r="831" spans="8:8" ht="21" x14ac:dyDescent="0.15">
      <c r="H831" s="7" ph="1"/>
    </row>
    <row r="832" spans="8:8" ht="21" x14ac:dyDescent="0.15">
      <c r="H832" s="7" ph="1"/>
    </row>
    <row r="833" spans="8:8" ht="21" x14ac:dyDescent="0.15">
      <c r="H833" s="7" ph="1"/>
    </row>
    <row r="834" spans="8:8" ht="21" x14ac:dyDescent="0.15">
      <c r="H834" s="7" ph="1"/>
    </row>
    <row r="835" spans="8:8" ht="21" x14ac:dyDescent="0.15">
      <c r="H835" s="7" ph="1"/>
    </row>
    <row r="836" spans="8:8" ht="21" x14ac:dyDescent="0.15">
      <c r="H836" s="7" ph="1"/>
    </row>
    <row r="837" spans="8:8" ht="21" x14ac:dyDescent="0.15">
      <c r="H837" s="7" ph="1"/>
    </row>
    <row r="838" spans="8:8" ht="21" x14ac:dyDescent="0.15">
      <c r="H838" s="7" ph="1"/>
    </row>
    <row r="839" spans="8:8" ht="21" x14ac:dyDescent="0.15">
      <c r="H839" s="7" ph="1"/>
    </row>
    <row r="840" spans="8:8" ht="21" x14ac:dyDescent="0.15">
      <c r="H840" s="7" ph="1"/>
    </row>
    <row r="841" spans="8:8" ht="21" x14ac:dyDescent="0.15">
      <c r="H841" s="7" ph="1"/>
    </row>
    <row r="842" spans="8:8" ht="21" x14ac:dyDescent="0.15">
      <c r="H842" s="7" ph="1"/>
    </row>
    <row r="843" spans="8:8" ht="21" x14ac:dyDescent="0.15">
      <c r="H843" s="7" ph="1"/>
    </row>
    <row r="844" spans="8:8" ht="21" x14ac:dyDescent="0.15">
      <c r="H844" s="7" ph="1"/>
    </row>
    <row r="845" spans="8:8" ht="21" x14ac:dyDescent="0.15">
      <c r="H845" s="7" ph="1"/>
    </row>
    <row r="846" spans="8:8" ht="21" x14ac:dyDescent="0.15">
      <c r="H846" s="7" ph="1"/>
    </row>
    <row r="847" spans="8:8" ht="21" x14ac:dyDescent="0.15">
      <c r="H847" s="7" ph="1"/>
    </row>
    <row r="848" spans="8:8" ht="21" x14ac:dyDescent="0.15">
      <c r="H848" s="7" ph="1"/>
    </row>
    <row r="849" spans="8:8" ht="21" x14ac:dyDescent="0.15">
      <c r="H849" s="7" ph="1"/>
    </row>
    <row r="850" spans="8:8" ht="21" x14ac:dyDescent="0.15">
      <c r="H850" s="7" ph="1"/>
    </row>
    <row r="851" spans="8:8" ht="21" x14ac:dyDescent="0.15">
      <c r="H851" s="7" ph="1"/>
    </row>
    <row r="852" spans="8:8" ht="21" x14ac:dyDescent="0.15">
      <c r="H852" s="7" ph="1"/>
    </row>
    <row r="853" spans="8:8" ht="21" x14ac:dyDescent="0.15">
      <c r="H853" s="7" ph="1"/>
    </row>
    <row r="854" spans="8:8" ht="21" x14ac:dyDescent="0.15">
      <c r="H854" s="7" ph="1"/>
    </row>
    <row r="855" spans="8:8" ht="21" x14ac:dyDescent="0.15">
      <c r="H855" s="7" ph="1"/>
    </row>
    <row r="856" spans="8:8" ht="21" x14ac:dyDescent="0.15">
      <c r="H856" s="7" ph="1"/>
    </row>
    <row r="857" spans="8:8" ht="21" x14ac:dyDescent="0.15">
      <c r="H857" s="7" ph="1"/>
    </row>
    <row r="858" spans="8:8" ht="21" x14ac:dyDescent="0.15">
      <c r="H858" s="7" ph="1"/>
    </row>
    <row r="859" spans="8:8" ht="21" x14ac:dyDescent="0.15">
      <c r="H859" s="7" ph="1"/>
    </row>
    <row r="860" spans="8:8" ht="21" x14ac:dyDescent="0.15">
      <c r="H860" s="7" ph="1"/>
    </row>
    <row r="861" spans="8:8" ht="21" x14ac:dyDescent="0.15">
      <c r="H861" s="7" ph="1"/>
    </row>
    <row r="862" spans="8:8" ht="21" x14ac:dyDescent="0.15">
      <c r="H862" s="7" ph="1"/>
    </row>
    <row r="863" spans="8:8" ht="21" x14ac:dyDescent="0.15">
      <c r="H863" s="7" ph="1"/>
    </row>
    <row r="865" spans="8:8" ht="21" x14ac:dyDescent="0.15">
      <c r="H865" s="7" ph="1"/>
    </row>
    <row r="866" spans="8:8" ht="21" x14ac:dyDescent="0.15">
      <c r="H866" s="7" ph="1"/>
    </row>
    <row r="867" spans="8:8" ht="21" x14ac:dyDescent="0.15">
      <c r="H867" s="7" ph="1"/>
    </row>
    <row r="868" spans="8:8" ht="21" x14ac:dyDescent="0.15">
      <c r="H868" s="7" ph="1"/>
    </row>
    <row r="869" spans="8:8" ht="21" x14ac:dyDescent="0.15">
      <c r="H869" s="7" ph="1"/>
    </row>
    <row r="870" spans="8:8" ht="21" x14ac:dyDescent="0.15">
      <c r="H870" s="7" ph="1"/>
    </row>
    <row r="871" spans="8:8" ht="21" x14ac:dyDescent="0.15">
      <c r="H871" s="7" ph="1"/>
    </row>
    <row r="872" spans="8:8" ht="21" x14ac:dyDescent="0.15">
      <c r="H872" s="7" ph="1"/>
    </row>
    <row r="873" spans="8:8" ht="21" x14ac:dyDescent="0.15">
      <c r="H873" s="7" ph="1"/>
    </row>
    <row r="874" spans="8:8" ht="21" x14ac:dyDescent="0.15">
      <c r="H874" s="7" ph="1"/>
    </row>
    <row r="875" spans="8:8" ht="21" x14ac:dyDescent="0.15">
      <c r="H875" s="7" ph="1"/>
    </row>
    <row r="876" spans="8:8" ht="21" x14ac:dyDescent="0.15">
      <c r="H876" s="7" ph="1"/>
    </row>
    <row r="877" spans="8:8" ht="21" x14ac:dyDescent="0.15">
      <c r="H877" s="7" ph="1"/>
    </row>
    <row r="878" spans="8:8" ht="21" x14ac:dyDescent="0.15">
      <c r="H878" s="7" ph="1"/>
    </row>
    <row r="879" spans="8:8" ht="21" x14ac:dyDescent="0.15">
      <c r="H879" s="7" ph="1"/>
    </row>
    <row r="880" spans="8:8" ht="21" x14ac:dyDescent="0.15">
      <c r="H880" s="7" ph="1"/>
    </row>
    <row r="881" spans="8:8" ht="21" x14ac:dyDescent="0.15">
      <c r="H881" s="7" ph="1"/>
    </row>
    <row r="882" spans="8:8" ht="21" x14ac:dyDescent="0.15">
      <c r="H882" s="7" ph="1"/>
    </row>
    <row r="883" spans="8:8" ht="21" x14ac:dyDescent="0.15">
      <c r="H883" s="7" ph="1"/>
    </row>
    <row r="884" spans="8:8" ht="21" x14ac:dyDescent="0.15">
      <c r="H884" s="7" ph="1"/>
    </row>
    <row r="885" spans="8:8" ht="21" x14ac:dyDescent="0.15">
      <c r="H885" s="7" ph="1"/>
    </row>
    <row r="886" spans="8:8" ht="21" x14ac:dyDescent="0.15">
      <c r="H886" s="7" ph="1"/>
    </row>
    <row r="887" spans="8:8" ht="21" x14ac:dyDescent="0.15">
      <c r="H887" s="7" ph="1"/>
    </row>
    <row r="888" spans="8:8" ht="21" x14ac:dyDescent="0.15">
      <c r="H888" s="7" ph="1"/>
    </row>
    <row r="889" spans="8:8" ht="21" x14ac:dyDescent="0.15">
      <c r="H889" s="7" ph="1"/>
    </row>
    <row r="890" spans="8:8" ht="21" x14ac:dyDescent="0.15">
      <c r="H890" s="7" ph="1"/>
    </row>
    <row r="891" spans="8:8" ht="21" x14ac:dyDescent="0.15">
      <c r="H891" s="7" ph="1"/>
    </row>
    <row r="892" spans="8:8" ht="21" x14ac:dyDescent="0.15">
      <c r="H892" s="7" ph="1"/>
    </row>
    <row r="894" spans="8:8" ht="21" x14ac:dyDescent="0.15">
      <c r="H894" s="7" ph="1"/>
    </row>
    <row r="896" spans="8:8" ht="21" x14ac:dyDescent="0.15">
      <c r="H896" s="7" ph="1"/>
    </row>
    <row r="897" spans="8:8" ht="21" x14ac:dyDescent="0.15">
      <c r="H897" s="7" ph="1"/>
    </row>
    <row r="898" spans="8:8" ht="21" x14ac:dyDescent="0.15">
      <c r="H898" s="7" ph="1"/>
    </row>
    <row r="899" spans="8:8" ht="21" x14ac:dyDescent="0.15">
      <c r="H899" s="7" ph="1"/>
    </row>
    <row r="900" spans="8:8" ht="21" x14ac:dyDescent="0.15">
      <c r="H900" s="7" ph="1"/>
    </row>
    <row r="901" spans="8:8" ht="21" x14ac:dyDescent="0.15">
      <c r="H901" s="7" ph="1"/>
    </row>
    <row r="902" spans="8:8" ht="21" x14ac:dyDescent="0.15">
      <c r="H902" s="7" ph="1"/>
    </row>
    <row r="903" spans="8:8" ht="21" x14ac:dyDescent="0.15">
      <c r="H903" s="7" ph="1"/>
    </row>
    <row r="904" spans="8:8" ht="21" x14ac:dyDescent="0.15">
      <c r="H904" s="7" ph="1"/>
    </row>
    <row r="905" spans="8:8" ht="21" x14ac:dyDescent="0.15">
      <c r="H905" s="7" ph="1"/>
    </row>
    <row r="906" spans="8:8" ht="21" x14ac:dyDescent="0.15">
      <c r="H906" s="7" ph="1"/>
    </row>
    <row r="907" spans="8:8" ht="21" x14ac:dyDescent="0.15">
      <c r="H907" s="7" ph="1"/>
    </row>
    <row r="908" spans="8:8" ht="21" x14ac:dyDescent="0.15">
      <c r="H908" s="7" ph="1"/>
    </row>
    <row r="909" spans="8:8" ht="21" x14ac:dyDescent="0.15">
      <c r="H909" s="7" ph="1"/>
    </row>
    <row r="910" spans="8:8" ht="21" x14ac:dyDescent="0.15">
      <c r="H910" s="7" ph="1"/>
    </row>
    <row r="911" spans="8:8" ht="21" x14ac:dyDescent="0.15">
      <c r="H911" s="7" ph="1"/>
    </row>
    <row r="912" spans="8:8" ht="21" x14ac:dyDescent="0.15">
      <c r="H912" s="7" ph="1"/>
    </row>
    <row r="913" spans="8:8" ht="21" x14ac:dyDescent="0.15">
      <c r="H913" s="7" ph="1"/>
    </row>
    <row r="914" spans="8:8" ht="21" x14ac:dyDescent="0.15">
      <c r="H914" s="7" ph="1"/>
    </row>
    <row r="915" spans="8:8" ht="21" x14ac:dyDescent="0.15">
      <c r="H915" s="7" ph="1"/>
    </row>
    <row r="916" spans="8:8" ht="21" x14ac:dyDescent="0.15">
      <c r="H916" s="7" ph="1"/>
    </row>
    <row r="917" spans="8:8" ht="21" x14ac:dyDescent="0.15">
      <c r="H917" s="7" ph="1"/>
    </row>
    <row r="918" spans="8:8" ht="21" x14ac:dyDescent="0.15">
      <c r="H918" s="7" ph="1"/>
    </row>
    <row r="919" spans="8:8" ht="21" x14ac:dyDescent="0.15">
      <c r="H919" s="7" ph="1"/>
    </row>
    <row r="920" spans="8:8" ht="21" x14ac:dyDescent="0.15">
      <c r="H920" s="7" ph="1"/>
    </row>
    <row r="921" spans="8:8" ht="21" x14ac:dyDescent="0.15">
      <c r="H921" s="7" ph="1"/>
    </row>
    <row r="922" spans="8:8" ht="21" x14ac:dyDescent="0.15">
      <c r="H922" s="7" ph="1"/>
    </row>
    <row r="923" spans="8:8" ht="21" x14ac:dyDescent="0.15">
      <c r="H923" s="7" ph="1"/>
    </row>
    <row r="924" spans="8:8" ht="21" x14ac:dyDescent="0.15">
      <c r="H924" s="7" ph="1"/>
    </row>
    <row r="925" spans="8:8" ht="21" x14ac:dyDescent="0.15">
      <c r="H925" s="7" ph="1"/>
    </row>
    <row r="926" spans="8:8" ht="21" x14ac:dyDescent="0.15">
      <c r="H926" s="7" ph="1"/>
    </row>
    <row r="927" spans="8:8" ht="21" x14ac:dyDescent="0.15">
      <c r="H927" s="7" ph="1"/>
    </row>
    <row r="928" spans="8:8" ht="21" x14ac:dyDescent="0.15">
      <c r="H928" s="7" ph="1"/>
    </row>
    <row r="930" spans="5:8" ht="21" x14ac:dyDescent="0.15">
      <c r="H930" s="7" ph="1"/>
    </row>
    <row r="931" spans="5:8" ht="21" x14ac:dyDescent="0.15">
      <c r="H931" s="7" ph="1"/>
    </row>
    <row r="932" spans="5:8" ht="21" x14ac:dyDescent="0.15">
      <c r="H932" s="7" ph="1"/>
    </row>
    <row r="933" spans="5:8" ht="21" x14ac:dyDescent="0.15">
      <c r="H933" s="7" ph="1"/>
    </row>
    <row r="935" spans="5:8" ht="21" x14ac:dyDescent="0.15">
      <c r="H935" s="7" ph="1"/>
    </row>
    <row r="936" spans="5:8" ht="21" x14ac:dyDescent="0.15">
      <c r="E936" s="7" ph="1"/>
      <c r="H936" s="7" ph="1"/>
    </row>
    <row r="937" spans="5:8" ht="21" x14ac:dyDescent="0.15">
      <c r="H937" s="7" ph="1"/>
    </row>
    <row r="938" spans="5:8" ht="21" x14ac:dyDescent="0.15">
      <c r="H938" s="7" ph="1"/>
    </row>
    <row r="939" spans="5:8" ht="21" x14ac:dyDescent="0.15">
      <c r="H939" s="7" ph="1"/>
    </row>
    <row r="940" spans="5:8" ht="21" x14ac:dyDescent="0.15">
      <c r="H940" s="7" ph="1"/>
    </row>
    <row r="941" spans="5:8" ht="21" x14ac:dyDescent="0.15">
      <c r="H941" s="7" ph="1"/>
    </row>
    <row r="942" spans="5:8" ht="21" x14ac:dyDescent="0.15">
      <c r="H942" s="7" ph="1"/>
    </row>
    <row r="943" spans="5:8" ht="21" x14ac:dyDescent="0.15">
      <c r="H943" s="7" ph="1"/>
    </row>
    <row r="944" spans="5:8" ht="21" x14ac:dyDescent="0.15">
      <c r="H944" s="7" ph="1"/>
    </row>
    <row r="945" spans="8:8" ht="21" x14ac:dyDescent="0.15">
      <c r="H945" s="7" ph="1"/>
    </row>
    <row r="946" spans="8:8" ht="21" x14ac:dyDescent="0.15">
      <c r="H946" s="7" ph="1"/>
    </row>
    <row r="947" spans="8:8" ht="21" x14ac:dyDescent="0.15">
      <c r="H947" s="7" ph="1"/>
    </row>
    <row r="948" spans="8:8" ht="21" x14ac:dyDescent="0.15">
      <c r="H948" s="7" ph="1"/>
    </row>
    <row r="949" spans="8:8" ht="21" x14ac:dyDescent="0.15">
      <c r="H949" s="7" ph="1"/>
    </row>
    <row r="950" spans="8:8" ht="21" x14ac:dyDescent="0.15">
      <c r="H950" s="7" ph="1"/>
    </row>
    <row r="951" spans="8:8" ht="21" x14ac:dyDescent="0.15">
      <c r="H951" s="7" ph="1"/>
    </row>
    <row r="952" spans="8:8" ht="21" x14ac:dyDescent="0.15">
      <c r="H952" s="7" ph="1"/>
    </row>
    <row r="953" spans="8:8" ht="21" x14ac:dyDescent="0.15">
      <c r="H953" s="7" ph="1"/>
    </row>
    <row r="954" spans="8:8" ht="21" x14ac:dyDescent="0.15">
      <c r="H954" s="7" ph="1"/>
    </row>
    <row r="955" spans="8:8" ht="21" x14ac:dyDescent="0.15">
      <c r="H955" s="7" ph="1"/>
    </row>
    <row r="956" spans="8:8" ht="21" x14ac:dyDescent="0.15">
      <c r="H956" s="7" ph="1"/>
    </row>
    <row r="957" spans="8:8" ht="21" x14ac:dyDescent="0.15">
      <c r="H957" s="7" ph="1"/>
    </row>
    <row r="958" spans="8:8" ht="21" x14ac:dyDescent="0.15">
      <c r="H958" s="7" ph="1"/>
    </row>
    <row r="959" spans="8:8" ht="21" x14ac:dyDescent="0.15">
      <c r="H959" s="7" ph="1"/>
    </row>
    <row r="960" spans="8:8" ht="21" x14ac:dyDescent="0.15">
      <c r="H960" s="7" ph="1"/>
    </row>
    <row r="961" spans="8:8" ht="21" x14ac:dyDescent="0.15">
      <c r="H961" s="7" ph="1"/>
    </row>
    <row r="962" spans="8:8" ht="21" x14ac:dyDescent="0.15">
      <c r="H962" s="7" ph="1"/>
    </row>
    <row r="963" spans="8:8" ht="21" x14ac:dyDescent="0.15">
      <c r="H963" s="7" ph="1"/>
    </row>
    <row r="964" spans="8:8" ht="21" x14ac:dyDescent="0.15">
      <c r="H964" s="7" ph="1"/>
    </row>
    <row r="965" spans="8:8" ht="21" x14ac:dyDescent="0.15">
      <c r="H965" s="7" ph="1"/>
    </row>
    <row r="967" spans="8:8" ht="21" x14ac:dyDescent="0.15">
      <c r="H967" s="7" ph="1"/>
    </row>
    <row r="968" spans="8:8" ht="21" x14ac:dyDescent="0.15">
      <c r="H968" s="7" ph="1"/>
    </row>
    <row r="969" spans="8:8" ht="21" x14ac:dyDescent="0.15">
      <c r="H969" s="7" ph="1"/>
    </row>
    <row r="970" spans="8:8" ht="21" x14ac:dyDescent="0.15">
      <c r="H970" s="7" ph="1"/>
    </row>
    <row r="971" spans="8:8" ht="21" x14ac:dyDescent="0.15">
      <c r="H971" s="7" ph="1"/>
    </row>
    <row r="972" spans="8:8" ht="21" x14ac:dyDescent="0.15">
      <c r="H972" s="7" ph="1"/>
    </row>
    <row r="973" spans="8:8" ht="21" x14ac:dyDescent="0.15">
      <c r="H973" s="7" ph="1"/>
    </row>
    <row r="974" spans="8:8" ht="21" x14ac:dyDescent="0.15">
      <c r="H974" s="7" ph="1"/>
    </row>
    <row r="975" spans="8:8" ht="21" x14ac:dyDescent="0.15">
      <c r="H975" s="7" ph="1"/>
    </row>
    <row r="976" spans="8:8" ht="21" x14ac:dyDescent="0.15">
      <c r="H976" s="7" ph="1"/>
    </row>
    <row r="977" spans="8:8" ht="21" x14ac:dyDescent="0.15">
      <c r="H977" s="7" ph="1"/>
    </row>
    <row r="978" spans="8:8" ht="21" x14ac:dyDescent="0.15">
      <c r="H978" s="7" ph="1"/>
    </row>
    <row r="979" spans="8:8" ht="21" x14ac:dyDescent="0.15">
      <c r="H979" s="7" ph="1"/>
    </row>
    <row r="980" spans="8:8" ht="21" x14ac:dyDescent="0.15">
      <c r="H980" s="7" ph="1"/>
    </row>
    <row r="981" spans="8:8" ht="21" x14ac:dyDescent="0.15">
      <c r="H981" s="7" ph="1"/>
    </row>
    <row r="982" spans="8:8" ht="21" x14ac:dyDescent="0.15">
      <c r="H982" s="7" ph="1"/>
    </row>
    <row r="983" spans="8:8" ht="21" x14ac:dyDescent="0.15">
      <c r="H983" s="7" ph="1"/>
    </row>
    <row r="984" spans="8:8" ht="21" x14ac:dyDescent="0.15">
      <c r="H984" s="7" ph="1"/>
    </row>
    <row r="985" spans="8:8" ht="21" x14ac:dyDescent="0.15">
      <c r="H985" s="7" ph="1"/>
    </row>
    <row r="986" spans="8:8" ht="21" x14ac:dyDescent="0.15">
      <c r="H986" s="7" ph="1"/>
    </row>
    <row r="987" spans="8:8" ht="21" x14ac:dyDescent="0.15">
      <c r="H987" s="7" ph="1"/>
    </row>
    <row r="988" spans="8:8" ht="21" x14ac:dyDescent="0.15">
      <c r="H988" s="7" ph="1"/>
    </row>
    <row r="989" spans="8:8" ht="21" x14ac:dyDescent="0.15">
      <c r="H989" s="7" ph="1"/>
    </row>
    <row r="990" spans="8:8" ht="21" x14ac:dyDescent="0.15">
      <c r="H990" s="7" ph="1"/>
    </row>
    <row r="991" spans="8:8" ht="21" x14ac:dyDescent="0.15">
      <c r="H991" s="7" ph="1"/>
    </row>
    <row r="992" spans="8:8" ht="21" x14ac:dyDescent="0.15">
      <c r="H992" s="7" ph="1"/>
    </row>
    <row r="993" spans="8:8" ht="21" x14ac:dyDescent="0.15">
      <c r="H993" s="7" ph="1"/>
    </row>
    <row r="994" spans="8:8" ht="21" x14ac:dyDescent="0.15">
      <c r="H994" s="7" ph="1"/>
    </row>
    <row r="995" spans="8:8" ht="21" x14ac:dyDescent="0.15">
      <c r="H995" s="7" ph="1"/>
    </row>
    <row r="996" spans="8:8" ht="21" x14ac:dyDescent="0.15">
      <c r="H996" s="7" ph="1"/>
    </row>
    <row r="997" spans="8:8" ht="21" x14ac:dyDescent="0.15">
      <c r="H997" s="7" ph="1"/>
    </row>
    <row r="998" spans="8:8" ht="21" x14ac:dyDescent="0.15">
      <c r="H998" s="7" ph="1"/>
    </row>
    <row r="999" spans="8:8" ht="21" x14ac:dyDescent="0.15">
      <c r="H999" s="7" ph="1"/>
    </row>
    <row r="1000" spans="8:8" ht="21" x14ac:dyDescent="0.15">
      <c r="H1000" s="7" ph="1"/>
    </row>
    <row r="1001" spans="8:8" ht="21" x14ac:dyDescent="0.15">
      <c r="H1001" s="7" ph="1"/>
    </row>
    <row r="1002" spans="8:8" ht="21" x14ac:dyDescent="0.15">
      <c r="H1002" s="7" ph="1"/>
    </row>
    <row r="1003" spans="8:8" ht="21" x14ac:dyDescent="0.15">
      <c r="H1003" s="7" ph="1"/>
    </row>
    <row r="1004" spans="8:8" ht="21" x14ac:dyDescent="0.15">
      <c r="H1004" s="7" ph="1"/>
    </row>
    <row r="1005" spans="8:8" ht="21" x14ac:dyDescent="0.15">
      <c r="H1005" s="7" ph="1"/>
    </row>
    <row r="1006" spans="8:8" ht="21" x14ac:dyDescent="0.15">
      <c r="H1006" s="7" ph="1"/>
    </row>
    <row r="1007" spans="8:8" ht="21" x14ac:dyDescent="0.15">
      <c r="H1007" s="7" ph="1"/>
    </row>
    <row r="1008" spans="8:8" ht="21" x14ac:dyDescent="0.15">
      <c r="H1008" s="7" ph="1"/>
    </row>
    <row r="1009" spans="8:8" ht="21" x14ac:dyDescent="0.15">
      <c r="H1009" s="7" ph="1"/>
    </row>
    <row r="1010" spans="8:8" ht="21" x14ac:dyDescent="0.15">
      <c r="H1010" s="7" ph="1"/>
    </row>
    <row r="1011" spans="8:8" ht="21" x14ac:dyDescent="0.15">
      <c r="H1011" s="7" ph="1"/>
    </row>
    <row r="1012" spans="8:8" ht="21" x14ac:dyDescent="0.15">
      <c r="H1012" s="7" ph="1"/>
    </row>
    <row r="1013" spans="8:8" ht="21" x14ac:dyDescent="0.15">
      <c r="H1013" s="7" ph="1"/>
    </row>
    <row r="1014" spans="8:8" ht="21" x14ac:dyDescent="0.15">
      <c r="H1014" s="7" ph="1"/>
    </row>
    <row r="1015" spans="8:8" ht="21" x14ac:dyDescent="0.15">
      <c r="H1015" s="7" ph="1"/>
    </row>
    <row r="1016" spans="8:8" ht="21" x14ac:dyDescent="0.15">
      <c r="H1016" s="7" ph="1"/>
    </row>
    <row r="1017" spans="8:8" ht="21" x14ac:dyDescent="0.15">
      <c r="H1017" s="7" ph="1"/>
    </row>
    <row r="1018" spans="8:8" ht="21" x14ac:dyDescent="0.15">
      <c r="H1018" s="7" ph="1"/>
    </row>
    <row r="1019" spans="8:8" ht="21" x14ac:dyDescent="0.15">
      <c r="H1019" s="7" ph="1"/>
    </row>
    <row r="1020" spans="8:8" ht="21" x14ac:dyDescent="0.15">
      <c r="H1020" s="7" ph="1"/>
    </row>
    <row r="1021" spans="8:8" ht="21" x14ac:dyDescent="0.15">
      <c r="H1021" s="7" ph="1"/>
    </row>
    <row r="1022" spans="8:8" ht="21" x14ac:dyDescent="0.15">
      <c r="H1022" s="7" ph="1"/>
    </row>
    <row r="1023" spans="8:8" ht="21" x14ac:dyDescent="0.15">
      <c r="H1023" s="7" ph="1"/>
    </row>
    <row r="1024" spans="8:8" ht="21" x14ac:dyDescent="0.15">
      <c r="H1024" s="7" ph="1"/>
    </row>
    <row r="1025" spans="8:8" ht="21" x14ac:dyDescent="0.15">
      <c r="H1025" s="7" ph="1"/>
    </row>
    <row r="1026" spans="8:8" ht="21" x14ac:dyDescent="0.15">
      <c r="H1026" s="7" ph="1"/>
    </row>
    <row r="1027" spans="8:8" ht="21" x14ac:dyDescent="0.15">
      <c r="H1027" s="7" ph="1"/>
    </row>
    <row r="1028" spans="8:8" ht="21" x14ac:dyDescent="0.15">
      <c r="H1028" s="7" ph="1"/>
    </row>
    <row r="1029" spans="8:8" ht="21" x14ac:dyDescent="0.15">
      <c r="H1029" s="7" ph="1"/>
    </row>
    <row r="1030" spans="8:8" ht="21" x14ac:dyDescent="0.15">
      <c r="H1030" s="7" ph="1"/>
    </row>
    <row r="1031" spans="8:8" ht="21" x14ac:dyDescent="0.15">
      <c r="H1031" s="7" ph="1"/>
    </row>
    <row r="1032" spans="8:8" ht="21" x14ac:dyDescent="0.15">
      <c r="H1032" s="7" ph="1"/>
    </row>
    <row r="1033" spans="8:8" ht="21" x14ac:dyDescent="0.15">
      <c r="H1033" s="7" ph="1"/>
    </row>
    <row r="1034" spans="8:8" ht="21" x14ac:dyDescent="0.15">
      <c r="H1034" s="7" ph="1"/>
    </row>
    <row r="1035" spans="8:8" ht="21" x14ac:dyDescent="0.15">
      <c r="H1035" s="7" ph="1"/>
    </row>
    <row r="1036" spans="8:8" ht="21" x14ac:dyDescent="0.15">
      <c r="H1036" s="7" ph="1"/>
    </row>
    <row r="1037" spans="8:8" ht="21" x14ac:dyDescent="0.15">
      <c r="H1037" s="7" ph="1"/>
    </row>
    <row r="1038" spans="8:8" ht="21" x14ac:dyDescent="0.15">
      <c r="H1038" s="7" ph="1"/>
    </row>
    <row r="1039" spans="8:8" ht="21" x14ac:dyDescent="0.15">
      <c r="H1039" s="7" ph="1"/>
    </row>
    <row r="1040" spans="8:8" ht="21" x14ac:dyDescent="0.15">
      <c r="H1040" s="7" ph="1"/>
    </row>
    <row r="1041" spans="8:8" ht="21" x14ac:dyDescent="0.15">
      <c r="H1041" s="7" ph="1"/>
    </row>
    <row r="1042" spans="8:8" ht="21" x14ac:dyDescent="0.15">
      <c r="H1042" s="7" ph="1"/>
    </row>
    <row r="1043" spans="8:8" ht="21" x14ac:dyDescent="0.15">
      <c r="H1043" s="7" ph="1"/>
    </row>
    <row r="1044" spans="8:8" ht="21" x14ac:dyDescent="0.15">
      <c r="H1044" s="7" ph="1"/>
    </row>
    <row r="1045" spans="8:8" ht="21" x14ac:dyDescent="0.15">
      <c r="H1045" s="7" ph="1"/>
    </row>
    <row r="1046" spans="8:8" ht="21" x14ac:dyDescent="0.15">
      <c r="H1046" s="7" ph="1"/>
    </row>
    <row r="1047" spans="8:8" ht="21" x14ac:dyDescent="0.15">
      <c r="H1047" s="7" ph="1"/>
    </row>
    <row r="1048" spans="8:8" ht="21" x14ac:dyDescent="0.15">
      <c r="H1048" s="7" ph="1"/>
    </row>
    <row r="1049" spans="8:8" ht="21" x14ac:dyDescent="0.15">
      <c r="H1049" s="7" ph="1"/>
    </row>
    <row r="1050" spans="8:8" ht="21" x14ac:dyDescent="0.15">
      <c r="H1050" s="7" ph="1"/>
    </row>
    <row r="1051" spans="8:8" ht="21" x14ac:dyDescent="0.15">
      <c r="H1051" s="7" ph="1"/>
    </row>
    <row r="1052" spans="8:8" ht="21" x14ac:dyDescent="0.15">
      <c r="H1052" s="7" ph="1"/>
    </row>
    <row r="1053" spans="8:8" ht="21" x14ac:dyDescent="0.15">
      <c r="H1053" s="7" ph="1"/>
    </row>
    <row r="1054" spans="8:8" ht="21" x14ac:dyDescent="0.15">
      <c r="H1054" s="7" ph="1"/>
    </row>
    <row r="1055" spans="8:8" ht="21" x14ac:dyDescent="0.15">
      <c r="H1055" s="7" ph="1"/>
    </row>
    <row r="1056" spans="8:8" ht="21" x14ac:dyDescent="0.15">
      <c r="H1056" s="7" ph="1"/>
    </row>
    <row r="1057" spans="8:8" ht="21" x14ac:dyDescent="0.15">
      <c r="H1057" s="7" ph="1"/>
    </row>
    <row r="1058" spans="8:8" ht="21" x14ac:dyDescent="0.15">
      <c r="H1058" s="7" ph="1"/>
    </row>
    <row r="1059" spans="8:8" ht="21" x14ac:dyDescent="0.15">
      <c r="H1059" s="7" ph="1"/>
    </row>
    <row r="1060" spans="8:8" ht="21" x14ac:dyDescent="0.15">
      <c r="H1060" s="7" ph="1"/>
    </row>
    <row r="1061" spans="8:8" ht="21" x14ac:dyDescent="0.15">
      <c r="H1061" s="7" ph="1"/>
    </row>
    <row r="1062" spans="8:8" ht="21" x14ac:dyDescent="0.15">
      <c r="H1062" s="7" ph="1"/>
    </row>
    <row r="1063" spans="8:8" ht="21" x14ac:dyDescent="0.15">
      <c r="H1063" s="7" ph="1"/>
    </row>
    <row r="1064" spans="8:8" ht="21" x14ac:dyDescent="0.15">
      <c r="H1064" s="7" ph="1"/>
    </row>
    <row r="1065" spans="8:8" ht="21" x14ac:dyDescent="0.15">
      <c r="H1065" s="7" ph="1"/>
    </row>
    <row r="1066" spans="8:8" ht="21" x14ac:dyDescent="0.15">
      <c r="H1066" s="7" ph="1"/>
    </row>
    <row r="1067" spans="8:8" ht="21" x14ac:dyDescent="0.15">
      <c r="H1067" s="7" ph="1"/>
    </row>
    <row r="1068" spans="8:8" ht="21" x14ac:dyDescent="0.15">
      <c r="H1068" s="7" ph="1"/>
    </row>
    <row r="1069" spans="8:8" ht="21" x14ac:dyDescent="0.15">
      <c r="H1069" s="7" ph="1"/>
    </row>
    <row r="1070" spans="8:8" ht="21" x14ac:dyDescent="0.15">
      <c r="H1070" s="7" ph="1"/>
    </row>
    <row r="1071" spans="8:8" ht="21" x14ac:dyDescent="0.15">
      <c r="H1071" s="7" ph="1"/>
    </row>
    <row r="1072" spans="8:8" ht="21" x14ac:dyDescent="0.15">
      <c r="H1072" s="7" ph="1"/>
    </row>
    <row r="1073" spans="8:8" ht="21" x14ac:dyDescent="0.15">
      <c r="H1073" s="7" ph="1"/>
    </row>
    <row r="1074" spans="8:8" ht="21" x14ac:dyDescent="0.15">
      <c r="H1074" s="7" ph="1"/>
    </row>
    <row r="1075" spans="8:8" ht="21" x14ac:dyDescent="0.15">
      <c r="H1075" s="7" ph="1"/>
    </row>
    <row r="1076" spans="8:8" ht="21" x14ac:dyDescent="0.15">
      <c r="H1076" s="7" ph="1"/>
    </row>
    <row r="1077" spans="8:8" ht="21" x14ac:dyDescent="0.15">
      <c r="H1077" s="7" ph="1"/>
    </row>
    <row r="1078" spans="8:8" ht="21" x14ac:dyDescent="0.15">
      <c r="H1078" s="7" ph="1"/>
    </row>
    <row r="1079" spans="8:8" ht="21" x14ac:dyDescent="0.15">
      <c r="H1079" s="7" ph="1"/>
    </row>
    <row r="1080" spans="8:8" ht="21" x14ac:dyDescent="0.15">
      <c r="H1080" s="7" ph="1"/>
    </row>
    <row r="1081" spans="8:8" ht="21" x14ac:dyDescent="0.15">
      <c r="H1081" s="7" ph="1"/>
    </row>
    <row r="1082" spans="8:8" ht="21" x14ac:dyDescent="0.15">
      <c r="H1082" s="7" ph="1"/>
    </row>
    <row r="1083" spans="8:8" ht="21" x14ac:dyDescent="0.15">
      <c r="H1083" s="7" ph="1"/>
    </row>
    <row r="1084" spans="8:8" ht="21" x14ac:dyDescent="0.15">
      <c r="H1084" s="7" ph="1"/>
    </row>
    <row r="1085" spans="8:8" ht="21" x14ac:dyDescent="0.15">
      <c r="H1085" s="7" ph="1"/>
    </row>
    <row r="1086" spans="8:8" ht="21" x14ac:dyDescent="0.15">
      <c r="H1086" s="7" ph="1"/>
    </row>
    <row r="1087" spans="8:8" ht="21" x14ac:dyDescent="0.15">
      <c r="H1087" s="7" ph="1"/>
    </row>
    <row r="1088" spans="8:8" ht="21" x14ac:dyDescent="0.15">
      <c r="H1088" s="7" ph="1"/>
    </row>
    <row r="1089" spans="8:8" ht="21" x14ac:dyDescent="0.15">
      <c r="H1089" s="7" ph="1"/>
    </row>
    <row r="1090" spans="8:8" ht="21" x14ac:dyDescent="0.15">
      <c r="H1090" s="7" ph="1"/>
    </row>
    <row r="1091" spans="8:8" ht="21" x14ac:dyDescent="0.15">
      <c r="H1091" s="7" ph="1"/>
    </row>
    <row r="1092" spans="8:8" ht="21" x14ac:dyDescent="0.15">
      <c r="H1092" s="7" ph="1"/>
    </row>
    <row r="1093" spans="8:8" ht="21" x14ac:dyDescent="0.15">
      <c r="H1093" s="7" ph="1"/>
    </row>
    <row r="1094" spans="8:8" ht="21" x14ac:dyDescent="0.15">
      <c r="H1094" s="7" ph="1"/>
    </row>
    <row r="1095" spans="8:8" ht="21" x14ac:dyDescent="0.15">
      <c r="H1095" s="7" ph="1"/>
    </row>
    <row r="1096" spans="8:8" ht="21" x14ac:dyDescent="0.15">
      <c r="H1096" s="7" ph="1"/>
    </row>
    <row r="1097" spans="8:8" ht="21" x14ac:dyDescent="0.15">
      <c r="H1097" s="7" ph="1"/>
    </row>
    <row r="1098" spans="8:8" ht="21" x14ac:dyDescent="0.15">
      <c r="H1098" s="7" ph="1"/>
    </row>
    <row r="1099" spans="8:8" ht="21" x14ac:dyDescent="0.15">
      <c r="H1099" s="7" ph="1"/>
    </row>
    <row r="1100" spans="8:8" ht="21" x14ac:dyDescent="0.15">
      <c r="H1100" s="7" ph="1"/>
    </row>
    <row r="1101" spans="8:8" ht="21" x14ac:dyDescent="0.15">
      <c r="H1101" s="7" ph="1"/>
    </row>
    <row r="1102" spans="8:8" ht="21" x14ac:dyDescent="0.15">
      <c r="H1102" s="7" ph="1"/>
    </row>
    <row r="1103" spans="8:8" ht="21" x14ac:dyDescent="0.15">
      <c r="H1103" s="7" ph="1"/>
    </row>
    <row r="1104" spans="8:8" ht="21" x14ac:dyDescent="0.15">
      <c r="H1104" s="7" ph="1"/>
    </row>
    <row r="1105" spans="8:8" ht="21" x14ac:dyDescent="0.15">
      <c r="H1105" s="7" ph="1"/>
    </row>
    <row r="1106" spans="8:8" ht="21" x14ac:dyDescent="0.15">
      <c r="H1106" s="7" ph="1"/>
    </row>
    <row r="1107" spans="8:8" ht="21" x14ac:dyDescent="0.15">
      <c r="H1107" s="7" ph="1"/>
    </row>
    <row r="1108" spans="8:8" ht="21" x14ac:dyDescent="0.15">
      <c r="H1108" s="7" ph="1"/>
    </row>
    <row r="1109" spans="8:8" ht="21" x14ac:dyDescent="0.15">
      <c r="H1109" s="7" ph="1"/>
    </row>
    <row r="1110" spans="8:8" ht="21" x14ac:dyDescent="0.15">
      <c r="H1110" s="7" ph="1"/>
    </row>
    <row r="1111" spans="8:8" ht="21" x14ac:dyDescent="0.15">
      <c r="H1111" s="7" ph="1"/>
    </row>
    <row r="1112" spans="8:8" ht="21" x14ac:dyDescent="0.15">
      <c r="H1112" s="7" ph="1"/>
    </row>
    <row r="1113" spans="8:8" ht="21" x14ac:dyDescent="0.15">
      <c r="H1113" s="7" ph="1"/>
    </row>
    <row r="1114" spans="8:8" ht="21" x14ac:dyDescent="0.15">
      <c r="H1114" s="7" ph="1"/>
    </row>
    <row r="1115" spans="8:8" ht="21" x14ac:dyDescent="0.15">
      <c r="H1115" s="7" ph="1"/>
    </row>
    <row r="1116" spans="8:8" ht="21" x14ac:dyDescent="0.15">
      <c r="H1116" s="7" ph="1"/>
    </row>
    <row r="1117" spans="8:8" ht="21" x14ac:dyDescent="0.15">
      <c r="H1117" s="7" ph="1"/>
    </row>
    <row r="1118" spans="8:8" ht="21" x14ac:dyDescent="0.15">
      <c r="H1118" s="7" ph="1"/>
    </row>
    <row r="1119" spans="8:8" ht="21" x14ac:dyDescent="0.15">
      <c r="H1119" s="7" ph="1"/>
    </row>
    <row r="1120" spans="8:8" ht="21" x14ac:dyDescent="0.15">
      <c r="H1120" s="7" ph="1"/>
    </row>
    <row r="1121" spans="8:8" ht="21" x14ac:dyDescent="0.15">
      <c r="H1121" s="7" ph="1"/>
    </row>
    <row r="1122" spans="8:8" ht="21" x14ac:dyDescent="0.15">
      <c r="H1122" s="7" ph="1"/>
    </row>
    <row r="1123" spans="8:8" ht="21" x14ac:dyDescent="0.15">
      <c r="H1123" s="7" ph="1"/>
    </row>
    <row r="1124" spans="8:8" ht="21" x14ac:dyDescent="0.15">
      <c r="H1124" s="7" ph="1"/>
    </row>
    <row r="1125" spans="8:8" ht="21" x14ac:dyDescent="0.15">
      <c r="H1125" s="7" ph="1"/>
    </row>
    <row r="1126" spans="8:8" ht="21" x14ac:dyDescent="0.15">
      <c r="H1126" s="7" ph="1"/>
    </row>
    <row r="1127" spans="8:8" ht="21" x14ac:dyDescent="0.15">
      <c r="H1127" s="7" ph="1"/>
    </row>
    <row r="1128" spans="8:8" ht="21" x14ac:dyDescent="0.15">
      <c r="H1128" s="7" ph="1"/>
    </row>
    <row r="1129" spans="8:8" ht="21" x14ac:dyDescent="0.15">
      <c r="H1129" s="7" ph="1"/>
    </row>
    <row r="1130" spans="8:8" ht="21" x14ac:dyDescent="0.15">
      <c r="H1130" s="7" ph="1"/>
    </row>
    <row r="1131" spans="8:8" ht="21" x14ac:dyDescent="0.15">
      <c r="H1131" s="7" ph="1"/>
    </row>
    <row r="1132" spans="8:8" ht="21" x14ac:dyDescent="0.15">
      <c r="H1132" s="7" ph="1"/>
    </row>
    <row r="1133" spans="8:8" ht="21" x14ac:dyDescent="0.15">
      <c r="H1133" s="7" ph="1"/>
    </row>
    <row r="1134" spans="8:8" ht="21" x14ac:dyDescent="0.15">
      <c r="H1134" s="7" ph="1"/>
    </row>
    <row r="1135" spans="8:8" ht="21" x14ac:dyDescent="0.15">
      <c r="H1135" s="7" ph="1"/>
    </row>
    <row r="1136" spans="8:8" ht="21" x14ac:dyDescent="0.15">
      <c r="H1136" s="7" ph="1"/>
    </row>
    <row r="1137" spans="8:8" ht="21" x14ac:dyDescent="0.15">
      <c r="H1137" s="7" ph="1"/>
    </row>
    <row r="1138" spans="8:8" ht="21" x14ac:dyDescent="0.15">
      <c r="H1138" s="7" ph="1"/>
    </row>
    <row r="1139" spans="8:8" ht="21" x14ac:dyDescent="0.15">
      <c r="H1139" s="7" ph="1"/>
    </row>
    <row r="1140" spans="8:8" ht="21" x14ac:dyDescent="0.15">
      <c r="H1140" s="7" ph="1"/>
    </row>
    <row r="1141" spans="8:8" ht="21" x14ac:dyDescent="0.15">
      <c r="H1141" s="7" ph="1"/>
    </row>
    <row r="1142" spans="8:8" ht="21" x14ac:dyDescent="0.15">
      <c r="H1142" s="7" ph="1"/>
    </row>
    <row r="1143" spans="8:8" ht="21" x14ac:dyDescent="0.15">
      <c r="H1143" s="7" ph="1"/>
    </row>
    <row r="1144" spans="8:8" ht="21" x14ac:dyDescent="0.15">
      <c r="H1144" s="7" ph="1"/>
    </row>
    <row r="1145" spans="8:8" ht="21" x14ac:dyDescent="0.15">
      <c r="H1145" s="7" ph="1"/>
    </row>
    <row r="1146" spans="8:8" ht="21" x14ac:dyDescent="0.15">
      <c r="H1146" s="7" ph="1"/>
    </row>
    <row r="1147" spans="8:8" ht="21" x14ac:dyDescent="0.15">
      <c r="H1147" s="7" ph="1"/>
    </row>
    <row r="1148" spans="8:8" ht="21" x14ac:dyDescent="0.15">
      <c r="H1148" s="7" ph="1"/>
    </row>
    <row r="1149" spans="8:8" ht="21" x14ac:dyDescent="0.15">
      <c r="H1149" s="7" ph="1"/>
    </row>
    <row r="1150" spans="8:8" ht="21" x14ac:dyDescent="0.15">
      <c r="H1150" s="7" ph="1"/>
    </row>
    <row r="1151" spans="8:8" ht="21" x14ac:dyDescent="0.15">
      <c r="H1151" s="7" ph="1"/>
    </row>
    <row r="1152" spans="8:8" ht="21" x14ac:dyDescent="0.15">
      <c r="H1152" s="7" ph="1"/>
    </row>
    <row r="1153" spans="8:8" ht="21" x14ac:dyDescent="0.15">
      <c r="H1153" s="7" ph="1"/>
    </row>
    <row r="1154" spans="8:8" ht="21" x14ac:dyDescent="0.15">
      <c r="H1154" s="7" ph="1"/>
    </row>
    <row r="1155" spans="8:8" ht="21" x14ac:dyDescent="0.15">
      <c r="H1155" s="7" ph="1"/>
    </row>
    <row r="1156" spans="8:8" ht="21" x14ac:dyDescent="0.15">
      <c r="H1156" s="7" ph="1"/>
    </row>
    <row r="1157" spans="8:8" ht="21" x14ac:dyDescent="0.15">
      <c r="H1157" s="7" ph="1"/>
    </row>
    <row r="1158" spans="8:8" ht="21" x14ac:dyDescent="0.15">
      <c r="H1158" s="7" ph="1"/>
    </row>
    <row r="1159" spans="8:8" ht="21" x14ac:dyDescent="0.15">
      <c r="H1159" s="7" ph="1"/>
    </row>
    <row r="1160" spans="8:8" ht="21" x14ac:dyDescent="0.15">
      <c r="H1160" s="7" ph="1"/>
    </row>
    <row r="1161" spans="8:8" ht="21" x14ac:dyDescent="0.15">
      <c r="H1161" s="7" ph="1"/>
    </row>
    <row r="1162" spans="8:8" ht="21" x14ac:dyDescent="0.15">
      <c r="H1162" s="7" ph="1"/>
    </row>
    <row r="1163" spans="8:8" ht="21" x14ac:dyDescent="0.15">
      <c r="H1163" s="7" ph="1"/>
    </row>
    <row r="1164" spans="8:8" ht="21" x14ac:dyDescent="0.15">
      <c r="H1164" s="7" ph="1"/>
    </row>
    <row r="1165" spans="8:8" ht="21" x14ac:dyDescent="0.15">
      <c r="H1165" s="7" ph="1"/>
    </row>
    <row r="1166" spans="8:8" ht="21" x14ac:dyDescent="0.15">
      <c r="H1166" s="7" ph="1"/>
    </row>
    <row r="1167" spans="8:8" ht="21" x14ac:dyDescent="0.15">
      <c r="H1167" s="7" ph="1"/>
    </row>
    <row r="1168" spans="8:8" ht="21" x14ac:dyDescent="0.15">
      <c r="H1168" s="7" ph="1"/>
    </row>
    <row r="1169" spans="8:8" ht="21" x14ac:dyDescent="0.15">
      <c r="H1169" s="7" ph="1"/>
    </row>
    <row r="1170" spans="8:8" ht="21" x14ac:dyDescent="0.15">
      <c r="H1170" s="7" ph="1"/>
    </row>
    <row r="1171" spans="8:8" ht="21" x14ac:dyDescent="0.15">
      <c r="H1171" s="7" ph="1"/>
    </row>
    <row r="1172" spans="8:8" ht="21" x14ac:dyDescent="0.15">
      <c r="H1172" s="7" ph="1"/>
    </row>
    <row r="1173" spans="8:8" ht="21" x14ac:dyDescent="0.15">
      <c r="H1173" s="7" ph="1"/>
    </row>
    <row r="1174" spans="8:8" ht="21" x14ac:dyDescent="0.15">
      <c r="H1174" s="7" ph="1"/>
    </row>
    <row r="1175" spans="8:8" ht="21" x14ac:dyDescent="0.15">
      <c r="H1175" s="7" ph="1"/>
    </row>
    <row r="1176" spans="8:8" ht="21" x14ac:dyDescent="0.15">
      <c r="H1176" s="7" ph="1"/>
    </row>
    <row r="1177" spans="8:8" ht="21" x14ac:dyDescent="0.15">
      <c r="H1177" s="7" ph="1"/>
    </row>
    <row r="1178" spans="8:8" ht="21" x14ac:dyDescent="0.15">
      <c r="H1178" s="7" ph="1"/>
    </row>
    <row r="1179" spans="8:8" ht="21" x14ac:dyDescent="0.15">
      <c r="H1179" s="7" ph="1"/>
    </row>
    <row r="1180" spans="8:8" ht="21" x14ac:dyDescent="0.15">
      <c r="H1180" s="7" ph="1"/>
    </row>
    <row r="1181" spans="8:8" ht="21" x14ac:dyDescent="0.15">
      <c r="H1181" s="7" ph="1"/>
    </row>
    <row r="1182" spans="8:8" ht="21" x14ac:dyDescent="0.15">
      <c r="H1182" s="7" ph="1"/>
    </row>
    <row r="1183" spans="8:8" ht="21" x14ac:dyDescent="0.15">
      <c r="H1183" s="7" ph="1"/>
    </row>
    <row r="1184" spans="8:8" ht="21" x14ac:dyDescent="0.15">
      <c r="H1184" s="7" ph="1"/>
    </row>
    <row r="1185" spans="8:8" ht="21" x14ac:dyDescent="0.15">
      <c r="H1185" s="7" ph="1"/>
    </row>
    <row r="1186" spans="8:8" ht="21" x14ac:dyDescent="0.15">
      <c r="H1186" s="7" ph="1"/>
    </row>
    <row r="1187" spans="8:8" ht="21" x14ac:dyDescent="0.15">
      <c r="H1187" s="7" ph="1"/>
    </row>
    <row r="1188" spans="8:8" ht="21" x14ac:dyDescent="0.15">
      <c r="H1188" s="7" ph="1"/>
    </row>
    <row r="1189" spans="8:8" ht="21" x14ac:dyDescent="0.15">
      <c r="H1189" s="7" ph="1"/>
    </row>
    <row r="1190" spans="8:8" ht="21" x14ac:dyDescent="0.15">
      <c r="H1190" s="7" ph="1"/>
    </row>
    <row r="1191" spans="8:8" ht="21" x14ac:dyDescent="0.15">
      <c r="H1191" s="7" ph="1"/>
    </row>
    <row r="1192" spans="8:8" ht="21" x14ac:dyDescent="0.15">
      <c r="H1192" s="7" ph="1"/>
    </row>
    <row r="1193" spans="8:8" ht="21" x14ac:dyDescent="0.15">
      <c r="H1193" s="7" ph="1"/>
    </row>
    <row r="1194" spans="8:8" ht="21" x14ac:dyDescent="0.15">
      <c r="H1194" s="7" ph="1"/>
    </row>
    <row r="1195" spans="8:8" ht="21" x14ac:dyDescent="0.15">
      <c r="H1195" s="7" ph="1"/>
    </row>
    <row r="1196" spans="8:8" ht="21" x14ac:dyDescent="0.15">
      <c r="H1196" s="7" ph="1"/>
    </row>
    <row r="1197" spans="8:8" ht="21" x14ac:dyDescent="0.15">
      <c r="H1197" s="7" ph="1"/>
    </row>
    <row r="1198" spans="8:8" ht="21" x14ac:dyDescent="0.15">
      <c r="H1198" s="7" ph="1"/>
    </row>
    <row r="1199" spans="8:8" ht="21" x14ac:dyDescent="0.15">
      <c r="H1199" s="7" ph="1"/>
    </row>
    <row r="1200" spans="8:8" ht="21" x14ac:dyDescent="0.15">
      <c r="H1200" s="7" ph="1"/>
    </row>
    <row r="1201" spans="8:8" ht="21" x14ac:dyDescent="0.15">
      <c r="H1201" s="7" ph="1"/>
    </row>
    <row r="1202" spans="8:8" ht="21" x14ac:dyDescent="0.15">
      <c r="H1202" s="7" ph="1"/>
    </row>
    <row r="1203" spans="8:8" ht="21" x14ac:dyDescent="0.15">
      <c r="H1203" s="7" ph="1"/>
    </row>
    <row r="1204" spans="8:8" ht="21" x14ac:dyDescent="0.15">
      <c r="H1204" s="7" ph="1"/>
    </row>
    <row r="1205" spans="8:8" ht="21" x14ac:dyDescent="0.15">
      <c r="H1205" s="7" ph="1"/>
    </row>
    <row r="1206" spans="8:8" ht="21" x14ac:dyDescent="0.15">
      <c r="H1206" s="7" ph="1"/>
    </row>
    <row r="1207" spans="8:8" ht="21" x14ac:dyDescent="0.15">
      <c r="H1207" s="7" ph="1"/>
    </row>
    <row r="1208" spans="8:8" ht="21" x14ac:dyDescent="0.15">
      <c r="H1208" s="7" ph="1"/>
    </row>
    <row r="1209" spans="8:8" ht="21" x14ac:dyDescent="0.15">
      <c r="H1209" s="7" ph="1"/>
    </row>
    <row r="1210" spans="8:8" ht="21" x14ac:dyDescent="0.15">
      <c r="H1210" s="7" ph="1"/>
    </row>
    <row r="1211" spans="8:8" ht="21" x14ac:dyDescent="0.15">
      <c r="H1211" s="7" ph="1"/>
    </row>
    <row r="1212" spans="8:8" ht="21" x14ac:dyDescent="0.15">
      <c r="H1212" s="7" ph="1"/>
    </row>
    <row r="1213" spans="8:8" ht="21" x14ac:dyDescent="0.15">
      <c r="H1213" s="7" ph="1"/>
    </row>
    <row r="1214" spans="8:8" ht="21" x14ac:dyDescent="0.15">
      <c r="H1214" s="7" ph="1"/>
    </row>
    <row r="1215" spans="8:8" ht="21" x14ac:dyDescent="0.15">
      <c r="H1215" s="7" ph="1"/>
    </row>
    <row r="1217" spans="8:8" ht="21" x14ac:dyDescent="0.15">
      <c r="H1217" s="7" ph="1"/>
    </row>
    <row r="1218" spans="8:8" ht="21" x14ac:dyDescent="0.15">
      <c r="H1218" s="7" ph="1"/>
    </row>
    <row r="1219" spans="8:8" ht="21" x14ac:dyDescent="0.15">
      <c r="H1219" s="7" ph="1"/>
    </row>
    <row r="1220" spans="8:8" ht="21" x14ac:dyDescent="0.15">
      <c r="H1220" s="7" ph="1"/>
    </row>
    <row r="1221" spans="8:8" ht="21" x14ac:dyDescent="0.15">
      <c r="H1221" s="7" ph="1"/>
    </row>
    <row r="1222" spans="8:8" ht="21" x14ac:dyDescent="0.15">
      <c r="H1222" s="7" ph="1"/>
    </row>
    <row r="1223" spans="8:8" ht="21" x14ac:dyDescent="0.15">
      <c r="H1223" s="7" ph="1"/>
    </row>
    <row r="1224" spans="8:8" ht="21" x14ac:dyDescent="0.15">
      <c r="H1224" s="7" ph="1"/>
    </row>
    <row r="1225" spans="8:8" ht="21" x14ac:dyDescent="0.15">
      <c r="H1225" s="7" ph="1"/>
    </row>
    <row r="1226" spans="8:8" ht="21" x14ac:dyDescent="0.15">
      <c r="H1226" s="7" ph="1"/>
    </row>
    <row r="1227" spans="8:8" ht="21" x14ac:dyDescent="0.15">
      <c r="H1227" s="7" ph="1"/>
    </row>
    <row r="1228" spans="8:8" ht="21" x14ac:dyDescent="0.15">
      <c r="H1228" s="7" ph="1"/>
    </row>
    <row r="1229" spans="8:8" ht="21" x14ac:dyDescent="0.15">
      <c r="H1229" s="7" ph="1"/>
    </row>
    <row r="1230" spans="8:8" ht="21" x14ac:dyDescent="0.15">
      <c r="H1230" s="7" ph="1"/>
    </row>
    <row r="1231" spans="8:8" ht="21" x14ac:dyDescent="0.15">
      <c r="H1231" s="7" ph="1"/>
    </row>
    <row r="1232" spans="8:8" ht="21" x14ac:dyDescent="0.15">
      <c r="H1232" s="7" ph="1"/>
    </row>
    <row r="1233" spans="8:8" ht="21" x14ac:dyDescent="0.15">
      <c r="H1233" s="7" ph="1"/>
    </row>
    <row r="1234" spans="8:8" ht="21" x14ac:dyDescent="0.15">
      <c r="H1234" s="7" ph="1"/>
    </row>
    <row r="1235" spans="8:8" ht="21" x14ac:dyDescent="0.15">
      <c r="H1235" s="7" ph="1"/>
    </row>
    <row r="1236" spans="8:8" ht="21" x14ac:dyDescent="0.15">
      <c r="H1236" s="7" ph="1"/>
    </row>
    <row r="1237" spans="8:8" ht="21" x14ac:dyDescent="0.15">
      <c r="H1237" s="7" ph="1"/>
    </row>
    <row r="1238" spans="8:8" ht="21" x14ac:dyDescent="0.15">
      <c r="H1238" s="7" ph="1"/>
    </row>
    <row r="1239" spans="8:8" ht="21" x14ac:dyDescent="0.15">
      <c r="H1239" s="7" ph="1"/>
    </row>
    <row r="1240" spans="8:8" ht="21" x14ac:dyDescent="0.15">
      <c r="H1240" s="7" ph="1"/>
    </row>
    <row r="1241" spans="8:8" ht="21" x14ac:dyDescent="0.15">
      <c r="H1241" s="7" ph="1"/>
    </row>
    <row r="1242" spans="8:8" ht="21" x14ac:dyDescent="0.15">
      <c r="H1242" s="7" ph="1"/>
    </row>
    <row r="1243" spans="8:8" ht="21" x14ac:dyDescent="0.15">
      <c r="H1243" s="7" ph="1"/>
    </row>
    <row r="1244" spans="8:8" ht="21" x14ac:dyDescent="0.15">
      <c r="H1244" s="7" ph="1"/>
    </row>
    <row r="1246" spans="8:8" ht="21" x14ac:dyDescent="0.15">
      <c r="H1246" s="7" ph="1"/>
    </row>
    <row r="1247" spans="8:8" ht="21" x14ac:dyDescent="0.15">
      <c r="H1247" s="7" ph="1"/>
    </row>
    <row r="1248" spans="8:8" ht="21" x14ac:dyDescent="0.15">
      <c r="H1248" s="7" ph="1"/>
    </row>
    <row r="1249" spans="8:8" ht="21" x14ac:dyDescent="0.15">
      <c r="H1249" s="7" ph="1"/>
    </row>
    <row r="1250" spans="8:8" ht="21" x14ac:dyDescent="0.15">
      <c r="H1250" s="7" ph="1"/>
    </row>
    <row r="1251" spans="8:8" ht="21" x14ac:dyDescent="0.15">
      <c r="H1251" s="7" ph="1"/>
    </row>
    <row r="1252" spans="8:8" ht="21" x14ac:dyDescent="0.15">
      <c r="H1252" s="7" ph="1"/>
    </row>
    <row r="1253" spans="8:8" ht="21" x14ac:dyDescent="0.15">
      <c r="H1253" s="7" ph="1"/>
    </row>
    <row r="1254" spans="8:8" ht="21" x14ac:dyDescent="0.15">
      <c r="H1254" s="7" ph="1"/>
    </row>
    <row r="1255" spans="8:8" ht="21" x14ac:dyDescent="0.15">
      <c r="H1255" s="7" ph="1"/>
    </row>
    <row r="1256" spans="8:8" ht="21" x14ac:dyDescent="0.15">
      <c r="H1256" s="7" ph="1"/>
    </row>
    <row r="1257" spans="8:8" ht="21" x14ac:dyDescent="0.15">
      <c r="H1257" s="7" ph="1"/>
    </row>
    <row r="1258" spans="8:8" ht="21" x14ac:dyDescent="0.15">
      <c r="H1258" s="7" ph="1"/>
    </row>
    <row r="1259" spans="8:8" ht="21" x14ac:dyDescent="0.15">
      <c r="H1259" s="7" ph="1"/>
    </row>
    <row r="1260" spans="8:8" ht="21" x14ac:dyDescent="0.15">
      <c r="H1260" s="7" ph="1"/>
    </row>
    <row r="1261" spans="8:8" ht="21" x14ac:dyDescent="0.15">
      <c r="H1261" s="7" ph="1"/>
    </row>
    <row r="1262" spans="8:8" ht="21" x14ac:dyDescent="0.15">
      <c r="H1262" s="7" ph="1"/>
    </row>
    <row r="1263" spans="8:8" ht="21" x14ac:dyDescent="0.15">
      <c r="H1263" s="7" ph="1"/>
    </row>
    <row r="1264" spans="8:8" ht="21" x14ac:dyDescent="0.15">
      <c r="H1264" s="7" ph="1"/>
    </row>
    <row r="1265" spans="8:8" ht="21" x14ac:dyDescent="0.15">
      <c r="H1265" s="7" ph="1"/>
    </row>
    <row r="1266" spans="8:8" ht="21" x14ac:dyDescent="0.15">
      <c r="H1266" s="7" ph="1"/>
    </row>
    <row r="1267" spans="8:8" ht="21" x14ac:dyDescent="0.15">
      <c r="H1267" s="7" ph="1"/>
    </row>
    <row r="1268" spans="8:8" ht="21" x14ac:dyDescent="0.15">
      <c r="H1268" s="7" ph="1"/>
    </row>
    <row r="1269" spans="8:8" ht="21" x14ac:dyDescent="0.15">
      <c r="H1269" s="7" ph="1"/>
    </row>
    <row r="1270" spans="8:8" ht="21" x14ac:dyDescent="0.15">
      <c r="H1270" s="7" ph="1"/>
    </row>
    <row r="1271" spans="8:8" ht="21" x14ac:dyDescent="0.15">
      <c r="H1271" s="7" ph="1"/>
    </row>
    <row r="1272" spans="8:8" ht="21" x14ac:dyDescent="0.15">
      <c r="H1272" s="7" ph="1"/>
    </row>
    <row r="1273" spans="8:8" ht="21" x14ac:dyDescent="0.15">
      <c r="H1273" s="7" ph="1"/>
    </row>
    <row r="1274" spans="8:8" ht="21" x14ac:dyDescent="0.15">
      <c r="H1274" s="7" ph="1"/>
    </row>
    <row r="1275" spans="8:8" ht="21" x14ac:dyDescent="0.15">
      <c r="H1275" s="7" ph="1"/>
    </row>
    <row r="1276" spans="8:8" ht="21" x14ac:dyDescent="0.15">
      <c r="H1276" s="7" ph="1"/>
    </row>
    <row r="1277" spans="8:8" ht="21" x14ac:dyDescent="0.15">
      <c r="H1277" s="7" ph="1"/>
    </row>
    <row r="1278" spans="8:8" ht="21" x14ac:dyDescent="0.15">
      <c r="H1278" s="7" ph="1"/>
    </row>
    <row r="1279" spans="8:8" ht="21" x14ac:dyDescent="0.15">
      <c r="H1279" s="7" ph="1"/>
    </row>
    <row r="1280" spans="8:8" ht="21" x14ac:dyDescent="0.15">
      <c r="H1280" s="7" ph="1"/>
    </row>
    <row r="1281" spans="8:8" ht="21" x14ac:dyDescent="0.15">
      <c r="H1281" s="7" ph="1"/>
    </row>
    <row r="1299" spans="8:8" ht="21" x14ac:dyDescent="0.15">
      <c r="H1299" s="7" ph="1"/>
    </row>
    <row r="1300" spans="8:8" ht="21" x14ac:dyDescent="0.15">
      <c r="H1300" s="7" ph="1"/>
    </row>
    <row r="1301" spans="8:8" ht="21" x14ac:dyDescent="0.15">
      <c r="H1301" s="7" ph="1"/>
    </row>
    <row r="1302" spans="8:8" ht="21" x14ac:dyDescent="0.15">
      <c r="H1302" s="7" ph="1"/>
    </row>
    <row r="1303" spans="8:8" ht="21" x14ac:dyDescent="0.15">
      <c r="H1303" s="7" ph="1"/>
    </row>
    <row r="1304" spans="8:8" ht="21" x14ac:dyDescent="0.15">
      <c r="H1304" s="7" ph="1"/>
    </row>
    <row r="1305" spans="8:8" ht="21" x14ac:dyDescent="0.15">
      <c r="H1305" s="7" ph="1"/>
    </row>
    <row r="1306" spans="8:8" ht="21" x14ac:dyDescent="0.15">
      <c r="H1306" s="7" ph="1"/>
    </row>
    <row r="1307" spans="8:8" ht="21" x14ac:dyDescent="0.15">
      <c r="H1307" s="7" ph="1"/>
    </row>
    <row r="1308" spans="8:8" ht="21" x14ac:dyDescent="0.15">
      <c r="H1308" s="7" ph="1"/>
    </row>
    <row r="1309" spans="8:8" ht="21" x14ac:dyDescent="0.15">
      <c r="H1309" s="7" ph="1"/>
    </row>
    <row r="1310" spans="8:8" ht="21" x14ac:dyDescent="0.15">
      <c r="H1310" s="7" ph="1"/>
    </row>
    <row r="1311" spans="8:8" ht="21" x14ac:dyDescent="0.15">
      <c r="H1311" s="7" ph="1"/>
    </row>
    <row r="1312" spans="8:8" ht="21" x14ac:dyDescent="0.15">
      <c r="H1312" s="7" ph="1"/>
    </row>
    <row r="1313" spans="8:8" ht="21" x14ac:dyDescent="0.15">
      <c r="H1313" s="7" ph="1"/>
    </row>
    <row r="1314" spans="8:8" ht="21" x14ac:dyDescent="0.15">
      <c r="H1314" s="7" ph="1"/>
    </row>
    <row r="1315" spans="8:8" ht="21" x14ac:dyDescent="0.15">
      <c r="H1315" s="7" ph="1"/>
    </row>
    <row r="1316" spans="8:8" ht="21" x14ac:dyDescent="0.15">
      <c r="H1316" s="7" ph="1"/>
    </row>
    <row r="1317" spans="8:8" ht="21" x14ac:dyDescent="0.15">
      <c r="H1317" s="7" ph="1"/>
    </row>
    <row r="1318" spans="8:8" ht="21" x14ac:dyDescent="0.15">
      <c r="H1318" s="7" ph="1"/>
    </row>
    <row r="1319" spans="8:8" ht="21" x14ac:dyDescent="0.15">
      <c r="H1319" s="7" ph="1"/>
    </row>
    <row r="1320" spans="8:8" ht="21" x14ac:dyDescent="0.15">
      <c r="H1320" s="7" ph="1"/>
    </row>
    <row r="1321" spans="8:8" ht="21" x14ac:dyDescent="0.15">
      <c r="H1321" s="7" ph="1"/>
    </row>
    <row r="1322" spans="8:8" ht="21" x14ac:dyDescent="0.15">
      <c r="H1322" s="7" ph="1"/>
    </row>
    <row r="1323" spans="8:8" ht="21" x14ac:dyDescent="0.15">
      <c r="H1323" s="7" ph="1"/>
    </row>
    <row r="1324" spans="8:8" ht="21" x14ac:dyDescent="0.15">
      <c r="H1324" s="7" ph="1"/>
    </row>
    <row r="1325" spans="8:8" ht="21" x14ac:dyDescent="0.15">
      <c r="H1325" s="7" ph="1"/>
    </row>
    <row r="1326" spans="8:8" ht="21" x14ac:dyDescent="0.15">
      <c r="H1326" s="7" ph="1"/>
    </row>
    <row r="1327" spans="8:8" ht="21" x14ac:dyDescent="0.15">
      <c r="H1327" s="7" ph="1"/>
    </row>
    <row r="1328" spans="8:8" ht="21" x14ac:dyDescent="0.15">
      <c r="H1328" s="7" ph="1"/>
    </row>
    <row r="1329" spans="8:8" ht="21" x14ac:dyDescent="0.15">
      <c r="H1329" s="7" ph="1"/>
    </row>
    <row r="1330" spans="8:8" ht="21" x14ac:dyDescent="0.15">
      <c r="H1330" s="7" ph="1"/>
    </row>
    <row r="1331" spans="8:8" ht="21" x14ac:dyDescent="0.15">
      <c r="H1331" s="7" ph="1"/>
    </row>
    <row r="1332" spans="8:8" ht="21" x14ac:dyDescent="0.15">
      <c r="H1332" s="7" ph="1"/>
    </row>
    <row r="1333" spans="8:8" ht="21" x14ac:dyDescent="0.15">
      <c r="H1333" s="7" ph="1"/>
    </row>
    <row r="1334" spans="8:8" ht="21" x14ac:dyDescent="0.15">
      <c r="H1334" s="7" ph="1"/>
    </row>
    <row r="1335" spans="8:8" ht="21" x14ac:dyDescent="0.15">
      <c r="H1335" s="7" ph="1"/>
    </row>
    <row r="1336" spans="8:8" ht="21" x14ac:dyDescent="0.15">
      <c r="H1336" s="7" ph="1"/>
    </row>
    <row r="1337" spans="8:8" ht="21" x14ac:dyDescent="0.15">
      <c r="H1337" s="7" ph="1"/>
    </row>
    <row r="1338" spans="8:8" ht="21" x14ac:dyDescent="0.15">
      <c r="H1338" s="7" ph="1"/>
    </row>
    <row r="1339" spans="8:8" ht="21" x14ac:dyDescent="0.15">
      <c r="H1339" s="7" ph="1"/>
    </row>
    <row r="1340" spans="8:8" ht="21" x14ac:dyDescent="0.15">
      <c r="H1340" s="7" ph="1"/>
    </row>
    <row r="1341" spans="8:8" ht="21" x14ac:dyDescent="0.15">
      <c r="H1341" s="7" ph="1"/>
    </row>
    <row r="1342" spans="8:8" ht="21" x14ac:dyDescent="0.15">
      <c r="H1342" s="7" ph="1"/>
    </row>
    <row r="1343" spans="8:8" ht="21" x14ac:dyDescent="0.15">
      <c r="H1343" s="7" ph="1"/>
    </row>
    <row r="1344" spans="8:8" ht="21" x14ac:dyDescent="0.15">
      <c r="H1344" s="7" ph="1"/>
    </row>
    <row r="1345" spans="8:8" ht="21" x14ac:dyDescent="0.15">
      <c r="H1345" s="7" ph="1"/>
    </row>
    <row r="1346" spans="8:8" ht="21" x14ac:dyDescent="0.15">
      <c r="H1346" s="7" ph="1"/>
    </row>
    <row r="1347" spans="8:8" ht="21" x14ac:dyDescent="0.15">
      <c r="H1347" s="7" ph="1"/>
    </row>
    <row r="1348" spans="8:8" ht="21" x14ac:dyDescent="0.15">
      <c r="H1348" s="7" ph="1"/>
    </row>
    <row r="1349" spans="8:8" ht="21" x14ac:dyDescent="0.15">
      <c r="H1349" s="7" ph="1"/>
    </row>
    <row r="1350" spans="8:8" ht="21" x14ac:dyDescent="0.15">
      <c r="H1350" s="7" ph="1"/>
    </row>
    <row r="1351" spans="8:8" ht="21" x14ac:dyDescent="0.15">
      <c r="H1351" s="7" ph="1"/>
    </row>
    <row r="1352" spans="8:8" ht="21" x14ac:dyDescent="0.15">
      <c r="H1352" s="7" ph="1"/>
    </row>
    <row r="1353" spans="8:8" ht="21" x14ac:dyDescent="0.15">
      <c r="H1353" s="7" ph="1"/>
    </row>
    <row r="1354" spans="8:8" ht="21" x14ac:dyDescent="0.15">
      <c r="H1354" s="7" ph="1"/>
    </row>
    <row r="1355" spans="8:8" ht="21" x14ac:dyDescent="0.15">
      <c r="H1355" s="7" ph="1"/>
    </row>
    <row r="1356" spans="8:8" ht="21" x14ac:dyDescent="0.15">
      <c r="H1356" s="7" ph="1"/>
    </row>
    <row r="1357" spans="8:8" ht="21" x14ac:dyDescent="0.15">
      <c r="H1357" s="7" ph="1"/>
    </row>
    <row r="1358" spans="8:8" ht="21" x14ac:dyDescent="0.15">
      <c r="H1358" s="7" ph="1"/>
    </row>
    <row r="1359" spans="8:8" ht="21" x14ac:dyDescent="0.15">
      <c r="H1359" s="7" ph="1"/>
    </row>
    <row r="1360" spans="8:8" ht="21" x14ac:dyDescent="0.15">
      <c r="H1360" s="7" ph="1"/>
    </row>
    <row r="1361" spans="8:8" ht="21" x14ac:dyDescent="0.15">
      <c r="H1361" s="7" ph="1"/>
    </row>
    <row r="1362" spans="8:8" ht="21" x14ac:dyDescent="0.15">
      <c r="H1362" s="7" ph="1"/>
    </row>
    <row r="1363" spans="8:8" ht="21" x14ac:dyDescent="0.15">
      <c r="H1363" s="7" ph="1"/>
    </row>
    <row r="1364" spans="8:8" ht="21" x14ac:dyDescent="0.15">
      <c r="H1364" s="7" ph="1"/>
    </row>
    <row r="1365" spans="8:8" ht="21" x14ac:dyDescent="0.15">
      <c r="H1365" s="7" ph="1"/>
    </row>
    <row r="1366" spans="8:8" ht="21" x14ac:dyDescent="0.15">
      <c r="H1366" s="7" ph="1"/>
    </row>
    <row r="1367" spans="8:8" ht="21" x14ac:dyDescent="0.15">
      <c r="H1367" s="7" ph="1"/>
    </row>
    <row r="1368" spans="8:8" ht="21" x14ac:dyDescent="0.15">
      <c r="H1368" s="7" ph="1"/>
    </row>
    <row r="1369" spans="8:8" ht="21" x14ac:dyDescent="0.15">
      <c r="H1369" s="7" ph="1"/>
    </row>
    <row r="1370" spans="8:8" ht="21" x14ac:dyDescent="0.15">
      <c r="H1370" s="7" ph="1"/>
    </row>
    <row r="1371" spans="8:8" ht="21" x14ac:dyDescent="0.15">
      <c r="H1371" s="7" ph="1"/>
    </row>
    <row r="1372" spans="8:8" ht="21" x14ac:dyDescent="0.15">
      <c r="H1372" s="7" ph="1"/>
    </row>
    <row r="1373" spans="8:8" ht="21" x14ac:dyDescent="0.15">
      <c r="H1373" s="7" ph="1"/>
    </row>
    <row r="1374" spans="8:8" ht="21" x14ac:dyDescent="0.15">
      <c r="H1374" s="7" ph="1"/>
    </row>
    <row r="1375" spans="8:8" ht="21" x14ac:dyDescent="0.15">
      <c r="H1375" s="7" ph="1"/>
    </row>
    <row r="1378" spans="8:8" ht="21" x14ac:dyDescent="0.15">
      <c r="H1378" s="7" ph="1"/>
    </row>
    <row r="1379" spans="8:8" ht="21" x14ac:dyDescent="0.15">
      <c r="H1379" s="7" ph="1"/>
    </row>
    <row r="1412" spans="8:8" ht="21" x14ac:dyDescent="0.15">
      <c r="H1412" s="7" ph="1"/>
    </row>
    <row r="1413" spans="8:8" ht="21" x14ac:dyDescent="0.15">
      <c r="H1413" s="7" ph="1"/>
    </row>
    <row r="1414" spans="8:8" ht="21" x14ac:dyDescent="0.15">
      <c r="H1414" s="7" ph="1"/>
    </row>
    <row r="1415" spans="8:8" ht="21" x14ac:dyDescent="0.15">
      <c r="H1415" s="7" ph="1"/>
    </row>
    <row r="1416" spans="8:8" ht="21" x14ac:dyDescent="0.15">
      <c r="H1416" s="7" ph="1"/>
    </row>
    <row r="1417" spans="8:8" ht="21" x14ac:dyDescent="0.15">
      <c r="H1417" s="7" ph="1"/>
    </row>
    <row r="1418" spans="8:8" ht="21" x14ac:dyDescent="0.15">
      <c r="H1418" s="7" ph="1"/>
    </row>
    <row r="1419" spans="8:8" ht="21" x14ac:dyDescent="0.15">
      <c r="H1419" s="7" ph="1"/>
    </row>
    <row r="1420" spans="8:8" ht="21" x14ac:dyDescent="0.15">
      <c r="H1420" s="7" ph="1"/>
    </row>
    <row r="1421" spans="8:8" ht="21" x14ac:dyDescent="0.15">
      <c r="H1421" s="7" ph="1"/>
    </row>
    <row r="1422" spans="8:8" ht="21" x14ac:dyDescent="0.15">
      <c r="H1422" s="7" ph="1"/>
    </row>
    <row r="1423" spans="8:8" ht="21" x14ac:dyDescent="0.15">
      <c r="H1423" s="7" ph="1"/>
    </row>
    <row r="1424" spans="8:8" ht="21" x14ac:dyDescent="0.15">
      <c r="H1424" s="7" ph="1"/>
    </row>
    <row r="1425" spans="8:8" ht="21" x14ac:dyDescent="0.15">
      <c r="H1425" s="7" ph="1"/>
    </row>
    <row r="1426" spans="8:8" ht="21" x14ac:dyDescent="0.15">
      <c r="H1426" s="7" ph="1"/>
    </row>
    <row r="1427" spans="8:8" ht="21" x14ac:dyDescent="0.15">
      <c r="H1427" s="7" ph="1"/>
    </row>
    <row r="1428" spans="8:8" ht="21" x14ac:dyDescent="0.15">
      <c r="H1428" s="7" ph="1"/>
    </row>
    <row r="1429" spans="8:8" ht="21" x14ac:dyDescent="0.15">
      <c r="H1429" s="7" ph="1"/>
    </row>
    <row r="1430" spans="8:8" ht="21" x14ac:dyDescent="0.15">
      <c r="H1430" s="7" ph="1"/>
    </row>
    <row r="1431" spans="8:8" ht="21" x14ac:dyDescent="0.15">
      <c r="H1431" s="7" ph="1"/>
    </row>
    <row r="1432" spans="8:8" ht="21" x14ac:dyDescent="0.15">
      <c r="H1432" s="7" ph="1"/>
    </row>
    <row r="1433" spans="8:8" ht="21" x14ac:dyDescent="0.15">
      <c r="H1433" s="7" ph="1"/>
    </row>
    <row r="1434" spans="8:8" ht="21" x14ac:dyDescent="0.15">
      <c r="H1434" s="7" ph="1"/>
    </row>
    <row r="1435" spans="8:8" ht="21" x14ac:dyDescent="0.15">
      <c r="H1435" s="7" ph="1"/>
    </row>
    <row r="1436" spans="8:8" ht="21" x14ac:dyDescent="0.15">
      <c r="H1436" s="7" ph="1"/>
    </row>
    <row r="1437" spans="8:8" ht="21" x14ac:dyDescent="0.15">
      <c r="H1437" s="7" ph="1"/>
    </row>
    <row r="1438" spans="8:8" ht="21" x14ac:dyDescent="0.15">
      <c r="H1438" s="7" ph="1"/>
    </row>
    <row r="1439" spans="8:8" ht="21" x14ac:dyDescent="0.15">
      <c r="H1439" s="7" ph="1"/>
    </row>
    <row r="1440" spans="8:8" ht="21" x14ac:dyDescent="0.15">
      <c r="H1440" s="7" ph="1"/>
    </row>
    <row r="1441" spans="8:8" ht="21" x14ac:dyDescent="0.15">
      <c r="H1441" s="7" ph="1"/>
    </row>
    <row r="1442" spans="8:8" ht="21" x14ac:dyDescent="0.15">
      <c r="H1442" s="7" ph="1"/>
    </row>
    <row r="1443" spans="8:8" ht="21" x14ac:dyDescent="0.15">
      <c r="H1443" s="7" ph="1"/>
    </row>
    <row r="1444" spans="8:8" ht="21" x14ac:dyDescent="0.15">
      <c r="H1444" s="7" ph="1"/>
    </row>
    <row r="1445" spans="8:8" ht="21" x14ac:dyDescent="0.15">
      <c r="H1445" s="7" ph="1"/>
    </row>
    <row r="1446" spans="8:8" ht="21" x14ac:dyDescent="0.15">
      <c r="H1446" s="7" ph="1"/>
    </row>
    <row r="1447" spans="8:8" ht="21" x14ac:dyDescent="0.15">
      <c r="H1447" s="7" ph="1"/>
    </row>
    <row r="1448" spans="8:8" ht="21" x14ac:dyDescent="0.15">
      <c r="H1448" s="7" ph="1"/>
    </row>
    <row r="1449" spans="8:8" ht="21" x14ac:dyDescent="0.15">
      <c r="H1449" s="7" ph="1"/>
    </row>
    <row r="1450" spans="8:8" ht="21" x14ac:dyDescent="0.15">
      <c r="H1450" s="7" ph="1"/>
    </row>
    <row r="1451" spans="8:8" ht="21" x14ac:dyDescent="0.15">
      <c r="H1451" s="7" ph="1"/>
    </row>
    <row r="1452" spans="8:8" ht="21" x14ac:dyDescent="0.15">
      <c r="H1452" s="7" ph="1"/>
    </row>
    <row r="1453" spans="8:8" ht="21" x14ac:dyDescent="0.15">
      <c r="H1453" s="7" ph="1"/>
    </row>
    <row r="1454" spans="8:8" ht="21" x14ac:dyDescent="0.15">
      <c r="H1454" s="7" ph="1"/>
    </row>
    <row r="1455" spans="8:8" ht="21" x14ac:dyDescent="0.15">
      <c r="H1455" s="7" ph="1"/>
    </row>
    <row r="1456" spans="8:8" ht="21" x14ac:dyDescent="0.15">
      <c r="H1456" s="7" ph="1"/>
    </row>
    <row r="1457" spans="8:8" ht="21" x14ac:dyDescent="0.15">
      <c r="H1457" s="7" ph="1"/>
    </row>
    <row r="1458" spans="8:8" ht="21" x14ac:dyDescent="0.15">
      <c r="H1458" s="7" ph="1"/>
    </row>
    <row r="1459" spans="8:8" ht="21" x14ac:dyDescent="0.15">
      <c r="H1459" s="7" ph="1"/>
    </row>
    <row r="1460" spans="8:8" ht="21" x14ac:dyDescent="0.15">
      <c r="H1460" s="7" ph="1"/>
    </row>
    <row r="1461" spans="8:8" ht="21" x14ac:dyDescent="0.15">
      <c r="H1461" s="7" ph="1"/>
    </row>
    <row r="1462" spans="8:8" ht="21" x14ac:dyDescent="0.15">
      <c r="H1462" s="7" ph="1"/>
    </row>
    <row r="1463" spans="8:8" ht="21" x14ac:dyDescent="0.15">
      <c r="H1463" s="7" ph="1"/>
    </row>
    <row r="1464" spans="8:8" ht="21" x14ac:dyDescent="0.15">
      <c r="H1464" s="7" ph="1"/>
    </row>
    <row r="1465" spans="8:8" ht="21" x14ac:dyDescent="0.15">
      <c r="H1465" s="7" ph="1"/>
    </row>
    <row r="1466" spans="8:8" ht="21" x14ac:dyDescent="0.15">
      <c r="H1466" s="7" ph="1"/>
    </row>
    <row r="1467" spans="8:8" ht="21" x14ac:dyDescent="0.15">
      <c r="H1467" s="7" ph="1"/>
    </row>
    <row r="1468" spans="8:8" ht="21" x14ac:dyDescent="0.15">
      <c r="H1468" s="7" ph="1"/>
    </row>
    <row r="1469" spans="8:8" ht="21" x14ac:dyDescent="0.15">
      <c r="H1469" s="7" ph="1"/>
    </row>
    <row r="1470" spans="8:8" ht="21" x14ac:dyDescent="0.15">
      <c r="H1470" s="7" ph="1"/>
    </row>
    <row r="1471" spans="8:8" ht="21" x14ac:dyDescent="0.15">
      <c r="H1471" s="7" ph="1"/>
    </row>
    <row r="1472" spans="8:8" ht="21" x14ac:dyDescent="0.15">
      <c r="H1472" s="7" ph="1"/>
    </row>
    <row r="1473" spans="8:8" ht="21" x14ac:dyDescent="0.15">
      <c r="H1473" s="7" ph="1"/>
    </row>
    <row r="1474" spans="8:8" ht="21" x14ac:dyDescent="0.15">
      <c r="H1474" s="7" ph="1"/>
    </row>
    <row r="1475" spans="8:8" ht="21" x14ac:dyDescent="0.15">
      <c r="H1475" s="7" ph="1"/>
    </row>
    <row r="1498" spans="8:8" ht="21" x14ac:dyDescent="0.15">
      <c r="H1498" s="7" ph="1"/>
    </row>
    <row r="1499" spans="8:8" ht="21" x14ac:dyDescent="0.15">
      <c r="H1499" s="7" ph="1"/>
    </row>
    <row r="1500" spans="8:8" ht="21" x14ac:dyDescent="0.15">
      <c r="H1500" s="7" ph="1"/>
    </row>
    <row r="1501" spans="8:8" ht="21" x14ac:dyDescent="0.15">
      <c r="H1501" s="7" ph="1"/>
    </row>
    <row r="1502" spans="8:8" ht="21" x14ac:dyDescent="0.15">
      <c r="H1502" s="7" ph="1"/>
    </row>
    <row r="1503" spans="8:8" ht="21" x14ac:dyDescent="0.15">
      <c r="H1503" s="7" ph="1"/>
    </row>
    <row r="1504" spans="8:8" ht="21" x14ac:dyDescent="0.15">
      <c r="H1504" s="7" ph="1"/>
    </row>
    <row r="1505" spans="8:8" ht="21" x14ac:dyDescent="0.15">
      <c r="H1505" s="7" ph="1"/>
    </row>
    <row r="1506" spans="8:8" ht="21" x14ac:dyDescent="0.15">
      <c r="H1506" s="7" ph="1"/>
    </row>
    <row r="1507" spans="8:8" ht="21" x14ac:dyDescent="0.15">
      <c r="H1507" s="7" ph="1"/>
    </row>
    <row r="1508" spans="8:8" ht="21" x14ac:dyDescent="0.15">
      <c r="H1508" s="7" ph="1"/>
    </row>
    <row r="1509" spans="8:8" ht="21" x14ac:dyDescent="0.15">
      <c r="H1509" s="7" ph="1"/>
    </row>
    <row r="1510" spans="8:8" ht="21" x14ac:dyDescent="0.15">
      <c r="H1510" s="7" ph="1"/>
    </row>
    <row r="1511" spans="8:8" ht="21" x14ac:dyDescent="0.15">
      <c r="H1511" s="7" ph="1"/>
    </row>
    <row r="1512" spans="8:8" ht="21" x14ac:dyDescent="0.15">
      <c r="H1512" s="7" ph="1"/>
    </row>
    <row r="1513" spans="8:8" ht="21" x14ac:dyDescent="0.15">
      <c r="H1513" s="7" ph="1"/>
    </row>
    <row r="1514" spans="8:8" ht="21" x14ac:dyDescent="0.15">
      <c r="H1514" s="7" ph="1"/>
    </row>
    <row r="1515" spans="8:8" ht="21" x14ac:dyDescent="0.15">
      <c r="H1515" s="7" ph="1"/>
    </row>
    <row r="1516" spans="8:8" ht="21" x14ac:dyDescent="0.15">
      <c r="H1516" s="7" ph="1"/>
    </row>
    <row r="1517" spans="8:8" ht="21" x14ac:dyDescent="0.15">
      <c r="H1517" s="7" ph="1"/>
    </row>
    <row r="1518" spans="8:8" ht="21" x14ac:dyDescent="0.15">
      <c r="H1518" s="7" ph="1"/>
    </row>
    <row r="1519" spans="8:8" ht="21" x14ac:dyDescent="0.15">
      <c r="H1519" s="7" ph="1"/>
    </row>
    <row r="1520" spans="8:8" ht="21" x14ac:dyDescent="0.15">
      <c r="H1520" s="7" ph="1"/>
    </row>
    <row r="1521" spans="8:8" ht="21" x14ac:dyDescent="0.15">
      <c r="H1521" s="7" ph="1"/>
    </row>
    <row r="1522" spans="8:8" ht="21" x14ac:dyDescent="0.15">
      <c r="H1522" s="7" ph="1"/>
    </row>
    <row r="1523" spans="8:8" ht="21" x14ac:dyDescent="0.15">
      <c r="H1523" s="7" ph="1"/>
    </row>
    <row r="1524" spans="8:8" ht="21" x14ac:dyDescent="0.15">
      <c r="H1524" s="7" ph="1"/>
    </row>
    <row r="1525" spans="8:8" ht="21" x14ac:dyDescent="0.15">
      <c r="H1525" s="7" ph="1"/>
    </row>
    <row r="1526" spans="8:8" ht="21" x14ac:dyDescent="0.15">
      <c r="H1526" s="7" ph="1"/>
    </row>
    <row r="1527" spans="8:8" ht="21" x14ac:dyDescent="0.15">
      <c r="H1527" s="7" ph="1"/>
    </row>
    <row r="1528" spans="8:8" ht="21" x14ac:dyDescent="0.15">
      <c r="H1528" s="7" ph="1"/>
    </row>
    <row r="1529" spans="8:8" ht="21" x14ac:dyDescent="0.15">
      <c r="H1529" s="7" ph="1"/>
    </row>
    <row r="1530" spans="8:8" ht="21" x14ac:dyDescent="0.15">
      <c r="H1530" s="7" ph="1"/>
    </row>
    <row r="1531" spans="8:8" ht="21" x14ac:dyDescent="0.15">
      <c r="H1531" s="7" ph="1"/>
    </row>
    <row r="1532" spans="8:8" ht="21" x14ac:dyDescent="0.15">
      <c r="H1532" s="7" ph="1"/>
    </row>
    <row r="1533" spans="8:8" ht="21" x14ac:dyDescent="0.15">
      <c r="H1533" s="7" ph="1"/>
    </row>
    <row r="1534" spans="8:8" ht="21" x14ac:dyDescent="0.15">
      <c r="H1534" s="7" ph="1"/>
    </row>
    <row r="1535" spans="8:8" ht="21" x14ac:dyDescent="0.15">
      <c r="H1535" s="7" ph="1"/>
    </row>
    <row r="1536" spans="8:8" ht="21" x14ac:dyDescent="0.15">
      <c r="H1536" s="7" ph="1"/>
    </row>
    <row r="1537" spans="8:8" ht="21" x14ac:dyDescent="0.15">
      <c r="H1537" s="7" ph="1"/>
    </row>
    <row r="1538" spans="8:8" ht="21" x14ac:dyDescent="0.15">
      <c r="H1538" s="7" ph="1"/>
    </row>
    <row r="1539" spans="8:8" ht="21" x14ac:dyDescent="0.15">
      <c r="H1539" s="7" ph="1"/>
    </row>
    <row r="1540" spans="8:8" ht="21" x14ac:dyDescent="0.15">
      <c r="H1540" s="7" ph="1"/>
    </row>
    <row r="1541" spans="8:8" ht="21" x14ac:dyDescent="0.15">
      <c r="H1541" s="7" ph="1"/>
    </row>
    <row r="1542" spans="8:8" ht="21" x14ac:dyDescent="0.15">
      <c r="H1542" s="7" ph="1"/>
    </row>
    <row r="1543" spans="8:8" ht="21" x14ac:dyDescent="0.15">
      <c r="H1543" s="7" ph="1"/>
    </row>
    <row r="1544" spans="8:8" ht="21" x14ac:dyDescent="0.15">
      <c r="H1544" s="7" ph="1"/>
    </row>
    <row r="1545" spans="8:8" ht="21" x14ac:dyDescent="0.15">
      <c r="H1545" s="7" ph="1"/>
    </row>
    <row r="1546" spans="8:8" ht="21" x14ac:dyDescent="0.15">
      <c r="H1546" s="7" ph="1"/>
    </row>
    <row r="1547" spans="8:8" ht="21" x14ac:dyDescent="0.15">
      <c r="H1547" s="7" ph="1"/>
    </row>
    <row r="1548" spans="8:8" ht="21" x14ac:dyDescent="0.15">
      <c r="H1548" s="7" ph="1"/>
    </row>
    <row r="1549" spans="8:8" ht="21" x14ac:dyDescent="0.15">
      <c r="H1549" s="7" ph="1"/>
    </row>
    <row r="1550" spans="8:8" ht="21" x14ac:dyDescent="0.15">
      <c r="H1550" s="7" ph="1"/>
    </row>
    <row r="1551" spans="8:8" ht="21" x14ac:dyDescent="0.15">
      <c r="H1551" s="7" ph="1"/>
    </row>
    <row r="1552" spans="8:8" ht="21" x14ac:dyDescent="0.15">
      <c r="H1552" s="7" ph="1"/>
    </row>
    <row r="1553" spans="8:8" ht="21" x14ac:dyDescent="0.15">
      <c r="H1553" s="7" ph="1"/>
    </row>
    <row r="1554" spans="8:8" ht="21" x14ac:dyDescent="0.15">
      <c r="H1554" s="7" ph="1"/>
    </row>
    <row r="1555" spans="8:8" ht="21" x14ac:dyDescent="0.15">
      <c r="H1555" s="7" ph="1"/>
    </row>
    <row r="1556" spans="8:8" ht="21" x14ac:dyDescent="0.15">
      <c r="H1556" s="7" ph="1"/>
    </row>
    <row r="1557" spans="8:8" ht="21" x14ac:dyDescent="0.15">
      <c r="H1557" s="7" ph="1"/>
    </row>
    <row r="1558" spans="8:8" ht="21" x14ac:dyDescent="0.15">
      <c r="H1558" s="7" ph="1"/>
    </row>
    <row r="1559" spans="8:8" ht="21" x14ac:dyDescent="0.15">
      <c r="H1559" s="7" ph="1"/>
    </row>
    <row r="1560" spans="8:8" ht="21" x14ac:dyDescent="0.15">
      <c r="H1560" s="7" ph="1"/>
    </row>
    <row r="1561" spans="8:8" ht="21" x14ac:dyDescent="0.15">
      <c r="H1561" s="7" ph="1"/>
    </row>
  </sheetData>
  <mergeCells count="839">
    <mergeCell ref="BA119:BA126"/>
    <mergeCell ref="BB119:BB126"/>
    <mergeCell ref="BC119:BC126"/>
    <mergeCell ref="BD119:BD126"/>
    <mergeCell ref="BE119:BE126"/>
    <mergeCell ref="AT119:AT126"/>
    <mergeCell ref="AU119:AU126"/>
    <mergeCell ref="AV119:AV126"/>
    <mergeCell ref="AY119:AY126"/>
    <mergeCell ref="AZ119:AZ126"/>
    <mergeCell ref="AO119:AO126"/>
    <mergeCell ref="AP119:AP126"/>
    <mergeCell ref="AQ119:AQ126"/>
    <mergeCell ref="AR119:AR126"/>
    <mergeCell ref="AS119:AS126"/>
    <mergeCell ref="AJ119:AJ126"/>
    <mergeCell ref="AK119:AK126"/>
    <mergeCell ref="AL119:AL126"/>
    <mergeCell ref="AM119:AM126"/>
    <mergeCell ref="AN119:AN126"/>
    <mergeCell ref="AE119:AE126"/>
    <mergeCell ref="AF119:AF126"/>
    <mergeCell ref="AG119:AG126"/>
    <mergeCell ref="AH119:AH126"/>
    <mergeCell ref="AI119:AI126"/>
    <mergeCell ref="Z119:Z126"/>
    <mergeCell ref="AA119:AA126"/>
    <mergeCell ref="AB119:AB126"/>
    <mergeCell ref="AC119:AC126"/>
    <mergeCell ref="AD119:AD126"/>
    <mergeCell ref="U119:U126"/>
    <mergeCell ref="V119:V126"/>
    <mergeCell ref="W119:W126"/>
    <mergeCell ref="X119:X126"/>
    <mergeCell ref="Y119:Y126"/>
    <mergeCell ref="P119:P126"/>
    <mergeCell ref="Q119:Q126"/>
    <mergeCell ref="R119:R126"/>
    <mergeCell ref="S119:S126"/>
    <mergeCell ref="T119:T126"/>
    <mergeCell ref="K119:K126"/>
    <mergeCell ref="L119:L126"/>
    <mergeCell ref="M119:M126"/>
    <mergeCell ref="N119:N126"/>
    <mergeCell ref="O119:O126"/>
    <mergeCell ref="F119:F126"/>
    <mergeCell ref="G119:G126"/>
    <mergeCell ref="H119:H126"/>
    <mergeCell ref="I119:I126"/>
    <mergeCell ref="J119:J126"/>
    <mergeCell ref="A119:A126"/>
    <mergeCell ref="B119:B126"/>
    <mergeCell ref="C119:C126"/>
    <mergeCell ref="D119:D126"/>
    <mergeCell ref="E119:E126"/>
    <mergeCell ref="BA111:BA118"/>
    <mergeCell ref="BB111:BB118"/>
    <mergeCell ref="BC111:BC118"/>
    <mergeCell ref="BD111:BD118"/>
    <mergeCell ref="AJ111:AJ118"/>
    <mergeCell ref="AK111:AK118"/>
    <mergeCell ref="AL111:AL118"/>
    <mergeCell ref="AM111:AM118"/>
    <mergeCell ref="AN111:AN118"/>
    <mergeCell ref="AE111:AE118"/>
    <mergeCell ref="AF111:AF118"/>
    <mergeCell ref="AG111:AG118"/>
    <mergeCell ref="AH111:AH118"/>
    <mergeCell ref="AI111:AI118"/>
    <mergeCell ref="Z111:Z118"/>
    <mergeCell ref="AA111:AA118"/>
    <mergeCell ref="AB111:AB118"/>
    <mergeCell ref="AC111:AC118"/>
    <mergeCell ref="AD111:AD118"/>
    <mergeCell ref="BE111:BE118"/>
    <mergeCell ref="AT111:AT118"/>
    <mergeCell ref="AU111:AU118"/>
    <mergeCell ref="AV111:AV118"/>
    <mergeCell ref="AY111:AY118"/>
    <mergeCell ref="AZ111:AZ118"/>
    <mergeCell ref="AO111:AO118"/>
    <mergeCell ref="AP111:AP118"/>
    <mergeCell ref="AQ111:AQ118"/>
    <mergeCell ref="AR111:AR118"/>
    <mergeCell ref="AS111:AS118"/>
    <mergeCell ref="U111:U118"/>
    <mergeCell ref="V111:V118"/>
    <mergeCell ref="W111:W118"/>
    <mergeCell ref="X111:X118"/>
    <mergeCell ref="Y111:Y118"/>
    <mergeCell ref="P111:P118"/>
    <mergeCell ref="Q111:Q118"/>
    <mergeCell ref="R111:R118"/>
    <mergeCell ref="S111:S118"/>
    <mergeCell ref="T111:T118"/>
    <mergeCell ref="K111:K118"/>
    <mergeCell ref="L111:L118"/>
    <mergeCell ref="M111:M118"/>
    <mergeCell ref="N111:N118"/>
    <mergeCell ref="O111:O118"/>
    <mergeCell ref="F111:F118"/>
    <mergeCell ref="G111:G118"/>
    <mergeCell ref="H111:H118"/>
    <mergeCell ref="I111:I118"/>
    <mergeCell ref="J111:J118"/>
    <mergeCell ref="A111:A118"/>
    <mergeCell ref="B111:B118"/>
    <mergeCell ref="C111:C118"/>
    <mergeCell ref="D111:D118"/>
    <mergeCell ref="E111:E118"/>
    <mergeCell ref="BA103:BA110"/>
    <mergeCell ref="BB103:BB110"/>
    <mergeCell ref="BC103:BC110"/>
    <mergeCell ref="BD103:BD110"/>
    <mergeCell ref="AJ103:AJ110"/>
    <mergeCell ref="AK103:AK110"/>
    <mergeCell ref="AL103:AL110"/>
    <mergeCell ref="AM103:AM110"/>
    <mergeCell ref="AN103:AN110"/>
    <mergeCell ref="AE103:AE110"/>
    <mergeCell ref="AF103:AF110"/>
    <mergeCell ref="AG103:AG110"/>
    <mergeCell ref="AH103:AH110"/>
    <mergeCell ref="AI103:AI110"/>
    <mergeCell ref="Z103:Z110"/>
    <mergeCell ref="AA103:AA110"/>
    <mergeCell ref="AB103:AB110"/>
    <mergeCell ref="AC103:AC110"/>
    <mergeCell ref="AD103:AD110"/>
    <mergeCell ref="BE103:BE110"/>
    <mergeCell ref="AT103:AT110"/>
    <mergeCell ref="AU103:AU110"/>
    <mergeCell ref="AV103:AV110"/>
    <mergeCell ref="AY103:AY110"/>
    <mergeCell ref="AZ103:AZ110"/>
    <mergeCell ref="AO103:AO110"/>
    <mergeCell ref="AP103:AP110"/>
    <mergeCell ref="AQ103:AQ110"/>
    <mergeCell ref="AR103:AR110"/>
    <mergeCell ref="AS103:AS110"/>
    <mergeCell ref="U103:U110"/>
    <mergeCell ref="V103:V110"/>
    <mergeCell ref="W103:W110"/>
    <mergeCell ref="X103:X110"/>
    <mergeCell ref="Y103:Y110"/>
    <mergeCell ref="P103:P110"/>
    <mergeCell ref="Q103:Q110"/>
    <mergeCell ref="R103:R110"/>
    <mergeCell ref="S103:S110"/>
    <mergeCell ref="T103:T110"/>
    <mergeCell ref="K103:K110"/>
    <mergeCell ref="L103:L110"/>
    <mergeCell ref="M103:M110"/>
    <mergeCell ref="N103:N110"/>
    <mergeCell ref="O103:O110"/>
    <mergeCell ref="F103:F110"/>
    <mergeCell ref="G103:G110"/>
    <mergeCell ref="H103:H110"/>
    <mergeCell ref="I103:I110"/>
    <mergeCell ref="J103:J110"/>
    <mergeCell ref="A103:A110"/>
    <mergeCell ref="B103:B110"/>
    <mergeCell ref="C103:C110"/>
    <mergeCell ref="D103:D110"/>
    <mergeCell ref="E103:E110"/>
    <mergeCell ref="BA95:BA102"/>
    <mergeCell ref="BB95:BB102"/>
    <mergeCell ref="BC95:BC102"/>
    <mergeCell ref="BD95:BD102"/>
    <mergeCell ref="AJ95:AJ102"/>
    <mergeCell ref="AK95:AK102"/>
    <mergeCell ref="AL95:AL102"/>
    <mergeCell ref="AM95:AM102"/>
    <mergeCell ref="AN95:AN102"/>
    <mergeCell ref="AE95:AE102"/>
    <mergeCell ref="AF95:AF102"/>
    <mergeCell ref="AG95:AG102"/>
    <mergeCell ref="AH95:AH102"/>
    <mergeCell ref="AI95:AI102"/>
    <mergeCell ref="Z95:Z102"/>
    <mergeCell ref="AA95:AA102"/>
    <mergeCell ref="AB95:AB102"/>
    <mergeCell ref="AC95:AC102"/>
    <mergeCell ref="AD95:AD102"/>
    <mergeCell ref="BE95:BE102"/>
    <mergeCell ref="AT95:AT102"/>
    <mergeCell ref="AU95:AU102"/>
    <mergeCell ref="AV95:AV102"/>
    <mergeCell ref="AY95:AY102"/>
    <mergeCell ref="AZ95:AZ102"/>
    <mergeCell ref="AO95:AO102"/>
    <mergeCell ref="AP95:AP102"/>
    <mergeCell ref="AQ95:AQ102"/>
    <mergeCell ref="AR95:AR102"/>
    <mergeCell ref="AS95:AS102"/>
    <mergeCell ref="U95:U102"/>
    <mergeCell ref="V95:V102"/>
    <mergeCell ref="W95:W102"/>
    <mergeCell ref="X95:X102"/>
    <mergeCell ref="Y95:Y102"/>
    <mergeCell ref="P95:P102"/>
    <mergeCell ref="Q95:Q102"/>
    <mergeCell ref="R95:R102"/>
    <mergeCell ref="S95:S102"/>
    <mergeCell ref="T95:T102"/>
    <mergeCell ref="K95:K102"/>
    <mergeCell ref="L95:L102"/>
    <mergeCell ref="M95:M102"/>
    <mergeCell ref="N95:N102"/>
    <mergeCell ref="O95:O102"/>
    <mergeCell ref="F95:F102"/>
    <mergeCell ref="G95:G102"/>
    <mergeCell ref="H95:H102"/>
    <mergeCell ref="I95:I102"/>
    <mergeCell ref="J95:J102"/>
    <mergeCell ref="A95:A102"/>
    <mergeCell ref="B95:B102"/>
    <mergeCell ref="C95:C102"/>
    <mergeCell ref="D95:D102"/>
    <mergeCell ref="E95:E102"/>
    <mergeCell ref="BA87:BA94"/>
    <mergeCell ref="BB87:BB94"/>
    <mergeCell ref="BC87:BC94"/>
    <mergeCell ref="BD87:BD94"/>
    <mergeCell ref="AJ87:AJ94"/>
    <mergeCell ref="AK87:AK94"/>
    <mergeCell ref="AL87:AL94"/>
    <mergeCell ref="AM87:AM94"/>
    <mergeCell ref="AN87:AN94"/>
    <mergeCell ref="AE87:AE94"/>
    <mergeCell ref="AF87:AF94"/>
    <mergeCell ref="AG87:AG94"/>
    <mergeCell ref="AH87:AH94"/>
    <mergeCell ref="AI87:AI94"/>
    <mergeCell ref="Z87:Z94"/>
    <mergeCell ref="AA87:AA94"/>
    <mergeCell ref="AB87:AB94"/>
    <mergeCell ref="AC87:AC94"/>
    <mergeCell ref="AD87:AD94"/>
    <mergeCell ref="BE87:BE94"/>
    <mergeCell ref="AT87:AT94"/>
    <mergeCell ref="AU87:AU94"/>
    <mergeCell ref="AV87:AV94"/>
    <mergeCell ref="AY87:AY94"/>
    <mergeCell ref="AZ87:AZ94"/>
    <mergeCell ref="AO87:AO94"/>
    <mergeCell ref="AP87:AP94"/>
    <mergeCell ref="AQ87:AQ94"/>
    <mergeCell ref="AR87:AR94"/>
    <mergeCell ref="AS87:AS94"/>
    <mergeCell ref="U87:U94"/>
    <mergeCell ref="V87:V94"/>
    <mergeCell ref="W87:W94"/>
    <mergeCell ref="X87:X94"/>
    <mergeCell ref="Y87:Y94"/>
    <mergeCell ref="P87:P94"/>
    <mergeCell ref="Q87:Q94"/>
    <mergeCell ref="R87:R94"/>
    <mergeCell ref="S87:S94"/>
    <mergeCell ref="T87:T94"/>
    <mergeCell ref="K87:K94"/>
    <mergeCell ref="L87:L94"/>
    <mergeCell ref="M87:M94"/>
    <mergeCell ref="N87:N94"/>
    <mergeCell ref="O87:O94"/>
    <mergeCell ref="F87:F94"/>
    <mergeCell ref="G87:G94"/>
    <mergeCell ref="H87:H94"/>
    <mergeCell ref="I87:I94"/>
    <mergeCell ref="J87:J94"/>
    <mergeCell ref="A87:A94"/>
    <mergeCell ref="B87:B94"/>
    <mergeCell ref="C87:C94"/>
    <mergeCell ref="D87:D94"/>
    <mergeCell ref="E87:E94"/>
    <mergeCell ref="BA79:BA86"/>
    <mergeCell ref="BB79:BB86"/>
    <mergeCell ref="BC79:BC86"/>
    <mergeCell ref="BD79:BD86"/>
    <mergeCell ref="AJ79:AJ86"/>
    <mergeCell ref="AK79:AK86"/>
    <mergeCell ref="AL79:AL86"/>
    <mergeCell ref="AM79:AM86"/>
    <mergeCell ref="AN79:AN86"/>
    <mergeCell ref="AE79:AE86"/>
    <mergeCell ref="AF79:AF86"/>
    <mergeCell ref="AG79:AG86"/>
    <mergeCell ref="AH79:AH86"/>
    <mergeCell ref="AI79:AI86"/>
    <mergeCell ref="Z79:Z86"/>
    <mergeCell ref="AA79:AA86"/>
    <mergeCell ref="AB79:AB86"/>
    <mergeCell ref="AC79:AC86"/>
    <mergeCell ref="AD79:AD86"/>
    <mergeCell ref="BE79:BE86"/>
    <mergeCell ref="AT79:AT86"/>
    <mergeCell ref="AU79:AU86"/>
    <mergeCell ref="AV79:AV86"/>
    <mergeCell ref="AY79:AY86"/>
    <mergeCell ref="AZ79:AZ86"/>
    <mergeCell ref="AO79:AO86"/>
    <mergeCell ref="AP79:AP86"/>
    <mergeCell ref="AQ79:AQ86"/>
    <mergeCell ref="AR79:AR86"/>
    <mergeCell ref="AS79:AS86"/>
    <mergeCell ref="U79:U86"/>
    <mergeCell ref="V79:V86"/>
    <mergeCell ref="W79:W86"/>
    <mergeCell ref="X79:X86"/>
    <mergeCell ref="Y79:Y86"/>
    <mergeCell ref="P79:P86"/>
    <mergeCell ref="Q79:Q86"/>
    <mergeCell ref="R79:R86"/>
    <mergeCell ref="S79:S86"/>
    <mergeCell ref="T79:T86"/>
    <mergeCell ref="K79:K86"/>
    <mergeCell ref="L79:L86"/>
    <mergeCell ref="M79:M86"/>
    <mergeCell ref="N79:N86"/>
    <mergeCell ref="O79:O86"/>
    <mergeCell ref="F79:F86"/>
    <mergeCell ref="G79:G86"/>
    <mergeCell ref="H79:H86"/>
    <mergeCell ref="I79:I86"/>
    <mergeCell ref="J79:J86"/>
    <mergeCell ref="A79:A86"/>
    <mergeCell ref="B79:B86"/>
    <mergeCell ref="C79:C86"/>
    <mergeCell ref="D79:D86"/>
    <mergeCell ref="E79:E86"/>
    <mergeCell ref="BA71:BA78"/>
    <mergeCell ref="BB71:BB78"/>
    <mergeCell ref="BC71:BC78"/>
    <mergeCell ref="BD71:BD78"/>
    <mergeCell ref="AJ71:AJ78"/>
    <mergeCell ref="AK71:AK78"/>
    <mergeCell ref="AL71:AL78"/>
    <mergeCell ref="AM71:AM78"/>
    <mergeCell ref="AN71:AN78"/>
    <mergeCell ref="AE71:AE78"/>
    <mergeCell ref="AF71:AF78"/>
    <mergeCell ref="AG71:AG78"/>
    <mergeCell ref="AH71:AH78"/>
    <mergeCell ref="AI71:AI78"/>
    <mergeCell ref="Z71:Z78"/>
    <mergeCell ref="AA71:AA78"/>
    <mergeCell ref="AB71:AB78"/>
    <mergeCell ref="AC71:AC78"/>
    <mergeCell ref="AD71:AD78"/>
    <mergeCell ref="BE71:BE78"/>
    <mergeCell ref="AT71:AT78"/>
    <mergeCell ref="AU71:AU78"/>
    <mergeCell ref="AV71:AV78"/>
    <mergeCell ref="AY71:AY78"/>
    <mergeCell ref="AZ71:AZ78"/>
    <mergeCell ref="AO71:AO78"/>
    <mergeCell ref="AP71:AP78"/>
    <mergeCell ref="AQ71:AQ78"/>
    <mergeCell ref="AR71:AR78"/>
    <mergeCell ref="AS71:AS78"/>
    <mergeCell ref="U71:U78"/>
    <mergeCell ref="V71:V78"/>
    <mergeCell ref="W71:W78"/>
    <mergeCell ref="X71:X78"/>
    <mergeCell ref="Y71:Y78"/>
    <mergeCell ref="P71:P78"/>
    <mergeCell ref="Q71:Q78"/>
    <mergeCell ref="R71:R78"/>
    <mergeCell ref="S71:S78"/>
    <mergeCell ref="T71:T78"/>
    <mergeCell ref="K71:K78"/>
    <mergeCell ref="L71:L78"/>
    <mergeCell ref="M71:M78"/>
    <mergeCell ref="N71:N78"/>
    <mergeCell ref="O71:O78"/>
    <mergeCell ref="F71:F78"/>
    <mergeCell ref="G71:G78"/>
    <mergeCell ref="H71:H78"/>
    <mergeCell ref="I71:I78"/>
    <mergeCell ref="J71:J78"/>
    <mergeCell ref="A71:A78"/>
    <mergeCell ref="B71:B78"/>
    <mergeCell ref="C71:C78"/>
    <mergeCell ref="D71:D78"/>
    <mergeCell ref="E71:E78"/>
    <mergeCell ref="BA63:BA70"/>
    <mergeCell ref="BB63:BB70"/>
    <mergeCell ref="BC63:BC70"/>
    <mergeCell ref="BD63:BD70"/>
    <mergeCell ref="AJ63:AJ70"/>
    <mergeCell ref="AK63:AK70"/>
    <mergeCell ref="AL63:AL70"/>
    <mergeCell ref="AM63:AM70"/>
    <mergeCell ref="AN63:AN70"/>
    <mergeCell ref="AE63:AE70"/>
    <mergeCell ref="AF63:AF70"/>
    <mergeCell ref="AG63:AG70"/>
    <mergeCell ref="AH63:AH70"/>
    <mergeCell ref="AI63:AI70"/>
    <mergeCell ref="Z63:Z70"/>
    <mergeCell ref="AA63:AA70"/>
    <mergeCell ref="AB63:AB70"/>
    <mergeCell ref="AC63:AC70"/>
    <mergeCell ref="AD63:AD70"/>
    <mergeCell ref="BE63:BE70"/>
    <mergeCell ref="AT63:AT70"/>
    <mergeCell ref="AU63:AU70"/>
    <mergeCell ref="AV63:AV70"/>
    <mergeCell ref="AY63:AY70"/>
    <mergeCell ref="AZ63:AZ70"/>
    <mergeCell ref="AO63:AO70"/>
    <mergeCell ref="AP63:AP70"/>
    <mergeCell ref="AQ63:AQ70"/>
    <mergeCell ref="AR63:AR70"/>
    <mergeCell ref="AS63:AS70"/>
    <mergeCell ref="U63:U70"/>
    <mergeCell ref="V63:V70"/>
    <mergeCell ref="W63:W70"/>
    <mergeCell ref="X63:X70"/>
    <mergeCell ref="Y63:Y70"/>
    <mergeCell ref="P63:P70"/>
    <mergeCell ref="Q63:Q70"/>
    <mergeCell ref="R63:R70"/>
    <mergeCell ref="S63:S70"/>
    <mergeCell ref="T63:T70"/>
    <mergeCell ref="K63:K70"/>
    <mergeCell ref="L63:L70"/>
    <mergeCell ref="M63:M70"/>
    <mergeCell ref="N63:N70"/>
    <mergeCell ref="O63:O70"/>
    <mergeCell ref="F63:F70"/>
    <mergeCell ref="G63:G70"/>
    <mergeCell ref="H63:H70"/>
    <mergeCell ref="I63:I70"/>
    <mergeCell ref="J63:J70"/>
    <mergeCell ref="A63:A70"/>
    <mergeCell ref="B63:B70"/>
    <mergeCell ref="C63:C70"/>
    <mergeCell ref="D63:D70"/>
    <mergeCell ref="E63:E70"/>
    <mergeCell ref="BA55:BA62"/>
    <mergeCell ref="BB55:BB62"/>
    <mergeCell ref="BC55:BC62"/>
    <mergeCell ref="BD55:BD62"/>
    <mergeCell ref="AJ55:AJ62"/>
    <mergeCell ref="AK55:AK62"/>
    <mergeCell ref="AL55:AL62"/>
    <mergeCell ref="AM55:AM62"/>
    <mergeCell ref="AN55:AN62"/>
    <mergeCell ref="AE55:AE62"/>
    <mergeCell ref="AF55:AF62"/>
    <mergeCell ref="AG55:AG62"/>
    <mergeCell ref="AH55:AH62"/>
    <mergeCell ref="AI55:AI62"/>
    <mergeCell ref="Z55:Z62"/>
    <mergeCell ref="AA55:AA62"/>
    <mergeCell ref="AB55:AB62"/>
    <mergeCell ref="AC55:AC62"/>
    <mergeCell ref="AD55:AD62"/>
    <mergeCell ref="BE55:BE62"/>
    <mergeCell ref="AT55:AT62"/>
    <mergeCell ref="AU55:AU62"/>
    <mergeCell ref="AV55:AV62"/>
    <mergeCell ref="AY55:AY62"/>
    <mergeCell ref="AZ55:AZ62"/>
    <mergeCell ref="AO55:AO62"/>
    <mergeCell ref="AP55:AP62"/>
    <mergeCell ref="AQ55:AQ62"/>
    <mergeCell ref="AR55:AR62"/>
    <mergeCell ref="AS55:AS62"/>
    <mergeCell ref="U55:U62"/>
    <mergeCell ref="V55:V62"/>
    <mergeCell ref="W55:W62"/>
    <mergeCell ref="X55:X62"/>
    <mergeCell ref="Y55:Y62"/>
    <mergeCell ref="P55:P62"/>
    <mergeCell ref="Q55:Q62"/>
    <mergeCell ref="R55:R62"/>
    <mergeCell ref="S55:S62"/>
    <mergeCell ref="T55:T62"/>
    <mergeCell ref="K55:K62"/>
    <mergeCell ref="L55:L62"/>
    <mergeCell ref="M55:M62"/>
    <mergeCell ref="N55:N62"/>
    <mergeCell ref="O55:O62"/>
    <mergeCell ref="F55:F62"/>
    <mergeCell ref="G55:G62"/>
    <mergeCell ref="H55:H62"/>
    <mergeCell ref="I55:I62"/>
    <mergeCell ref="J55:J62"/>
    <mergeCell ref="A55:A62"/>
    <mergeCell ref="B55:B62"/>
    <mergeCell ref="C55:C62"/>
    <mergeCell ref="D55:D62"/>
    <mergeCell ref="E55:E62"/>
    <mergeCell ref="BA47:BA54"/>
    <mergeCell ref="BB47:BB54"/>
    <mergeCell ref="BC47:BC54"/>
    <mergeCell ref="BD47:BD54"/>
    <mergeCell ref="AJ47:AJ54"/>
    <mergeCell ref="AK47:AK54"/>
    <mergeCell ref="AL47:AL54"/>
    <mergeCell ref="AM47:AM54"/>
    <mergeCell ref="AN47:AN54"/>
    <mergeCell ref="AE47:AE54"/>
    <mergeCell ref="AF47:AF54"/>
    <mergeCell ref="AG47:AG54"/>
    <mergeCell ref="AH47:AH54"/>
    <mergeCell ref="AI47:AI54"/>
    <mergeCell ref="Z47:Z54"/>
    <mergeCell ref="AA47:AA54"/>
    <mergeCell ref="AB47:AB54"/>
    <mergeCell ref="AC47:AC54"/>
    <mergeCell ref="AD47:AD54"/>
    <mergeCell ref="BE47:BE54"/>
    <mergeCell ref="AT47:AT54"/>
    <mergeCell ref="AU47:AU54"/>
    <mergeCell ref="AV47:AV54"/>
    <mergeCell ref="AY47:AY54"/>
    <mergeCell ref="AZ47:AZ54"/>
    <mergeCell ref="AO47:AO54"/>
    <mergeCell ref="AP47:AP54"/>
    <mergeCell ref="AQ47:AQ54"/>
    <mergeCell ref="AR47:AR54"/>
    <mergeCell ref="AS47:AS54"/>
    <mergeCell ref="U47:U54"/>
    <mergeCell ref="V47:V54"/>
    <mergeCell ref="W47:W54"/>
    <mergeCell ref="X47:X54"/>
    <mergeCell ref="Y47:Y54"/>
    <mergeCell ref="P47:P54"/>
    <mergeCell ref="Q47:Q54"/>
    <mergeCell ref="R47:R54"/>
    <mergeCell ref="S47:S54"/>
    <mergeCell ref="T47:T54"/>
    <mergeCell ref="K47:K54"/>
    <mergeCell ref="L47:L54"/>
    <mergeCell ref="M47:M54"/>
    <mergeCell ref="N47:N54"/>
    <mergeCell ref="O47:O54"/>
    <mergeCell ref="F47:F54"/>
    <mergeCell ref="G47:G54"/>
    <mergeCell ref="H47:H54"/>
    <mergeCell ref="I47:I54"/>
    <mergeCell ref="J47:J54"/>
    <mergeCell ref="A47:A54"/>
    <mergeCell ref="B47:B54"/>
    <mergeCell ref="C47:C54"/>
    <mergeCell ref="D47:D54"/>
    <mergeCell ref="E47:E54"/>
    <mergeCell ref="BB39:BB46"/>
    <mergeCell ref="BC39:BC46"/>
    <mergeCell ref="BD39:BD46"/>
    <mergeCell ref="BE39:BE46"/>
    <mergeCell ref="AV39:AV46"/>
    <mergeCell ref="AY39:AY46"/>
    <mergeCell ref="AZ39:AZ46"/>
    <mergeCell ref="BA39:BA46"/>
    <mergeCell ref="AA39:AA46"/>
    <mergeCell ref="AB39:AB46"/>
    <mergeCell ref="AC39:AC46"/>
    <mergeCell ref="AD39:AD46"/>
    <mergeCell ref="AE39:AE46"/>
    <mergeCell ref="V39:V46"/>
    <mergeCell ref="W39:W46"/>
    <mergeCell ref="X39:X46"/>
    <mergeCell ref="Y39:Y46"/>
    <mergeCell ref="Z39:Z46"/>
    <mergeCell ref="Q39:Q46"/>
    <mergeCell ref="A1:F4"/>
    <mergeCell ref="A5:B5"/>
    <mergeCell ref="A6:B6"/>
    <mergeCell ref="A7:A14"/>
    <mergeCell ref="A15:A22"/>
    <mergeCell ref="A23:A30"/>
    <mergeCell ref="A31:A38"/>
    <mergeCell ref="A39:A46"/>
    <mergeCell ref="AU39:AU46"/>
    <mergeCell ref="AP39:AP46"/>
    <mergeCell ref="AQ39:AQ46"/>
    <mergeCell ref="AR39:AR46"/>
    <mergeCell ref="AS39:AS46"/>
    <mergeCell ref="AT39:AT46"/>
    <mergeCell ref="AK39:AK46"/>
    <mergeCell ref="AL39:AL46"/>
    <mergeCell ref="AM39:AM46"/>
    <mergeCell ref="AN39:AN46"/>
    <mergeCell ref="AO39:AO46"/>
    <mergeCell ref="AF39:AF46"/>
    <mergeCell ref="AG39:AG46"/>
    <mergeCell ref="AH39:AH46"/>
    <mergeCell ref="AI39:AI46"/>
    <mergeCell ref="AJ39:AJ46"/>
    <mergeCell ref="R39:R46"/>
    <mergeCell ref="S39:S46"/>
    <mergeCell ref="T39:T46"/>
    <mergeCell ref="U39:U46"/>
    <mergeCell ref="L39:L46"/>
    <mergeCell ref="M39:M46"/>
    <mergeCell ref="N39:N46"/>
    <mergeCell ref="O39:O46"/>
    <mergeCell ref="P39:P46"/>
    <mergeCell ref="G39:G46"/>
    <mergeCell ref="H39:H46"/>
    <mergeCell ref="I39:I46"/>
    <mergeCell ref="J39:J46"/>
    <mergeCell ref="K39:K46"/>
    <mergeCell ref="B39:B46"/>
    <mergeCell ref="C39:C46"/>
    <mergeCell ref="D39:D46"/>
    <mergeCell ref="E39:E46"/>
    <mergeCell ref="F39:F46"/>
    <mergeCell ref="BA31:BA38"/>
    <mergeCell ref="BB31:BB38"/>
    <mergeCell ref="BC31:BC38"/>
    <mergeCell ref="BD31:BD38"/>
    <mergeCell ref="BE31:BE38"/>
    <mergeCell ref="AT31:AT38"/>
    <mergeCell ref="AU31:AU38"/>
    <mergeCell ref="AV31:AV38"/>
    <mergeCell ref="AY31:AY38"/>
    <mergeCell ref="AZ31:AZ38"/>
    <mergeCell ref="AO31:AO38"/>
    <mergeCell ref="AP31:AP38"/>
    <mergeCell ref="AQ31:AQ38"/>
    <mergeCell ref="AR31:AR38"/>
    <mergeCell ref="AS31:AS38"/>
    <mergeCell ref="AJ31:AJ38"/>
    <mergeCell ref="AK31:AK38"/>
    <mergeCell ref="AL31:AL38"/>
    <mergeCell ref="AM31:AM38"/>
    <mergeCell ref="AN31:AN38"/>
    <mergeCell ref="AE31:AE38"/>
    <mergeCell ref="AF31:AF38"/>
    <mergeCell ref="AG31:AG38"/>
    <mergeCell ref="AH31:AH38"/>
    <mergeCell ref="AI31:AI38"/>
    <mergeCell ref="Z31:Z38"/>
    <mergeCell ref="AA31:AA38"/>
    <mergeCell ref="AB31:AB38"/>
    <mergeCell ref="AC31:AC38"/>
    <mergeCell ref="AD31:AD38"/>
    <mergeCell ref="U31:U38"/>
    <mergeCell ref="V31:V38"/>
    <mergeCell ref="W31:W38"/>
    <mergeCell ref="X31:X38"/>
    <mergeCell ref="Y31:Y38"/>
    <mergeCell ref="P31:P38"/>
    <mergeCell ref="Q31:Q38"/>
    <mergeCell ref="R31:R38"/>
    <mergeCell ref="S31:S38"/>
    <mergeCell ref="T31:T38"/>
    <mergeCell ref="BD23:BD30"/>
    <mergeCell ref="BE23:BE30"/>
    <mergeCell ref="B31:B38"/>
    <mergeCell ref="C31:C38"/>
    <mergeCell ref="D31:D38"/>
    <mergeCell ref="E31:E38"/>
    <mergeCell ref="F31:F38"/>
    <mergeCell ref="G31:G38"/>
    <mergeCell ref="H31:H38"/>
    <mergeCell ref="I31:I38"/>
    <mergeCell ref="J31:J38"/>
    <mergeCell ref="K31:K38"/>
    <mergeCell ref="L31:L38"/>
    <mergeCell ref="M31:M38"/>
    <mergeCell ref="N31:N38"/>
    <mergeCell ref="O31:O38"/>
    <mergeCell ref="AY23:AY30"/>
    <mergeCell ref="AZ23:AZ30"/>
    <mergeCell ref="BA23:BA30"/>
    <mergeCell ref="BB23:BB30"/>
    <mergeCell ref="BC23:BC30"/>
    <mergeCell ref="AR23:AR30"/>
    <mergeCell ref="AS23:AS30"/>
    <mergeCell ref="AT23:AT30"/>
    <mergeCell ref="AU23:AU30"/>
    <mergeCell ref="AV23:AV30"/>
    <mergeCell ref="AM23:AM30"/>
    <mergeCell ref="AN23:AN30"/>
    <mergeCell ref="AO23:AO30"/>
    <mergeCell ref="AP23:AP30"/>
    <mergeCell ref="AQ23:AQ30"/>
    <mergeCell ref="AH23:AH30"/>
    <mergeCell ref="AI23:AI30"/>
    <mergeCell ref="AJ23:AJ30"/>
    <mergeCell ref="AK23:AK30"/>
    <mergeCell ref="AL23:AL30"/>
    <mergeCell ref="AC23:AC30"/>
    <mergeCell ref="AD23:AD30"/>
    <mergeCell ref="AE23:AE30"/>
    <mergeCell ref="AF23:AF30"/>
    <mergeCell ref="AG23:AG30"/>
    <mergeCell ref="X23:X30"/>
    <mergeCell ref="Y23:Y30"/>
    <mergeCell ref="Z23:Z30"/>
    <mergeCell ref="AA23:AA30"/>
    <mergeCell ref="AB23:AB30"/>
    <mergeCell ref="S23:S30"/>
    <mergeCell ref="T23:T30"/>
    <mergeCell ref="U23:U30"/>
    <mergeCell ref="V23:V30"/>
    <mergeCell ref="W23:W30"/>
    <mergeCell ref="N23:N30"/>
    <mergeCell ref="O23:O30"/>
    <mergeCell ref="P23:P30"/>
    <mergeCell ref="Q23:Q30"/>
    <mergeCell ref="R23:R30"/>
    <mergeCell ref="L15:L22"/>
    <mergeCell ref="M15:M22"/>
    <mergeCell ref="N15:N22"/>
    <mergeCell ref="O15:O22"/>
    <mergeCell ref="B23:B30"/>
    <mergeCell ref="C23:C30"/>
    <mergeCell ref="D23:D30"/>
    <mergeCell ref="E23:E30"/>
    <mergeCell ref="F23:F30"/>
    <mergeCell ref="G23:G30"/>
    <mergeCell ref="H23:H30"/>
    <mergeCell ref="I23:I30"/>
    <mergeCell ref="J23:J30"/>
    <mergeCell ref="K23:K30"/>
    <mergeCell ref="L23:L30"/>
    <mergeCell ref="M23:M30"/>
    <mergeCell ref="G15:G22"/>
    <mergeCell ref="H15:H22"/>
    <mergeCell ref="I15:I22"/>
    <mergeCell ref="J15:J22"/>
    <mergeCell ref="K15:K22"/>
    <mergeCell ref="B15:B22"/>
    <mergeCell ref="C15:C22"/>
    <mergeCell ref="D15:D22"/>
    <mergeCell ref="E15:E22"/>
    <mergeCell ref="F15:F22"/>
    <mergeCell ref="BA15:BA22"/>
    <mergeCell ref="BB15:BB22"/>
    <mergeCell ref="BC15:BC22"/>
    <mergeCell ref="BD15:BD22"/>
    <mergeCell ref="BE15:BE22"/>
    <mergeCell ref="AT15:AT22"/>
    <mergeCell ref="AU15:AU22"/>
    <mergeCell ref="AV15:AV22"/>
    <mergeCell ref="AY15:AY22"/>
    <mergeCell ref="AZ15:AZ22"/>
    <mergeCell ref="AO15:AO22"/>
    <mergeCell ref="AP15:AP22"/>
    <mergeCell ref="AQ15:AQ22"/>
    <mergeCell ref="AR15:AR22"/>
    <mergeCell ref="AS15:AS22"/>
    <mergeCell ref="AJ15:AJ22"/>
    <mergeCell ref="AK15:AK22"/>
    <mergeCell ref="AL15:AL22"/>
    <mergeCell ref="AM15:AM22"/>
    <mergeCell ref="AN15:AN22"/>
    <mergeCell ref="AE15:AE22"/>
    <mergeCell ref="AF15:AF22"/>
    <mergeCell ref="AG15:AG22"/>
    <mergeCell ref="AH15:AH22"/>
    <mergeCell ref="AI15:AI22"/>
    <mergeCell ref="Z15:Z22"/>
    <mergeCell ref="AA15:AA22"/>
    <mergeCell ref="AB15:AB22"/>
    <mergeCell ref="AC15:AC22"/>
    <mergeCell ref="AD15:AD22"/>
    <mergeCell ref="U15:U22"/>
    <mergeCell ref="V15:V22"/>
    <mergeCell ref="W15:W22"/>
    <mergeCell ref="X15:X22"/>
    <mergeCell ref="Y15:Y22"/>
    <mergeCell ref="P15:P22"/>
    <mergeCell ref="Q15:Q22"/>
    <mergeCell ref="R15:R22"/>
    <mergeCell ref="S15:S22"/>
    <mergeCell ref="T15:T22"/>
    <mergeCell ref="BE7:BE14"/>
    <mergeCell ref="AZ7:AZ14"/>
    <mergeCell ref="BA7:BA14"/>
    <mergeCell ref="BB7:BB14"/>
    <mergeCell ref="BC7:BC14"/>
    <mergeCell ref="BD7:BD14"/>
    <mergeCell ref="AU7:AU14"/>
    <mergeCell ref="AV7:AV14"/>
    <mergeCell ref="AE7:AE14"/>
    <mergeCell ref="AG7:AG14"/>
    <mergeCell ref="AH7:AH14"/>
    <mergeCell ref="AI7:AI14"/>
    <mergeCell ref="AJ7:AJ14"/>
    <mergeCell ref="Y7:Y14"/>
    <mergeCell ref="Z7:Z14"/>
    <mergeCell ref="AB7:AB14"/>
    <mergeCell ref="AC7:AC14"/>
    <mergeCell ref="AD7:AD14"/>
    <mergeCell ref="S7:S14"/>
    <mergeCell ref="AW5:AX5"/>
    <mergeCell ref="AW6:AX6"/>
    <mergeCell ref="AY7:AY14"/>
    <mergeCell ref="AP7:AP14"/>
    <mergeCell ref="AQ7:AQ14"/>
    <mergeCell ref="AR7:AR14"/>
    <mergeCell ref="AS7:AS14"/>
    <mergeCell ref="AT7:AT14"/>
    <mergeCell ref="AK7:AK14"/>
    <mergeCell ref="AL7:AL14"/>
    <mergeCell ref="AM7:AM14"/>
    <mergeCell ref="AN7:AN14"/>
    <mergeCell ref="AO7:AO14"/>
    <mergeCell ref="T7:T14"/>
    <mergeCell ref="U7:U14"/>
    <mergeCell ref="W7:W14"/>
    <mergeCell ref="X7:X14"/>
    <mergeCell ref="M7:M14"/>
    <mergeCell ref="N7:N14"/>
    <mergeCell ref="O7:O14"/>
    <mergeCell ref="P7:P14"/>
    <mergeCell ref="R7:R14"/>
    <mergeCell ref="B7:B14"/>
    <mergeCell ref="C7:C14"/>
    <mergeCell ref="D7:D14"/>
    <mergeCell ref="E7:E14"/>
    <mergeCell ref="F7:F14"/>
    <mergeCell ref="BE5:BE6"/>
    <mergeCell ref="C5:C6"/>
    <mergeCell ref="D5:D6"/>
    <mergeCell ref="G4:P4"/>
    <mergeCell ref="S1:T4"/>
    <mergeCell ref="R1:R4"/>
    <mergeCell ref="G1:Q1"/>
    <mergeCell ref="G2:Q2"/>
    <mergeCell ref="G3:Q3"/>
    <mergeCell ref="AF7:AF14"/>
    <mergeCell ref="AA7:AA14"/>
    <mergeCell ref="V7:V14"/>
    <mergeCell ref="Q7:Q14"/>
    <mergeCell ref="L7:L14"/>
    <mergeCell ref="G7:G14"/>
    <mergeCell ref="H7:H14"/>
    <mergeCell ref="I7:I14"/>
    <mergeCell ref="J7:J14"/>
    <mergeCell ref="K7:K14"/>
  </mergeCells>
  <phoneticPr fontId="1"/>
  <conditionalFormatting sqref="D7">
    <cfRule type="expression" dxfId="1010" priority="1036">
      <formula>TEXT($B14,"aaa")="変更あり"</formula>
    </cfRule>
    <cfRule type="expression" dxfId="1009" priority="1035">
      <formula>TEXT($B14,"aaa")="取り下げ"</formula>
    </cfRule>
  </conditionalFormatting>
  <conditionalFormatting sqref="D15">
    <cfRule type="expression" dxfId="1008" priority="951">
      <formula>TEXT($B22,"aaa")="取り下げ"</formula>
    </cfRule>
    <cfRule type="expression" dxfId="1007" priority="952">
      <formula>TEXT($B22,"aaa")="変更あり"</formula>
    </cfRule>
  </conditionalFormatting>
  <conditionalFormatting sqref="D23">
    <cfRule type="expression" dxfId="1006" priority="883">
      <formula>TEXT($B30,"aaa")="取り下げ"</formula>
    </cfRule>
    <cfRule type="expression" dxfId="1005" priority="884">
      <formula>TEXT($B30,"aaa")="変更あり"</formula>
    </cfRule>
  </conditionalFormatting>
  <conditionalFormatting sqref="D31">
    <cfRule type="expression" dxfId="1004" priority="816">
      <formula>TEXT($B38,"aaa")="変更あり"</formula>
    </cfRule>
    <cfRule type="expression" dxfId="1003" priority="815">
      <formula>TEXT($B38,"aaa")="取り下げ"</formula>
    </cfRule>
  </conditionalFormatting>
  <conditionalFormatting sqref="D39">
    <cfRule type="expression" dxfId="1002" priority="748">
      <formula>TEXT($B46,"aaa")="変更あり"</formula>
    </cfRule>
    <cfRule type="expression" dxfId="1001" priority="747">
      <formula>TEXT($B46,"aaa")="取り下げ"</formula>
    </cfRule>
  </conditionalFormatting>
  <conditionalFormatting sqref="D47">
    <cfRule type="expression" dxfId="1000" priority="680">
      <formula>TEXT($B54,"aaa")="変更あり"</formula>
    </cfRule>
    <cfRule type="expression" dxfId="999" priority="679">
      <formula>TEXT($B54,"aaa")="取り下げ"</formula>
    </cfRule>
  </conditionalFormatting>
  <conditionalFormatting sqref="D55">
    <cfRule type="expression" dxfId="998" priority="612">
      <formula>TEXT($B62,"aaa")="変更あり"</formula>
    </cfRule>
    <cfRule type="expression" dxfId="997" priority="611">
      <formula>TEXT($B62,"aaa")="取り下げ"</formula>
    </cfRule>
  </conditionalFormatting>
  <conditionalFormatting sqref="D63">
    <cfRule type="expression" dxfId="996" priority="544">
      <formula>TEXT($B70,"aaa")="変更あり"</formula>
    </cfRule>
    <cfRule type="expression" dxfId="995" priority="543">
      <formula>TEXT($B70,"aaa")="取り下げ"</formula>
    </cfRule>
  </conditionalFormatting>
  <conditionalFormatting sqref="D71">
    <cfRule type="expression" dxfId="994" priority="476">
      <formula>TEXT($B78,"aaa")="変更あり"</formula>
    </cfRule>
    <cfRule type="expression" dxfId="993" priority="475">
      <formula>TEXT($B78,"aaa")="取り下げ"</formula>
    </cfRule>
  </conditionalFormatting>
  <conditionalFormatting sqref="D79">
    <cfRule type="expression" dxfId="992" priority="407">
      <formula>TEXT($B86,"aaa")="取り下げ"</formula>
    </cfRule>
    <cfRule type="expression" dxfId="991" priority="408">
      <formula>TEXT($B86,"aaa")="変更あり"</formula>
    </cfRule>
  </conditionalFormatting>
  <conditionalFormatting sqref="D87">
    <cfRule type="expression" dxfId="990" priority="339">
      <formula>TEXT($B94,"aaa")="取り下げ"</formula>
    </cfRule>
    <cfRule type="expression" dxfId="989" priority="340">
      <formula>TEXT($B94,"aaa")="変更あり"</formula>
    </cfRule>
  </conditionalFormatting>
  <conditionalFormatting sqref="D95">
    <cfRule type="expression" dxfId="988" priority="272">
      <formula>TEXT($B102,"aaa")="変更あり"</formula>
    </cfRule>
    <cfRule type="expression" dxfId="987" priority="271">
      <formula>TEXT($B102,"aaa")="取り下げ"</formula>
    </cfRule>
  </conditionalFormatting>
  <conditionalFormatting sqref="D103">
    <cfRule type="expression" dxfId="986" priority="204">
      <formula>TEXT($B110,"aaa")="変更あり"</formula>
    </cfRule>
    <cfRule type="expression" dxfId="985" priority="203">
      <formula>TEXT($B110,"aaa")="取り下げ"</formula>
    </cfRule>
  </conditionalFormatting>
  <conditionalFormatting sqref="D111">
    <cfRule type="expression" dxfId="984" priority="136">
      <formula>TEXT($B118,"aaa")="変更あり"</formula>
    </cfRule>
    <cfRule type="expression" dxfId="983" priority="135">
      <formula>TEXT($B118,"aaa")="取り下げ"</formula>
    </cfRule>
  </conditionalFormatting>
  <conditionalFormatting sqref="D119">
    <cfRule type="expression" dxfId="982" priority="68">
      <formula>TEXT($B126,"aaa")="変更あり"</formula>
    </cfRule>
    <cfRule type="expression" dxfId="981" priority="67">
      <formula>TEXT($B126,"aaa")="取り下げ"</formula>
    </cfRule>
  </conditionalFormatting>
  <conditionalFormatting sqref="E7">
    <cfRule type="expression" dxfId="980" priority="985">
      <formula>AND(B7="新規", E7="")</formula>
    </cfRule>
  </conditionalFormatting>
  <conditionalFormatting sqref="E15">
    <cfRule type="expression" dxfId="979" priority="910">
      <formula>AND(B15="新規", E15="")</formula>
    </cfRule>
  </conditionalFormatting>
  <conditionalFormatting sqref="E23">
    <cfRule type="expression" dxfId="978" priority="842">
      <formula>AND(B23="新規", E23="")</formula>
    </cfRule>
  </conditionalFormatting>
  <conditionalFormatting sqref="E31">
    <cfRule type="expression" dxfId="977" priority="774">
      <formula>AND(B31="新規", E31="")</formula>
    </cfRule>
  </conditionalFormatting>
  <conditionalFormatting sqref="E39">
    <cfRule type="expression" dxfId="976" priority="706">
      <formula>AND(B39="新規", E39="")</formula>
    </cfRule>
  </conditionalFormatting>
  <conditionalFormatting sqref="E47">
    <cfRule type="expression" dxfId="975" priority="638">
      <formula>AND(B47="新規", E47="")</formula>
    </cfRule>
  </conditionalFormatting>
  <conditionalFormatting sqref="E55">
    <cfRule type="expression" dxfId="974" priority="570">
      <formula>AND(B55="新規", E55="")</formula>
    </cfRule>
  </conditionalFormatting>
  <conditionalFormatting sqref="E63">
    <cfRule type="expression" dxfId="973" priority="502">
      <formula>AND(B63="新規", E63="")</formula>
    </cfRule>
  </conditionalFormatting>
  <conditionalFormatting sqref="E71">
    <cfRule type="expression" dxfId="972" priority="434">
      <formula>AND(B71="新規", E71="")</formula>
    </cfRule>
  </conditionalFormatting>
  <conditionalFormatting sqref="E79">
    <cfRule type="expression" dxfId="971" priority="366">
      <formula>AND(B79="新規", E79="")</formula>
    </cfRule>
  </conditionalFormatting>
  <conditionalFormatting sqref="E87">
    <cfRule type="expression" dxfId="970" priority="298">
      <formula>AND(B87="新規", E87="")</formula>
    </cfRule>
  </conditionalFormatting>
  <conditionalFormatting sqref="E95">
    <cfRule type="expression" dxfId="969" priority="230">
      <formula>AND(B95="新規", E95="")</formula>
    </cfRule>
  </conditionalFormatting>
  <conditionalFormatting sqref="E103">
    <cfRule type="expression" dxfId="968" priority="162">
      <formula>AND(B103="新規", E103="")</formula>
    </cfRule>
  </conditionalFormatting>
  <conditionalFormatting sqref="E111">
    <cfRule type="expression" dxfId="967" priority="94">
      <formula>AND(B111="新規", E111="")</formula>
    </cfRule>
  </conditionalFormatting>
  <conditionalFormatting sqref="E119">
    <cfRule type="expression" dxfId="966" priority="26">
      <formula>AND(B119="新規", E119="")</formula>
    </cfRule>
  </conditionalFormatting>
  <conditionalFormatting sqref="E7:AV7">
    <cfRule type="expression" dxfId="965" priority="983">
      <formula>TEXT($B7,"aaa")="変更あり"</formula>
    </cfRule>
    <cfRule type="expression" dxfId="964" priority="982">
      <formula>TEXT($B7,"aaa")="取り下げ"</formula>
    </cfRule>
  </conditionalFormatting>
  <conditionalFormatting sqref="E15:AV15">
    <cfRule type="expression" dxfId="963" priority="908">
      <formula>TEXT($B15,"aaa")="取り下げ"</formula>
    </cfRule>
    <cfRule type="expression" dxfId="962" priority="909">
      <formula>TEXT($B15,"aaa")="変更あり"</formula>
    </cfRule>
  </conditionalFormatting>
  <conditionalFormatting sqref="E23:AV23">
    <cfRule type="expression" dxfId="961" priority="840">
      <formula>TEXT($B23,"aaa")="取り下げ"</formula>
    </cfRule>
    <cfRule type="expression" dxfId="960" priority="841">
      <formula>TEXT($B23,"aaa")="変更あり"</formula>
    </cfRule>
  </conditionalFormatting>
  <conditionalFormatting sqref="E31:AV31">
    <cfRule type="expression" dxfId="959" priority="772">
      <formula>TEXT($B31,"aaa")="取り下げ"</formula>
    </cfRule>
    <cfRule type="expression" dxfId="958" priority="773">
      <formula>TEXT($B31,"aaa")="変更あり"</formula>
    </cfRule>
  </conditionalFormatting>
  <conditionalFormatting sqref="E39:AV39">
    <cfRule type="expression" dxfId="957" priority="705">
      <formula>TEXT($B39,"aaa")="変更あり"</formula>
    </cfRule>
    <cfRule type="expression" dxfId="956" priority="704">
      <formula>TEXT($B39,"aaa")="取り下げ"</formula>
    </cfRule>
  </conditionalFormatting>
  <conditionalFormatting sqref="E47:AV47">
    <cfRule type="expression" dxfId="955" priority="637">
      <formula>TEXT($B47,"aaa")="変更あり"</formula>
    </cfRule>
    <cfRule type="expression" dxfId="954" priority="636">
      <formula>TEXT($B47,"aaa")="取り下げ"</formula>
    </cfRule>
  </conditionalFormatting>
  <conditionalFormatting sqref="E55:AV55">
    <cfRule type="expression" dxfId="953" priority="569">
      <formula>TEXT($B55,"aaa")="変更あり"</formula>
    </cfRule>
    <cfRule type="expression" dxfId="952" priority="568">
      <formula>TEXT($B55,"aaa")="取り下げ"</formula>
    </cfRule>
  </conditionalFormatting>
  <conditionalFormatting sqref="E63:AV63">
    <cfRule type="expression" dxfId="951" priority="501">
      <formula>TEXT($B63,"aaa")="変更あり"</formula>
    </cfRule>
    <cfRule type="expression" dxfId="950" priority="500">
      <formula>TEXT($B63,"aaa")="取り下げ"</formula>
    </cfRule>
  </conditionalFormatting>
  <conditionalFormatting sqref="E71:AV71">
    <cfRule type="expression" dxfId="949" priority="433">
      <formula>TEXT($B71,"aaa")="変更あり"</formula>
    </cfRule>
    <cfRule type="expression" dxfId="948" priority="432">
      <formula>TEXT($B71,"aaa")="取り下げ"</formula>
    </cfRule>
  </conditionalFormatting>
  <conditionalFormatting sqref="E79:AV79">
    <cfRule type="expression" dxfId="947" priority="365">
      <formula>TEXT($B79,"aaa")="変更あり"</formula>
    </cfRule>
    <cfRule type="expression" dxfId="946" priority="364">
      <formula>TEXT($B79,"aaa")="取り下げ"</formula>
    </cfRule>
  </conditionalFormatting>
  <conditionalFormatting sqref="E87:AV87">
    <cfRule type="expression" dxfId="945" priority="296">
      <formula>TEXT($B87,"aaa")="取り下げ"</formula>
    </cfRule>
    <cfRule type="expression" dxfId="944" priority="297">
      <formula>TEXT($B87,"aaa")="変更あり"</formula>
    </cfRule>
  </conditionalFormatting>
  <conditionalFormatting sqref="E95:AV95">
    <cfRule type="expression" dxfId="943" priority="228">
      <formula>TEXT($B95,"aaa")="取り下げ"</formula>
    </cfRule>
    <cfRule type="expression" dxfId="942" priority="229">
      <formula>TEXT($B95,"aaa")="変更あり"</formula>
    </cfRule>
  </conditionalFormatting>
  <conditionalFormatting sqref="E103:AV103">
    <cfRule type="expression" dxfId="941" priority="160">
      <formula>TEXT($B103,"aaa")="取り下げ"</formula>
    </cfRule>
    <cfRule type="expression" dxfId="940" priority="161">
      <formula>TEXT($B103,"aaa")="変更あり"</formula>
    </cfRule>
  </conditionalFormatting>
  <conditionalFormatting sqref="E111:AV111">
    <cfRule type="expression" dxfId="939" priority="92">
      <formula>TEXT($B111,"aaa")="取り下げ"</formula>
    </cfRule>
    <cfRule type="expression" dxfId="938" priority="93">
      <formula>TEXT($B111,"aaa")="変更あり"</formula>
    </cfRule>
  </conditionalFormatting>
  <conditionalFormatting sqref="E119:AV119">
    <cfRule type="expression" dxfId="937" priority="25">
      <formula>TEXT($B119,"aaa")="変更あり"</formula>
    </cfRule>
    <cfRule type="expression" dxfId="936" priority="24">
      <formula>TEXT($B119,"aaa")="取り下げ"</formula>
    </cfRule>
  </conditionalFormatting>
  <conditionalFormatting sqref="F7">
    <cfRule type="expression" dxfId="935" priority="1023">
      <formula>AND(B7="新規", F7="")</formula>
    </cfRule>
  </conditionalFormatting>
  <conditionalFormatting sqref="F15">
    <cfRule type="expression" dxfId="934" priority="945">
      <formula>AND(B15="新規", F15="")</formula>
    </cfRule>
  </conditionalFormatting>
  <conditionalFormatting sqref="F23">
    <cfRule type="expression" dxfId="933" priority="877">
      <formula>AND(B23="新規", F23="")</formula>
    </cfRule>
  </conditionalFormatting>
  <conditionalFormatting sqref="F31">
    <cfRule type="expression" dxfId="932" priority="809">
      <formula>AND(B31="新規", F31="")</formula>
    </cfRule>
  </conditionalFormatting>
  <conditionalFormatting sqref="F39">
    <cfRule type="expression" dxfId="931" priority="741">
      <formula>AND(B39="新規", F39="")</formula>
    </cfRule>
  </conditionalFormatting>
  <conditionalFormatting sqref="F47">
    <cfRule type="expression" dxfId="930" priority="673">
      <formula>AND(B47="新規", F47="")</formula>
    </cfRule>
  </conditionalFormatting>
  <conditionalFormatting sqref="F55">
    <cfRule type="expression" dxfId="929" priority="605">
      <formula>AND(B55="新規", F55="")</formula>
    </cfRule>
  </conditionalFormatting>
  <conditionalFormatting sqref="F63">
    <cfRule type="expression" dxfId="928" priority="537">
      <formula>AND(B63="新規", F63="")</formula>
    </cfRule>
  </conditionalFormatting>
  <conditionalFormatting sqref="F71">
    <cfRule type="expression" dxfId="927" priority="469">
      <formula>AND(B71="新規", F71="")</formula>
    </cfRule>
  </conditionalFormatting>
  <conditionalFormatting sqref="F79">
    <cfRule type="expression" dxfId="926" priority="401">
      <formula>AND(B79="新規", F79="")</formula>
    </cfRule>
  </conditionalFormatting>
  <conditionalFormatting sqref="F87">
    <cfRule type="expression" dxfId="925" priority="333">
      <formula>AND(B87="新規", F87="")</formula>
    </cfRule>
  </conditionalFormatting>
  <conditionalFormatting sqref="F95">
    <cfRule type="expression" dxfId="924" priority="265">
      <formula>AND(B95="新規", F95="")</formula>
    </cfRule>
  </conditionalFormatting>
  <conditionalFormatting sqref="F103">
    <cfRule type="expression" dxfId="923" priority="197">
      <formula>AND(B103="新規", F103="")</formula>
    </cfRule>
  </conditionalFormatting>
  <conditionalFormatting sqref="F111">
    <cfRule type="expression" dxfId="922" priority="129">
      <formula>AND(B111="新規", F111="")</formula>
    </cfRule>
  </conditionalFormatting>
  <conditionalFormatting sqref="F119">
    <cfRule type="expression" dxfId="921" priority="61">
      <formula>AND(B119="新規", F119="")</formula>
    </cfRule>
  </conditionalFormatting>
  <conditionalFormatting sqref="G7">
    <cfRule type="expression" dxfId="920" priority="1022">
      <formula>AND(B7="新規", G7="")</formula>
    </cfRule>
  </conditionalFormatting>
  <conditionalFormatting sqref="G15">
    <cfRule type="expression" dxfId="919" priority="944">
      <formula>AND(B15="新規", G15="")</formula>
    </cfRule>
  </conditionalFormatting>
  <conditionalFormatting sqref="G23">
    <cfRule type="expression" dxfId="918" priority="876">
      <formula>AND(B23="新規", G23="")</formula>
    </cfRule>
  </conditionalFormatting>
  <conditionalFormatting sqref="G31">
    <cfRule type="expression" dxfId="917" priority="808">
      <formula>AND(B31="新規", G31="")</formula>
    </cfRule>
  </conditionalFormatting>
  <conditionalFormatting sqref="G39">
    <cfRule type="expression" dxfId="916" priority="740">
      <formula>AND(B39="新規", G39="")</formula>
    </cfRule>
  </conditionalFormatting>
  <conditionalFormatting sqref="G47">
    <cfRule type="expression" dxfId="915" priority="672">
      <formula>AND(B47="新規", G47="")</formula>
    </cfRule>
  </conditionalFormatting>
  <conditionalFormatting sqref="G55">
    <cfRule type="expression" dxfId="914" priority="604">
      <formula>AND(B55="新規", G55="")</formula>
    </cfRule>
  </conditionalFormatting>
  <conditionalFormatting sqref="G63">
    <cfRule type="expression" dxfId="913" priority="536">
      <formula>AND(B63="新規", G63="")</formula>
    </cfRule>
  </conditionalFormatting>
  <conditionalFormatting sqref="G71">
    <cfRule type="expression" dxfId="912" priority="468">
      <formula>AND(B71="新規", G71="")</formula>
    </cfRule>
  </conditionalFormatting>
  <conditionalFormatting sqref="G79">
    <cfRule type="expression" dxfId="911" priority="400">
      <formula>AND(B79="新規", G79="")</formula>
    </cfRule>
  </conditionalFormatting>
  <conditionalFormatting sqref="G87">
    <cfRule type="expression" dxfId="910" priority="332">
      <formula>AND(B87="新規", G87="")</formula>
    </cfRule>
  </conditionalFormatting>
  <conditionalFormatting sqref="G95">
    <cfRule type="expression" dxfId="909" priority="264">
      <formula>AND(B95="新規", G95="")</formula>
    </cfRule>
  </conditionalFormatting>
  <conditionalFormatting sqref="G103">
    <cfRule type="expression" dxfId="908" priority="196">
      <formula>AND(B103="新規", G103="")</formula>
    </cfRule>
  </conditionalFormatting>
  <conditionalFormatting sqref="G111">
    <cfRule type="expression" dxfId="907" priority="128">
      <formula>AND(B111="新規", G111="")</formula>
    </cfRule>
  </conditionalFormatting>
  <conditionalFormatting sqref="G119">
    <cfRule type="expression" dxfId="906" priority="60">
      <formula>AND(B119="新規", G119="")</formula>
    </cfRule>
  </conditionalFormatting>
  <conditionalFormatting sqref="H7">
    <cfRule type="expression" dxfId="905" priority="1021">
      <formula>AND(B7="新規", H7="")</formula>
    </cfRule>
  </conditionalFormatting>
  <conditionalFormatting sqref="H15">
    <cfRule type="expression" dxfId="904" priority="943">
      <formula>AND(B15="新規", H15="")</formula>
    </cfRule>
  </conditionalFormatting>
  <conditionalFormatting sqref="H23">
    <cfRule type="expression" dxfId="903" priority="875">
      <formula>AND(B23="新規", H23="")</formula>
    </cfRule>
  </conditionalFormatting>
  <conditionalFormatting sqref="H31">
    <cfRule type="expression" dxfId="902" priority="807">
      <formula>AND(B31="新規", H31="")</formula>
    </cfRule>
  </conditionalFormatting>
  <conditionalFormatting sqref="H39">
    <cfRule type="expression" dxfId="901" priority="739">
      <formula>AND(B39="新規", H39="")</formula>
    </cfRule>
  </conditionalFormatting>
  <conditionalFormatting sqref="H47">
    <cfRule type="expression" dxfId="900" priority="671">
      <formula>AND(B47="新規", H47="")</formula>
    </cfRule>
  </conditionalFormatting>
  <conditionalFormatting sqref="H55">
    <cfRule type="expression" dxfId="899" priority="603">
      <formula>AND(B55="新規", H55="")</formula>
    </cfRule>
  </conditionalFormatting>
  <conditionalFormatting sqref="H63">
    <cfRule type="expression" dxfId="898" priority="535">
      <formula>AND(B63="新規", H63="")</formula>
    </cfRule>
  </conditionalFormatting>
  <conditionalFormatting sqref="H71">
    <cfRule type="expression" dxfId="897" priority="467">
      <formula>AND(B71="新規", H71="")</formula>
    </cfRule>
  </conditionalFormatting>
  <conditionalFormatting sqref="H79">
    <cfRule type="expression" dxfId="896" priority="399">
      <formula>AND(B79="新規", H79="")</formula>
    </cfRule>
  </conditionalFormatting>
  <conditionalFormatting sqref="H87">
    <cfRule type="expression" dxfId="895" priority="331">
      <formula>AND(B87="新規", H87="")</formula>
    </cfRule>
  </conditionalFormatting>
  <conditionalFormatting sqref="H95">
    <cfRule type="expression" dxfId="894" priority="263">
      <formula>AND(B95="新規", H95="")</formula>
    </cfRule>
  </conditionalFormatting>
  <conditionalFormatting sqref="H103">
    <cfRule type="expression" dxfId="893" priority="195">
      <formula>AND(B103="新規", H103="")</formula>
    </cfRule>
  </conditionalFormatting>
  <conditionalFormatting sqref="H111">
    <cfRule type="expression" dxfId="892" priority="127">
      <formula>AND(B111="新規", H111="")</formula>
    </cfRule>
  </conditionalFormatting>
  <conditionalFormatting sqref="H119">
    <cfRule type="expression" dxfId="891" priority="59">
      <formula>AND(B119="新規", H119="")</formula>
    </cfRule>
  </conditionalFormatting>
  <conditionalFormatting sqref="I7">
    <cfRule type="expression" dxfId="890" priority="1020">
      <formula>AND(B7="新規", I7="")</formula>
    </cfRule>
  </conditionalFormatting>
  <conditionalFormatting sqref="I15">
    <cfRule type="expression" dxfId="889" priority="942">
      <formula>AND(B15="新規", I15="")</formula>
    </cfRule>
  </conditionalFormatting>
  <conditionalFormatting sqref="I23">
    <cfRule type="expression" dxfId="888" priority="874">
      <formula>AND(B23="新規", I23="")</formula>
    </cfRule>
  </conditionalFormatting>
  <conditionalFormatting sqref="I31">
    <cfRule type="expression" dxfId="887" priority="806">
      <formula>AND(B31="新規", I31="")</formula>
    </cfRule>
  </conditionalFormatting>
  <conditionalFormatting sqref="I39">
    <cfRule type="expression" dxfId="886" priority="738">
      <formula>AND(B39="新規", I39="")</formula>
    </cfRule>
  </conditionalFormatting>
  <conditionalFormatting sqref="I47">
    <cfRule type="expression" dxfId="885" priority="670">
      <formula>AND(B47="新規", I47="")</formula>
    </cfRule>
  </conditionalFormatting>
  <conditionalFormatting sqref="I55">
    <cfRule type="expression" dxfId="884" priority="602">
      <formula>AND(B55="新規", I55="")</formula>
    </cfRule>
  </conditionalFormatting>
  <conditionalFormatting sqref="I63">
    <cfRule type="expression" dxfId="883" priority="534">
      <formula>AND(B63="新規", I63="")</formula>
    </cfRule>
  </conditionalFormatting>
  <conditionalFormatting sqref="I71">
    <cfRule type="expression" dxfId="882" priority="466">
      <formula>AND(B71="新規", I71="")</formula>
    </cfRule>
  </conditionalFormatting>
  <conditionalFormatting sqref="I79">
    <cfRule type="expression" dxfId="881" priority="398">
      <formula>AND(B79="新規", I79="")</formula>
    </cfRule>
  </conditionalFormatting>
  <conditionalFormatting sqref="I87">
    <cfRule type="expression" dxfId="880" priority="330">
      <formula>AND(B87="新規", I87="")</formula>
    </cfRule>
  </conditionalFormatting>
  <conditionalFormatting sqref="I95">
    <cfRule type="expression" dxfId="879" priority="262">
      <formula>AND(B95="新規", I95="")</formula>
    </cfRule>
  </conditionalFormatting>
  <conditionalFormatting sqref="I103">
    <cfRule type="expression" dxfId="878" priority="194">
      <formula>AND(B103="新規", I103="")</formula>
    </cfRule>
  </conditionalFormatting>
  <conditionalFormatting sqref="I111">
    <cfRule type="expression" dxfId="877" priority="126">
      <formula>AND(B111="新規", I111="")</formula>
    </cfRule>
  </conditionalFormatting>
  <conditionalFormatting sqref="I119">
    <cfRule type="expression" dxfId="876" priority="58">
      <formula>AND(B119="新規", I119="")</formula>
    </cfRule>
  </conditionalFormatting>
  <conditionalFormatting sqref="J7">
    <cfRule type="expression" dxfId="875" priority="1019">
      <formula>AND(B7="新規", J7="")</formula>
    </cfRule>
  </conditionalFormatting>
  <conditionalFormatting sqref="J15">
    <cfRule type="expression" dxfId="874" priority="941">
      <formula>AND(B15="新規", J15="")</formula>
    </cfRule>
  </conditionalFormatting>
  <conditionalFormatting sqref="J23">
    <cfRule type="expression" dxfId="873" priority="873">
      <formula>AND(B23="新規", J23="")</formula>
    </cfRule>
  </conditionalFormatting>
  <conditionalFormatting sqref="J31">
    <cfRule type="expression" dxfId="872" priority="805">
      <formula>AND(B31="新規", J31="")</formula>
    </cfRule>
  </conditionalFormatting>
  <conditionalFormatting sqref="J39">
    <cfRule type="expression" dxfId="871" priority="737">
      <formula>AND(B39="新規", J39="")</formula>
    </cfRule>
  </conditionalFormatting>
  <conditionalFormatting sqref="J47">
    <cfRule type="expression" dxfId="870" priority="669">
      <formula>AND(B47="新規", J47="")</formula>
    </cfRule>
  </conditionalFormatting>
  <conditionalFormatting sqref="J55">
    <cfRule type="expression" dxfId="869" priority="601">
      <formula>AND(B55="新規", J55="")</formula>
    </cfRule>
  </conditionalFormatting>
  <conditionalFormatting sqref="J63">
    <cfRule type="expression" dxfId="868" priority="533">
      <formula>AND(B63="新規", J63="")</formula>
    </cfRule>
  </conditionalFormatting>
  <conditionalFormatting sqref="J71">
    <cfRule type="expression" dxfId="867" priority="465">
      <formula>AND(B71="新規", J71="")</formula>
    </cfRule>
  </conditionalFormatting>
  <conditionalFormatting sqref="J79">
    <cfRule type="expression" dxfId="866" priority="397">
      <formula>AND(B79="新規", J79="")</formula>
    </cfRule>
  </conditionalFormatting>
  <conditionalFormatting sqref="J87">
    <cfRule type="expression" dxfId="865" priority="329">
      <formula>AND(B87="新規", J87="")</formula>
    </cfRule>
  </conditionalFormatting>
  <conditionalFormatting sqref="J95">
    <cfRule type="expression" dxfId="864" priority="261">
      <formula>AND(B95="新規", J95="")</formula>
    </cfRule>
  </conditionalFormatting>
  <conditionalFormatting sqref="J103">
    <cfRule type="expression" dxfId="863" priority="193">
      <formula>AND(B103="新規", J103="")</formula>
    </cfRule>
  </conditionalFormatting>
  <conditionalFormatting sqref="J111">
    <cfRule type="expression" dxfId="862" priority="125">
      <formula>AND(B111="新規", J111="")</formula>
    </cfRule>
  </conditionalFormatting>
  <conditionalFormatting sqref="J119">
    <cfRule type="expression" dxfId="861" priority="57">
      <formula>AND(B119="新規", J119="")</formula>
    </cfRule>
  </conditionalFormatting>
  <conditionalFormatting sqref="K7">
    <cfRule type="expression" dxfId="860" priority="1018">
      <formula>AND(B7="新規", K7="")</formula>
    </cfRule>
  </conditionalFormatting>
  <conditionalFormatting sqref="K15">
    <cfRule type="expression" dxfId="859" priority="940">
      <formula>AND(B15="新規", K15="")</formula>
    </cfRule>
  </conditionalFormatting>
  <conditionalFormatting sqref="K23">
    <cfRule type="expression" dxfId="858" priority="872">
      <formula>AND(B23="新規", K23="")</formula>
    </cfRule>
  </conditionalFormatting>
  <conditionalFormatting sqref="K31">
    <cfRule type="expression" dxfId="857" priority="804">
      <formula>AND(B31="新規", K31="")</formula>
    </cfRule>
  </conditionalFormatting>
  <conditionalFormatting sqref="K39">
    <cfRule type="expression" dxfId="856" priority="736">
      <formula>AND(B39="新規", K39="")</formula>
    </cfRule>
  </conditionalFormatting>
  <conditionalFormatting sqref="K47">
    <cfRule type="expression" dxfId="855" priority="668">
      <formula>AND(B47="新規", K47="")</formula>
    </cfRule>
  </conditionalFormatting>
  <conditionalFormatting sqref="K55">
    <cfRule type="expression" dxfId="854" priority="600">
      <formula>AND(B55="新規", K55="")</formula>
    </cfRule>
  </conditionalFormatting>
  <conditionalFormatting sqref="K63">
    <cfRule type="expression" dxfId="853" priority="532">
      <formula>AND(B63="新規", K63="")</formula>
    </cfRule>
  </conditionalFormatting>
  <conditionalFormatting sqref="K71">
    <cfRule type="expression" dxfId="852" priority="464">
      <formula>AND(B71="新規", K71="")</formula>
    </cfRule>
  </conditionalFormatting>
  <conditionalFormatting sqref="K79">
    <cfRule type="expression" dxfId="851" priority="396">
      <formula>AND(B79="新規", K79="")</formula>
    </cfRule>
  </conditionalFormatting>
  <conditionalFormatting sqref="K87">
    <cfRule type="expression" dxfId="850" priority="328">
      <formula>AND(B87="新規", K87="")</formula>
    </cfRule>
  </conditionalFormatting>
  <conditionalFormatting sqref="K95">
    <cfRule type="expression" dxfId="849" priority="260">
      <formula>AND(B95="新規", K95="")</formula>
    </cfRule>
  </conditionalFormatting>
  <conditionalFormatting sqref="K103">
    <cfRule type="expression" dxfId="848" priority="192">
      <formula>AND(B103="新規", K103="")</formula>
    </cfRule>
  </conditionalFormatting>
  <conditionalFormatting sqref="K111">
    <cfRule type="expression" dxfId="847" priority="124">
      <formula>AND(B111="新規", K111="")</formula>
    </cfRule>
  </conditionalFormatting>
  <conditionalFormatting sqref="K119">
    <cfRule type="expression" dxfId="846" priority="56">
      <formula>AND(B119="新規", K119="")</formula>
    </cfRule>
  </conditionalFormatting>
  <conditionalFormatting sqref="M7">
    <cfRule type="expression" dxfId="845" priority="1016">
      <formula>AND(B7="新規", M7="")</formula>
    </cfRule>
  </conditionalFormatting>
  <conditionalFormatting sqref="M15">
    <cfRule type="expression" dxfId="844" priority="939">
      <formula>AND(B15="新規", M15="")</formula>
    </cfRule>
  </conditionalFormatting>
  <conditionalFormatting sqref="M23">
    <cfRule type="expression" dxfId="843" priority="871">
      <formula>AND(B23="新規", M23="")</formula>
    </cfRule>
  </conditionalFormatting>
  <conditionalFormatting sqref="M31">
    <cfRule type="expression" dxfId="842" priority="803">
      <formula>AND(B31="新規", M31="")</formula>
    </cfRule>
  </conditionalFormatting>
  <conditionalFormatting sqref="M39">
    <cfRule type="expression" dxfId="841" priority="735">
      <formula>AND(B39="新規", M39="")</formula>
    </cfRule>
  </conditionalFormatting>
  <conditionalFormatting sqref="M47">
    <cfRule type="expression" dxfId="840" priority="667">
      <formula>AND(B47="新規", M47="")</formula>
    </cfRule>
  </conditionalFormatting>
  <conditionalFormatting sqref="M55">
    <cfRule type="expression" dxfId="839" priority="599">
      <formula>AND(B55="新規", M55="")</formula>
    </cfRule>
  </conditionalFormatting>
  <conditionalFormatting sqref="M63">
    <cfRule type="expression" dxfId="838" priority="531">
      <formula>AND(B63="新規", M63="")</formula>
    </cfRule>
  </conditionalFormatting>
  <conditionalFormatting sqref="M71">
    <cfRule type="expression" dxfId="837" priority="463">
      <formula>AND(B71="新規", M71="")</formula>
    </cfRule>
  </conditionalFormatting>
  <conditionalFormatting sqref="M79">
    <cfRule type="expression" dxfId="836" priority="395">
      <formula>AND(B79="新規", M79="")</formula>
    </cfRule>
  </conditionalFormatting>
  <conditionalFormatting sqref="M87">
    <cfRule type="expression" dxfId="835" priority="327">
      <formula>AND(B87="新規", M87="")</formula>
    </cfRule>
  </conditionalFormatting>
  <conditionalFormatting sqref="M95">
    <cfRule type="expression" dxfId="834" priority="259">
      <formula>AND(B95="新規", M95="")</formula>
    </cfRule>
  </conditionalFormatting>
  <conditionalFormatting sqref="M103">
    <cfRule type="expression" dxfId="833" priority="191">
      <formula>AND(B103="新規", M103="")</formula>
    </cfRule>
  </conditionalFormatting>
  <conditionalFormatting sqref="M111">
    <cfRule type="expression" dxfId="832" priority="123">
      <formula>AND(B111="新規", M111="")</formula>
    </cfRule>
  </conditionalFormatting>
  <conditionalFormatting sqref="M119">
    <cfRule type="expression" dxfId="831" priority="55">
      <formula>AND(B119="新規", M119="")</formula>
    </cfRule>
  </conditionalFormatting>
  <conditionalFormatting sqref="O7">
    <cfRule type="expression" dxfId="830" priority="1029">
      <formula>AND(B7="新規", O7="")</formula>
    </cfRule>
  </conditionalFormatting>
  <conditionalFormatting sqref="O15">
    <cfRule type="expression" dxfId="829" priority="950">
      <formula>AND(B15="新規", O15="")</formula>
    </cfRule>
  </conditionalFormatting>
  <conditionalFormatting sqref="O23">
    <cfRule type="expression" dxfId="828" priority="882">
      <formula>AND(B23="新規", O23="")</formula>
    </cfRule>
  </conditionalFormatting>
  <conditionalFormatting sqref="O31">
    <cfRule type="expression" dxfId="827" priority="814">
      <formula>AND(B31="新規", O31="")</formula>
    </cfRule>
  </conditionalFormatting>
  <conditionalFormatting sqref="O39">
    <cfRule type="expression" dxfId="826" priority="746">
      <formula>AND(B39="新規", O39="")</formula>
    </cfRule>
  </conditionalFormatting>
  <conditionalFormatting sqref="O47">
    <cfRule type="expression" dxfId="825" priority="678">
      <formula>AND(B47="新規", O47="")</formula>
    </cfRule>
  </conditionalFormatting>
  <conditionalFormatting sqref="O55">
    <cfRule type="expression" dxfId="824" priority="610">
      <formula>AND(B55="新規", O55="")</formula>
    </cfRule>
  </conditionalFormatting>
  <conditionalFormatting sqref="O63">
    <cfRule type="expression" dxfId="823" priority="542">
      <formula>AND(B63="新規", O63="")</formula>
    </cfRule>
  </conditionalFormatting>
  <conditionalFormatting sqref="O71">
    <cfRule type="expression" dxfId="822" priority="474">
      <formula>AND(B71="新規", O71="")</formula>
    </cfRule>
  </conditionalFormatting>
  <conditionalFormatting sqref="O79">
    <cfRule type="expression" dxfId="821" priority="406">
      <formula>AND(B79="新規", O79="")</formula>
    </cfRule>
  </conditionalFormatting>
  <conditionalFormatting sqref="O87">
    <cfRule type="expression" dxfId="820" priority="338">
      <formula>AND(B87="新規", O87="")</formula>
    </cfRule>
  </conditionalFormatting>
  <conditionalFormatting sqref="O95">
    <cfRule type="expression" dxfId="819" priority="270">
      <formula>AND(B95="新規", O95="")</formula>
    </cfRule>
  </conditionalFormatting>
  <conditionalFormatting sqref="O103">
    <cfRule type="expression" dxfId="818" priority="202">
      <formula>AND(B103="新規", O103="")</formula>
    </cfRule>
  </conditionalFormatting>
  <conditionalFormatting sqref="O111">
    <cfRule type="expression" dxfId="817" priority="134">
      <formula>AND(B111="新規", O111="")</formula>
    </cfRule>
  </conditionalFormatting>
  <conditionalFormatting sqref="O119">
    <cfRule type="expression" dxfId="816" priority="66">
      <formula>AND(B119="新規", O119="")</formula>
    </cfRule>
  </conditionalFormatting>
  <conditionalFormatting sqref="P7">
    <cfRule type="expression" dxfId="815" priority="1015">
      <formula>AND(B7="新規", P7="")</formula>
    </cfRule>
  </conditionalFormatting>
  <conditionalFormatting sqref="P15">
    <cfRule type="expression" dxfId="814" priority="938">
      <formula>AND(B15="新規", P15="")</formula>
    </cfRule>
  </conditionalFormatting>
  <conditionalFormatting sqref="P23">
    <cfRule type="expression" dxfId="813" priority="870">
      <formula>AND(B23="新規", P23="")</formula>
    </cfRule>
  </conditionalFormatting>
  <conditionalFormatting sqref="P31">
    <cfRule type="expression" dxfId="812" priority="802">
      <formula>AND(B31="新規", P31="")</formula>
    </cfRule>
  </conditionalFormatting>
  <conditionalFormatting sqref="P39">
    <cfRule type="expression" dxfId="811" priority="734">
      <formula>AND(B39="新規", P39="")</formula>
    </cfRule>
  </conditionalFormatting>
  <conditionalFormatting sqref="P47">
    <cfRule type="expression" dxfId="810" priority="666">
      <formula>AND(B47="新規", P47="")</formula>
    </cfRule>
  </conditionalFormatting>
  <conditionalFormatting sqref="P55">
    <cfRule type="expression" dxfId="809" priority="598">
      <formula>AND(B55="新規", P55="")</formula>
    </cfRule>
  </conditionalFormatting>
  <conditionalFormatting sqref="P63">
    <cfRule type="expression" dxfId="808" priority="530">
      <formula>AND(B63="新規", P63="")</formula>
    </cfRule>
  </conditionalFormatting>
  <conditionalFormatting sqref="P71">
    <cfRule type="expression" dxfId="807" priority="462">
      <formula>AND(B71="新規", P71="")</formula>
    </cfRule>
  </conditionalFormatting>
  <conditionalFormatting sqref="P79">
    <cfRule type="expression" dxfId="806" priority="394">
      <formula>AND(B79="新規", P79="")</formula>
    </cfRule>
  </conditionalFormatting>
  <conditionalFormatting sqref="P87">
    <cfRule type="expression" dxfId="805" priority="326">
      <formula>AND(B87="新規", P87="")</formula>
    </cfRule>
  </conditionalFormatting>
  <conditionalFormatting sqref="P95">
    <cfRule type="expression" dxfId="804" priority="258">
      <formula>AND(B95="新規", P95="")</formula>
    </cfRule>
  </conditionalFormatting>
  <conditionalFormatting sqref="P103">
    <cfRule type="expression" dxfId="803" priority="190">
      <formula>AND(B103="新規", P103="")</formula>
    </cfRule>
  </conditionalFormatting>
  <conditionalFormatting sqref="P111">
    <cfRule type="expression" dxfId="802" priority="122">
      <formula>AND(B111="新規", P111="")</formula>
    </cfRule>
  </conditionalFormatting>
  <conditionalFormatting sqref="P119">
    <cfRule type="expression" dxfId="801" priority="54">
      <formula>AND(B119="新規", P119="")</formula>
    </cfRule>
  </conditionalFormatting>
  <conditionalFormatting sqref="Q7">
    <cfRule type="expression" dxfId="800" priority="1014">
      <formula>AND(B7="新規", Q7="")</formula>
    </cfRule>
  </conditionalFormatting>
  <conditionalFormatting sqref="Q15">
    <cfRule type="expression" dxfId="799" priority="937">
      <formula>AND(B15="新規", Q15="")</formula>
    </cfRule>
  </conditionalFormatting>
  <conditionalFormatting sqref="Q23">
    <cfRule type="expression" dxfId="798" priority="869">
      <formula>AND(B23="新規", Q23="")</formula>
    </cfRule>
  </conditionalFormatting>
  <conditionalFormatting sqref="Q31">
    <cfRule type="expression" dxfId="797" priority="801">
      <formula>AND(B31="新規", Q31="")</formula>
    </cfRule>
  </conditionalFormatting>
  <conditionalFormatting sqref="Q39">
    <cfRule type="expression" dxfId="796" priority="733">
      <formula>AND(B39="新規", Q39="")</formula>
    </cfRule>
  </conditionalFormatting>
  <conditionalFormatting sqref="Q47">
    <cfRule type="expression" dxfId="795" priority="665">
      <formula>AND(B47="新規", Q47="")</formula>
    </cfRule>
  </conditionalFormatting>
  <conditionalFormatting sqref="Q55">
    <cfRule type="expression" dxfId="794" priority="597">
      <formula>AND(B55="新規", Q55="")</formula>
    </cfRule>
  </conditionalFormatting>
  <conditionalFormatting sqref="Q63">
    <cfRule type="expression" dxfId="793" priority="529">
      <formula>AND(B63="新規", Q63="")</formula>
    </cfRule>
  </conditionalFormatting>
  <conditionalFormatting sqref="Q71">
    <cfRule type="expression" dxfId="792" priority="461">
      <formula>AND(B71="新規", Q71="")</formula>
    </cfRule>
  </conditionalFormatting>
  <conditionalFormatting sqref="Q79">
    <cfRule type="expression" dxfId="791" priority="393">
      <formula>AND(B79="新規", Q79="")</formula>
    </cfRule>
  </conditionalFormatting>
  <conditionalFormatting sqref="Q87">
    <cfRule type="expression" dxfId="790" priority="325">
      <formula>AND(B87="新規", Q87="")</formula>
    </cfRule>
  </conditionalFormatting>
  <conditionalFormatting sqref="Q95">
    <cfRule type="expression" dxfId="789" priority="257">
      <formula>AND(B95="新規", Q95="")</formula>
    </cfRule>
  </conditionalFormatting>
  <conditionalFormatting sqref="Q103">
    <cfRule type="expression" dxfId="788" priority="189">
      <formula>AND(B103="新規", Q103="")</formula>
    </cfRule>
  </conditionalFormatting>
  <conditionalFormatting sqref="Q111">
    <cfRule type="expression" dxfId="787" priority="121">
      <formula>AND(B111="新規", Q111="")</formula>
    </cfRule>
  </conditionalFormatting>
  <conditionalFormatting sqref="Q119">
    <cfRule type="expression" dxfId="786" priority="53">
      <formula>AND(B119="新規", Q119="")</formula>
    </cfRule>
  </conditionalFormatting>
  <conditionalFormatting sqref="R7">
    <cfRule type="expression" dxfId="785" priority="1013">
      <formula>AND(B7="新規", R7="")</formula>
    </cfRule>
  </conditionalFormatting>
  <conditionalFormatting sqref="R15">
    <cfRule type="expression" dxfId="784" priority="936">
      <formula>AND(B15="新規", R15="")</formula>
    </cfRule>
  </conditionalFormatting>
  <conditionalFormatting sqref="R23">
    <cfRule type="expression" dxfId="783" priority="868">
      <formula>AND(B23="新規", R23="")</formula>
    </cfRule>
  </conditionalFormatting>
  <conditionalFormatting sqref="R31">
    <cfRule type="expression" dxfId="782" priority="800">
      <formula>AND(B31="新規", R31="")</formula>
    </cfRule>
  </conditionalFormatting>
  <conditionalFormatting sqref="R39">
    <cfRule type="expression" dxfId="781" priority="732">
      <formula>AND(B39="新規", R39="")</formula>
    </cfRule>
  </conditionalFormatting>
  <conditionalFormatting sqref="R47">
    <cfRule type="expression" dxfId="780" priority="664">
      <formula>AND(B47="新規", R47="")</formula>
    </cfRule>
  </conditionalFormatting>
  <conditionalFormatting sqref="R55">
    <cfRule type="expression" dxfId="779" priority="596">
      <formula>AND(B55="新規", R55="")</formula>
    </cfRule>
  </conditionalFormatting>
  <conditionalFormatting sqref="R63">
    <cfRule type="expression" dxfId="778" priority="528">
      <formula>AND(B63="新規", R63="")</formula>
    </cfRule>
  </conditionalFormatting>
  <conditionalFormatting sqref="R71">
    <cfRule type="expression" dxfId="777" priority="460">
      <formula>AND(B71="新規", R71="")</formula>
    </cfRule>
  </conditionalFormatting>
  <conditionalFormatting sqref="R79">
    <cfRule type="expression" dxfId="776" priority="392">
      <formula>AND(B79="新規", R79="")</formula>
    </cfRule>
  </conditionalFormatting>
  <conditionalFormatting sqref="R87">
    <cfRule type="expression" dxfId="775" priority="324">
      <formula>AND(B87="新規", R87="")</formula>
    </cfRule>
  </conditionalFormatting>
  <conditionalFormatting sqref="R95">
    <cfRule type="expression" dxfId="774" priority="256">
      <formula>AND(B95="新規", R95="")</formula>
    </cfRule>
  </conditionalFormatting>
  <conditionalFormatting sqref="R103">
    <cfRule type="expression" dxfId="773" priority="188">
      <formula>AND(B103="新規", R103="")</formula>
    </cfRule>
  </conditionalFormatting>
  <conditionalFormatting sqref="R111">
    <cfRule type="expression" dxfId="772" priority="120">
      <formula>AND(B111="新規", R111="")</formula>
    </cfRule>
  </conditionalFormatting>
  <conditionalFormatting sqref="R119">
    <cfRule type="expression" dxfId="771" priority="52">
      <formula>AND(B119="新規", R119="")</formula>
    </cfRule>
  </conditionalFormatting>
  <conditionalFormatting sqref="S7">
    <cfRule type="expression" dxfId="770" priority="1012">
      <formula>AND(B7="新規", S7="")</formula>
    </cfRule>
  </conditionalFormatting>
  <conditionalFormatting sqref="S15">
    <cfRule type="expression" dxfId="769" priority="935">
      <formula>AND(B15="新規", S15="")</formula>
    </cfRule>
  </conditionalFormatting>
  <conditionalFormatting sqref="S23">
    <cfRule type="expression" dxfId="768" priority="867">
      <formula>AND(B23="新規", S23="")</formula>
    </cfRule>
  </conditionalFormatting>
  <conditionalFormatting sqref="S31">
    <cfRule type="expression" dxfId="767" priority="799">
      <formula>AND(B31="新規", S31="")</formula>
    </cfRule>
  </conditionalFormatting>
  <conditionalFormatting sqref="S39">
    <cfRule type="expression" dxfId="766" priority="731">
      <formula>AND(B39="新規", S39="")</formula>
    </cfRule>
  </conditionalFormatting>
  <conditionalFormatting sqref="S47">
    <cfRule type="expression" dxfId="765" priority="663">
      <formula>AND(B47="新規", S47="")</formula>
    </cfRule>
  </conditionalFormatting>
  <conditionalFormatting sqref="S55">
    <cfRule type="expression" dxfId="764" priority="595">
      <formula>AND(B55="新規", S55="")</formula>
    </cfRule>
  </conditionalFormatting>
  <conditionalFormatting sqref="S63">
    <cfRule type="expression" dxfId="763" priority="527">
      <formula>AND(B63="新規", S63="")</formula>
    </cfRule>
  </conditionalFormatting>
  <conditionalFormatting sqref="S71">
    <cfRule type="expression" dxfId="762" priority="459">
      <formula>AND(B71="新規", S71="")</formula>
    </cfRule>
  </conditionalFormatting>
  <conditionalFormatting sqref="S79">
    <cfRule type="expression" dxfId="761" priority="391">
      <formula>AND(B79="新規", S79="")</formula>
    </cfRule>
  </conditionalFormatting>
  <conditionalFormatting sqref="S87">
    <cfRule type="expression" dxfId="760" priority="323">
      <formula>AND(B87="新規", S87="")</formula>
    </cfRule>
  </conditionalFormatting>
  <conditionalFormatting sqref="S95">
    <cfRule type="expression" dxfId="759" priority="255">
      <formula>AND(B95="新規", S95="")</formula>
    </cfRule>
  </conditionalFormatting>
  <conditionalFormatting sqref="S103">
    <cfRule type="expression" dxfId="758" priority="187">
      <formula>AND(B103="新規", S103="")</formula>
    </cfRule>
  </conditionalFormatting>
  <conditionalFormatting sqref="S111">
    <cfRule type="expression" dxfId="757" priority="119">
      <formula>AND(B111="新規", S111="")</formula>
    </cfRule>
  </conditionalFormatting>
  <conditionalFormatting sqref="S119">
    <cfRule type="expression" dxfId="756" priority="51">
      <formula>AND(B119="新規", S119="")</formula>
    </cfRule>
  </conditionalFormatting>
  <conditionalFormatting sqref="T7">
    <cfRule type="expression" dxfId="755" priority="1011">
      <formula>AND(B7="新規", T7="")</formula>
    </cfRule>
  </conditionalFormatting>
  <conditionalFormatting sqref="T15">
    <cfRule type="expression" dxfId="754" priority="934">
      <formula>AND(B15="新規", T15="")</formula>
    </cfRule>
  </conditionalFormatting>
  <conditionalFormatting sqref="T23">
    <cfRule type="expression" dxfId="753" priority="866">
      <formula>AND(B23="新規", T23="")</formula>
    </cfRule>
  </conditionalFormatting>
  <conditionalFormatting sqref="T31">
    <cfRule type="expression" dxfId="752" priority="798">
      <formula>AND(B31="新規", T31="")</formula>
    </cfRule>
  </conditionalFormatting>
  <conditionalFormatting sqref="T39">
    <cfRule type="expression" dxfId="751" priority="730">
      <formula>AND(B39="新規", T39="")</formula>
    </cfRule>
  </conditionalFormatting>
  <conditionalFormatting sqref="T47">
    <cfRule type="expression" dxfId="750" priority="662">
      <formula>AND(B47="新規", T47="")</formula>
    </cfRule>
  </conditionalFormatting>
  <conditionalFormatting sqref="T55">
    <cfRule type="expression" dxfId="749" priority="594">
      <formula>AND(B55="新規", T55="")</formula>
    </cfRule>
  </conditionalFormatting>
  <conditionalFormatting sqref="T63">
    <cfRule type="expression" dxfId="748" priority="526">
      <formula>AND(B63="新規", T63="")</formula>
    </cfRule>
  </conditionalFormatting>
  <conditionalFormatting sqref="T71">
    <cfRule type="expression" dxfId="747" priority="458">
      <formula>AND(B71="新規", T71="")</formula>
    </cfRule>
  </conditionalFormatting>
  <conditionalFormatting sqref="T79">
    <cfRule type="expression" dxfId="746" priority="390">
      <formula>AND(B79="新規", T79="")</formula>
    </cfRule>
  </conditionalFormatting>
  <conditionalFormatting sqref="T87">
    <cfRule type="expression" dxfId="745" priority="322">
      <formula>AND(B87="新規", T87="")</formula>
    </cfRule>
  </conditionalFormatting>
  <conditionalFormatting sqref="T95">
    <cfRule type="expression" dxfId="744" priority="254">
      <formula>AND(B95="新規", T95="")</formula>
    </cfRule>
  </conditionalFormatting>
  <conditionalFormatting sqref="T103">
    <cfRule type="expression" dxfId="743" priority="186">
      <formula>AND(B103="新規", T103="")</formula>
    </cfRule>
  </conditionalFormatting>
  <conditionalFormatting sqref="T111">
    <cfRule type="expression" dxfId="742" priority="118">
      <formula>AND(B111="新規", T111="")</formula>
    </cfRule>
  </conditionalFormatting>
  <conditionalFormatting sqref="T119">
    <cfRule type="expression" dxfId="741" priority="50">
      <formula>AND(B119="新規", T119="")</formula>
    </cfRule>
  </conditionalFormatting>
  <conditionalFormatting sqref="U7">
    <cfRule type="expression" dxfId="740" priority="1010">
      <formula>AND(B7="新規", U7="")</formula>
    </cfRule>
  </conditionalFormatting>
  <conditionalFormatting sqref="U15">
    <cfRule type="expression" dxfId="739" priority="933">
      <formula>AND(B15="新規", U15="")</formula>
    </cfRule>
  </conditionalFormatting>
  <conditionalFormatting sqref="U23">
    <cfRule type="expression" dxfId="738" priority="865">
      <formula>AND(B23="新規", U23="")</formula>
    </cfRule>
  </conditionalFormatting>
  <conditionalFormatting sqref="U31">
    <cfRule type="expression" dxfId="737" priority="797">
      <formula>AND(B31="新規", U31="")</formula>
    </cfRule>
  </conditionalFormatting>
  <conditionalFormatting sqref="U39">
    <cfRule type="expression" dxfId="736" priority="729">
      <formula>AND(B39="新規", U39="")</formula>
    </cfRule>
  </conditionalFormatting>
  <conditionalFormatting sqref="U47">
    <cfRule type="expression" dxfId="735" priority="661">
      <formula>AND(B47="新規", U47="")</formula>
    </cfRule>
  </conditionalFormatting>
  <conditionalFormatting sqref="U55">
    <cfRule type="expression" dxfId="734" priority="593">
      <formula>AND(B55="新規", U55="")</formula>
    </cfRule>
  </conditionalFormatting>
  <conditionalFormatting sqref="U63">
    <cfRule type="expression" dxfId="733" priority="525">
      <formula>AND(B63="新規", U63="")</formula>
    </cfRule>
  </conditionalFormatting>
  <conditionalFormatting sqref="U71">
    <cfRule type="expression" dxfId="732" priority="457">
      <formula>AND(B71="新規", U71="")</formula>
    </cfRule>
  </conditionalFormatting>
  <conditionalFormatting sqref="U79">
    <cfRule type="expression" dxfId="731" priority="389">
      <formula>AND(B79="新規", U79="")</formula>
    </cfRule>
  </conditionalFormatting>
  <conditionalFormatting sqref="U87">
    <cfRule type="expression" dxfId="730" priority="321">
      <formula>AND(B87="新規", U87="")</formula>
    </cfRule>
  </conditionalFormatting>
  <conditionalFormatting sqref="U95">
    <cfRule type="expression" dxfId="729" priority="253">
      <formula>AND(B95="新規", U95="")</formula>
    </cfRule>
  </conditionalFormatting>
  <conditionalFormatting sqref="U103">
    <cfRule type="expression" dxfId="728" priority="185">
      <formula>AND(B103="新規", U103="")</formula>
    </cfRule>
  </conditionalFormatting>
  <conditionalFormatting sqref="U111">
    <cfRule type="expression" dxfId="727" priority="117">
      <formula>AND(B111="新規", U111="")</formula>
    </cfRule>
  </conditionalFormatting>
  <conditionalFormatting sqref="U119">
    <cfRule type="expression" dxfId="726" priority="49">
      <formula>AND(B119="新規", U119="")</formula>
    </cfRule>
  </conditionalFormatting>
  <conditionalFormatting sqref="V7">
    <cfRule type="expression" dxfId="725" priority="1009">
      <formula>AND(B7="新規", V7="")</formula>
    </cfRule>
  </conditionalFormatting>
  <conditionalFormatting sqref="V15">
    <cfRule type="expression" dxfId="724" priority="932">
      <formula>AND(B15="新規", V15="")</formula>
    </cfRule>
  </conditionalFormatting>
  <conditionalFormatting sqref="V23">
    <cfRule type="expression" dxfId="723" priority="864">
      <formula>AND(B23="新規", V23="")</formula>
    </cfRule>
  </conditionalFormatting>
  <conditionalFormatting sqref="V31">
    <cfRule type="expression" dxfId="722" priority="796">
      <formula>AND(B31="新規", V31="")</formula>
    </cfRule>
  </conditionalFormatting>
  <conditionalFormatting sqref="V39">
    <cfRule type="expression" dxfId="721" priority="728">
      <formula>AND(B39="新規", V39="")</formula>
    </cfRule>
  </conditionalFormatting>
  <conditionalFormatting sqref="V47">
    <cfRule type="expression" dxfId="720" priority="660">
      <formula>AND(B47="新規", V47="")</formula>
    </cfRule>
  </conditionalFormatting>
  <conditionalFormatting sqref="V55">
    <cfRule type="expression" dxfId="719" priority="592">
      <formula>AND(B55="新規", V55="")</formula>
    </cfRule>
  </conditionalFormatting>
  <conditionalFormatting sqref="V63">
    <cfRule type="expression" dxfId="718" priority="524">
      <formula>AND(B63="新規", V63="")</formula>
    </cfRule>
  </conditionalFormatting>
  <conditionalFormatting sqref="V71">
    <cfRule type="expression" dxfId="717" priority="456">
      <formula>AND(B71="新規", V71="")</formula>
    </cfRule>
  </conditionalFormatting>
  <conditionalFormatting sqref="V79">
    <cfRule type="expression" dxfId="716" priority="388">
      <formula>AND(B79="新規", V79="")</formula>
    </cfRule>
  </conditionalFormatting>
  <conditionalFormatting sqref="V87">
    <cfRule type="expression" dxfId="715" priority="320">
      <formula>AND(B87="新規", V87="")</formula>
    </cfRule>
  </conditionalFormatting>
  <conditionalFormatting sqref="V95">
    <cfRule type="expression" dxfId="714" priority="252">
      <formula>AND(B95="新規", V95="")</formula>
    </cfRule>
  </conditionalFormatting>
  <conditionalFormatting sqref="V103">
    <cfRule type="expression" dxfId="713" priority="184">
      <formula>AND(B103="新規", V103="")</formula>
    </cfRule>
  </conditionalFormatting>
  <conditionalFormatting sqref="V111">
    <cfRule type="expression" dxfId="712" priority="116">
      <formula>AND(B111="新規", V111="")</formula>
    </cfRule>
  </conditionalFormatting>
  <conditionalFormatting sqref="V119">
    <cfRule type="expression" dxfId="711" priority="48">
      <formula>AND(B119="新規", V119="")</formula>
    </cfRule>
  </conditionalFormatting>
  <conditionalFormatting sqref="W7">
    <cfRule type="expression" dxfId="710" priority="1008">
      <formula>AND(B7="新規", W7="")</formula>
    </cfRule>
  </conditionalFormatting>
  <conditionalFormatting sqref="W15">
    <cfRule type="expression" dxfId="709" priority="931">
      <formula>AND(B15="新規", W15="")</formula>
    </cfRule>
  </conditionalFormatting>
  <conditionalFormatting sqref="W23">
    <cfRule type="expression" dxfId="708" priority="863">
      <formula>AND(B23="新規", W23="")</formula>
    </cfRule>
  </conditionalFormatting>
  <conditionalFormatting sqref="W31">
    <cfRule type="expression" dxfId="707" priority="795">
      <formula>AND(B31="新規", W31="")</formula>
    </cfRule>
  </conditionalFormatting>
  <conditionalFormatting sqref="W39">
    <cfRule type="expression" dxfId="706" priority="727">
      <formula>AND(B39="新規", W39="")</formula>
    </cfRule>
  </conditionalFormatting>
  <conditionalFormatting sqref="W47">
    <cfRule type="expression" dxfId="705" priority="659">
      <formula>AND(B47="新規", W47="")</formula>
    </cfRule>
  </conditionalFormatting>
  <conditionalFormatting sqref="W55">
    <cfRule type="expression" dxfId="704" priority="591">
      <formula>AND(B55="新規", W55="")</formula>
    </cfRule>
  </conditionalFormatting>
  <conditionalFormatting sqref="W63">
    <cfRule type="expression" dxfId="703" priority="523">
      <formula>AND(B63="新規", W63="")</formula>
    </cfRule>
  </conditionalFormatting>
  <conditionalFormatting sqref="W71">
    <cfRule type="expression" dxfId="702" priority="455">
      <formula>AND(B71="新規", W71="")</formula>
    </cfRule>
  </conditionalFormatting>
  <conditionalFormatting sqref="W79">
    <cfRule type="expression" dxfId="701" priority="387">
      <formula>AND(B79="新規", W79="")</formula>
    </cfRule>
  </conditionalFormatting>
  <conditionalFormatting sqref="W87">
    <cfRule type="expression" dxfId="700" priority="319">
      <formula>AND(B87="新規", W87="")</formula>
    </cfRule>
  </conditionalFormatting>
  <conditionalFormatting sqref="W95">
    <cfRule type="expression" dxfId="699" priority="251">
      <formula>AND(B95="新規", W95="")</formula>
    </cfRule>
  </conditionalFormatting>
  <conditionalFormatting sqref="W103">
    <cfRule type="expression" dxfId="698" priority="183">
      <formula>AND(B103="新規", W103="")</formula>
    </cfRule>
  </conditionalFormatting>
  <conditionalFormatting sqref="W111">
    <cfRule type="expression" dxfId="697" priority="115">
      <formula>AND(B111="新規", W111="")</formula>
    </cfRule>
  </conditionalFormatting>
  <conditionalFormatting sqref="W119">
    <cfRule type="expression" dxfId="696" priority="47">
      <formula>AND(B119="新規", W119="")</formula>
    </cfRule>
  </conditionalFormatting>
  <conditionalFormatting sqref="X7">
    <cfRule type="expression" dxfId="695" priority="1007">
      <formula>AND(B7="新規", X7="")</formula>
    </cfRule>
  </conditionalFormatting>
  <conditionalFormatting sqref="X15">
    <cfRule type="expression" dxfId="694" priority="930">
      <formula>AND(B15="新規", X15="")</formula>
    </cfRule>
  </conditionalFormatting>
  <conditionalFormatting sqref="X23">
    <cfRule type="expression" dxfId="693" priority="862">
      <formula>AND(B23="新規", X23="")</formula>
    </cfRule>
  </conditionalFormatting>
  <conditionalFormatting sqref="X31">
    <cfRule type="expression" dxfId="692" priority="794">
      <formula>AND(B31="新規", X31="")</formula>
    </cfRule>
  </conditionalFormatting>
  <conditionalFormatting sqref="X39">
    <cfRule type="expression" dxfId="691" priority="726">
      <formula>AND(B39="新規", X39="")</formula>
    </cfRule>
  </conditionalFormatting>
  <conditionalFormatting sqref="X47">
    <cfRule type="expression" dxfId="690" priority="658">
      <formula>AND(B47="新規", X47="")</formula>
    </cfRule>
  </conditionalFormatting>
  <conditionalFormatting sqref="X55">
    <cfRule type="expression" dxfId="689" priority="590">
      <formula>AND(B55="新規", X55="")</formula>
    </cfRule>
  </conditionalFormatting>
  <conditionalFormatting sqref="X63">
    <cfRule type="expression" dxfId="688" priority="522">
      <formula>AND(B63="新規", X63="")</formula>
    </cfRule>
  </conditionalFormatting>
  <conditionalFormatting sqref="X71">
    <cfRule type="expression" dxfId="687" priority="454">
      <formula>AND(B71="新規", X71="")</formula>
    </cfRule>
  </conditionalFormatting>
  <conditionalFormatting sqref="X79">
    <cfRule type="expression" dxfId="686" priority="386">
      <formula>AND(B79="新規", X79="")</formula>
    </cfRule>
  </conditionalFormatting>
  <conditionalFormatting sqref="X87">
    <cfRule type="expression" dxfId="685" priority="318">
      <formula>AND(B87="新規", X87="")</formula>
    </cfRule>
  </conditionalFormatting>
  <conditionalFormatting sqref="X95">
    <cfRule type="expression" dxfId="684" priority="250">
      <formula>AND(B95="新規", X95="")</formula>
    </cfRule>
  </conditionalFormatting>
  <conditionalFormatting sqref="X103">
    <cfRule type="expression" dxfId="683" priority="182">
      <formula>AND(B103="新規", X103="")</formula>
    </cfRule>
  </conditionalFormatting>
  <conditionalFormatting sqref="X111">
    <cfRule type="expression" dxfId="682" priority="114">
      <formula>AND(B111="新規", X111="")</formula>
    </cfRule>
  </conditionalFormatting>
  <conditionalFormatting sqref="X119">
    <cfRule type="expression" dxfId="681" priority="46">
      <formula>AND(B119="新規", X119="")</formula>
    </cfRule>
  </conditionalFormatting>
  <conditionalFormatting sqref="AA7">
    <cfRule type="expression" dxfId="680" priority="1028">
      <formula>AND($B$14="新規", AA7="")</formula>
    </cfRule>
  </conditionalFormatting>
  <conditionalFormatting sqref="AA15">
    <cfRule type="expression" dxfId="679" priority="949">
      <formula>AND($B$14="新規", AA15="")</formula>
    </cfRule>
  </conditionalFormatting>
  <conditionalFormatting sqref="AA23">
    <cfRule type="expression" dxfId="678" priority="881">
      <formula>AND($B$14="新規", AA23="")</formula>
    </cfRule>
  </conditionalFormatting>
  <conditionalFormatting sqref="AA31">
    <cfRule type="expression" dxfId="677" priority="813">
      <formula>AND($B$14="新規", AA31="")</formula>
    </cfRule>
  </conditionalFormatting>
  <conditionalFormatting sqref="AA39">
    <cfRule type="expression" dxfId="676" priority="745">
      <formula>AND($B$14="新規", AA39="")</formula>
    </cfRule>
  </conditionalFormatting>
  <conditionalFormatting sqref="AA47">
    <cfRule type="expression" dxfId="675" priority="677">
      <formula>AND($B$14="新規", AA47="")</formula>
    </cfRule>
  </conditionalFormatting>
  <conditionalFormatting sqref="AA55">
    <cfRule type="expression" dxfId="674" priority="609">
      <formula>AND($B$14="新規", AA55="")</formula>
    </cfRule>
  </conditionalFormatting>
  <conditionalFormatting sqref="AA63">
    <cfRule type="expression" dxfId="673" priority="541">
      <formula>AND($B$14="新規", AA63="")</formula>
    </cfRule>
  </conditionalFormatting>
  <conditionalFormatting sqref="AA71">
    <cfRule type="expression" dxfId="672" priority="473">
      <formula>AND($B$14="新規", AA71="")</formula>
    </cfRule>
  </conditionalFormatting>
  <conditionalFormatting sqref="AA79">
    <cfRule type="expression" dxfId="671" priority="405">
      <formula>AND($B$14="新規", AA79="")</formula>
    </cfRule>
  </conditionalFormatting>
  <conditionalFormatting sqref="AA87">
    <cfRule type="expression" dxfId="670" priority="337">
      <formula>AND($B$14="新規", AA87="")</formula>
    </cfRule>
  </conditionalFormatting>
  <conditionalFormatting sqref="AA95">
    <cfRule type="expression" dxfId="669" priority="269">
      <formula>AND($B$14="新規", AA95="")</formula>
    </cfRule>
  </conditionalFormatting>
  <conditionalFormatting sqref="AA103">
    <cfRule type="expression" dxfId="668" priority="201">
      <formula>AND($B$14="新規", AA103="")</formula>
    </cfRule>
  </conditionalFormatting>
  <conditionalFormatting sqref="AA111">
    <cfRule type="expression" dxfId="667" priority="133">
      <formula>AND($B$14="新規", AA111="")</formula>
    </cfRule>
  </conditionalFormatting>
  <conditionalFormatting sqref="AA119">
    <cfRule type="expression" dxfId="666" priority="65">
      <formula>AND($B$14="新規", AA119="")</formula>
    </cfRule>
  </conditionalFormatting>
  <conditionalFormatting sqref="AB7">
    <cfRule type="expression" dxfId="665" priority="1006">
      <formula>AND(B7="新規", AB7="")</formula>
    </cfRule>
  </conditionalFormatting>
  <conditionalFormatting sqref="AB15">
    <cfRule type="expression" dxfId="664" priority="929">
      <formula>AND(B15="新規", AB15="")</formula>
    </cfRule>
  </conditionalFormatting>
  <conditionalFormatting sqref="AB23">
    <cfRule type="expression" dxfId="663" priority="861">
      <formula>AND(B23="新規", AB23="")</formula>
    </cfRule>
  </conditionalFormatting>
  <conditionalFormatting sqref="AB31">
    <cfRule type="expression" dxfId="662" priority="793">
      <formula>AND(B31="新規", AB31="")</formula>
    </cfRule>
  </conditionalFormatting>
  <conditionalFormatting sqref="AB39">
    <cfRule type="expression" dxfId="661" priority="725">
      <formula>AND(B39="新規", AB39="")</formula>
    </cfRule>
  </conditionalFormatting>
  <conditionalFormatting sqref="AB47">
    <cfRule type="expression" dxfId="660" priority="657">
      <formula>AND(B47="新規", AB47="")</formula>
    </cfRule>
  </conditionalFormatting>
  <conditionalFormatting sqref="AB55">
    <cfRule type="expression" dxfId="659" priority="589">
      <formula>AND(B55="新規", AB55="")</formula>
    </cfRule>
  </conditionalFormatting>
  <conditionalFormatting sqref="AB63">
    <cfRule type="expression" dxfId="658" priority="521">
      <formula>AND(B63="新規", AB63="")</formula>
    </cfRule>
  </conditionalFormatting>
  <conditionalFormatting sqref="AB71">
    <cfRule type="expression" dxfId="657" priority="453">
      <formula>AND(B71="新規", AB71="")</formula>
    </cfRule>
  </conditionalFormatting>
  <conditionalFormatting sqref="AB79">
    <cfRule type="expression" dxfId="656" priority="385">
      <formula>AND(B79="新規", AB79="")</formula>
    </cfRule>
  </conditionalFormatting>
  <conditionalFormatting sqref="AB87">
    <cfRule type="expression" dxfId="655" priority="317">
      <formula>AND(B87="新規", AB87="")</formula>
    </cfRule>
  </conditionalFormatting>
  <conditionalFormatting sqref="AB95">
    <cfRule type="expression" dxfId="654" priority="249">
      <formula>AND(B95="新規", AB95="")</formula>
    </cfRule>
  </conditionalFormatting>
  <conditionalFormatting sqref="AB103">
    <cfRule type="expression" dxfId="653" priority="181">
      <formula>AND(B103="新規", AB103="")</formula>
    </cfRule>
  </conditionalFormatting>
  <conditionalFormatting sqref="AB111">
    <cfRule type="expression" dxfId="652" priority="113">
      <formula>AND(B111="新規", AB111="")</formula>
    </cfRule>
  </conditionalFormatting>
  <conditionalFormatting sqref="AB119">
    <cfRule type="expression" dxfId="651" priority="45">
      <formula>AND(B119="新規", AB119="")</formula>
    </cfRule>
  </conditionalFormatting>
  <conditionalFormatting sqref="AD7">
    <cfRule type="expression" dxfId="650" priority="1027">
      <formula>AND(B7="新規", AD7="")</formula>
    </cfRule>
  </conditionalFormatting>
  <conditionalFormatting sqref="AD15">
    <cfRule type="expression" dxfId="649" priority="948">
      <formula>AND(B15="新規", AD15="")</formula>
    </cfRule>
  </conditionalFormatting>
  <conditionalFormatting sqref="AD23">
    <cfRule type="expression" dxfId="648" priority="880">
      <formula>AND(B23="新規", AD23="")</formula>
    </cfRule>
  </conditionalFormatting>
  <conditionalFormatting sqref="AD31">
    <cfRule type="expression" dxfId="647" priority="812">
      <formula>AND(B31="新規", AD31="")</formula>
    </cfRule>
  </conditionalFormatting>
  <conditionalFormatting sqref="AD39">
    <cfRule type="expression" dxfId="646" priority="744">
      <formula>AND(B39="新規", AD39="")</formula>
    </cfRule>
  </conditionalFormatting>
  <conditionalFormatting sqref="AD47">
    <cfRule type="expression" dxfId="645" priority="676">
      <formula>AND(B47="新規", AD47="")</formula>
    </cfRule>
  </conditionalFormatting>
  <conditionalFormatting sqref="AD55">
    <cfRule type="expression" dxfId="644" priority="608">
      <formula>AND(B55="新規", AD55="")</formula>
    </cfRule>
  </conditionalFormatting>
  <conditionalFormatting sqref="AD63">
    <cfRule type="expression" dxfId="643" priority="540">
      <formula>AND(B63="新規", AD63="")</formula>
    </cfRule>
  </conditionalFormatting>
  <conditionalFormatting sqref="AD71">
    <cfRule type="expression" dxfId="642" priority="472">
      <formula>AND(B71="新規", AD71="")</formula>
    </cfRule>
  </conditionalFormatting>
  <conditionalFormatting sqref="AD79">
    <cfRule type="expression" dxfId="641" priority="404">
      <formula>AND(B79="新規", AD79="")</formula>
    </cfRule>
  </conditionalFormatting>
  <conditionalFormatting sqref="AD87">
    <cfRule type="expression" dxfId="640" priority="336">
      <formula>AND(B87="新規", AD87="")</formula>
    </cfRule>
  </conditionalFormatting>
  <conditionalFormatting sqref="AD95">
    <cfRule type="expression" dxfId="639" priority="268">
      <formula>AND(B95="新規", AD95="")</formula>
    </cfRule>
  </conditionalFormatting>
  <conditionalFormatting sqref="AD103">
    <cfRule type="expression" dxfId="638" priority="200">
      <formula>AND(B103="新規", AD103="")</formula>
    </cfRule>
  </conditionalFormatting>
  <conditionalFormatting sqref="AD111">
    <cfRule type="expression" dxfId="637" priority="132">
      <formula>AND(B111="新規", AD111="")</formula>
    </cfRule>
  </conditionalFormatting>
  <conditionalFormatting sqref="AD119">
    <cfRule type="expression" dxfId="636" priority="64">
      <formula>AND(B119="新規", AD119="")</formula>
    </cfRule>
  </conditionalFormatting>
  <conditionalFormatting sqref="AF7">
    <cfRule type="expression" dxfId="635" priority="1005">
      <formula>AND(B7="新規", AF7="")</formula>
    </cfRule>
  </conditionalFormatting>
  <conditionalFormatting sqref="AF15">
    <cfRule type="expression" dxfId="634" priority="928">
      <formula>AND(B15="新規", AF15="")</formula>
    </cfRule>
  </conditionalFormatting>
  <conditionalFormatting sqref="AF23">
    <cfRule type="expression" dxfId="633" priority="860">
      <formula>AND(B23="新規", AF23="")</formula>
    </cfRule>
  </conditionalFormatting>
  <conditionalFormatting sqref="AF31">
    <cfRule type="expression" dxfId="632" priority="792">
      <formula>AND(B31="新規", AF31="")</formula>
    </cfRule>
  </conditionalFormatting>
  <conditionalFormatting sqref="AF39">
    <cfRule type="expression" dxfId="631" priority="724">
      <formula>AND(B39="新規", AF39="")</formula>
    </cfRule>
  </conditionalFormatting>
  <conditionalFormatting sqref="AF47">
    <cfRule type="expression" dxfId="630" priority="656">
      <formula>AND(B47="新規", AF47="")</formula>
    </cfRule>
  </conditionalFormatting>
  <conditionalFormatting sqref="AF55">
    <cfRule type="expression" dxfId="629" priority="588">
      <formula>AND(B55="新規", AF55="")</formula>
    </cfRule>
  </conditionalFormatting>
  <conditionalFormatting sqref="AF63">
    <cfRule type="expression" dxfId="628" priority="520">
      <formula>AND(B63="新規", AF63="")</formula>
    </cfRule>
  </conditionalFormatting>
  <conditionalFormatting sqref="AF71">
    <cfRule type="expression" dxfId="627" priority="452">
      <formula>AND(B71="新規", AF71="")</formula>
    </cfRule>
  </conditionalFormatting>
  <conditionalFormatting sqref="AF79">
    <cfRule type="expression" dxfId="626" priority="384">
      <formula>AND(B79="新規", AF79="")</formula>
    </cfRule>
  </conditionalFormatting>
  <conditionalFormatting sqref="AF87">
    <cfRule type="expression" dxfId="625" priority="316">
      <formula>AND(B87="新規", AF87="")</formula>
    </cfRule>
  </conditionalFormatting>
  <conditionalFormatting sqref="AF95">
    <cfRule type="expression" dxfId="624" priority="248">
      <formula>AND(B95="新規", AF95="")</formula>
    </cfRule>
  </conditionalFormatting>
  <conditionalFormatting sqref="AF103">
    <cfRule type="expression" dxfId="623" priority="180">
      <formula>AND(B103="新規", AF103="")</formula>
    </cfRule>
  </conditionalFormatting>
  <conditionalFormatting sqref="AF111">
    <cfRule type="expression" dxfId="622" priority="112">
      <formula>AND(B111="新規", AF111="")</formula>
    </cfRule>
  </conditionalFormatting>
  <conditionalFormatting sqref="AF119">
    <cfRule type="expression" dxfId="621" priority="44">
      <formula>AND(B119="新規", AF119="")</formula>
    </cfRule>
  </conditionalFormatting>
  <conditionalFormatting sqref="AG7">
    <cfRule type="expression" dxfId="620" priority="1004">
      <formula>AND(B7="新規", AG7="")</formula>
    </cfRule>
  </conditionalFormatting>
  <conditionalFormatting sqref="AG15">
    <cfRule type="expression" dxfId="619" priority="927">
      <formula>AND(B15="新規", AG15="")</formula>
    </cfRule>
  </conditionalFormatting>
  <conditionalFormatting sqref="AG23">
    <cfRule type="expression" dxfId="618" priority="859">
      <formula>AND(B23="新規", AG23="")</formula>
    </cfRule>
  </conditionalFormatting>
  <conditionalFormatting sqref="AG31">
    <cfRule type="expression" dxfId="617" priority="791">
      <formula>AND(B31="新規", AG31="")</formula>
    </cfRule>
  </conditionalFormatting>
  <conditionalFormatting sqref="AG39">
    <cfRule type="expression" dxfId="616" priority="723">
      <formula>AND(B39="新規", AG39="")</formula>
    </cfRule>
  </conditionalFormatting>
  <conditionalFormatting sqref="AG47">
    <cfRule type="expression" dxfId="615" priority="655">
      <formula>AND(B47="新規", AG47="")</formula>
    </cfRule>
  </conditionalFormatting>
  <conditionalFormatting sqref="AG55">
    <cfRule type="expression" dxfId="614" priority="587">
      <formula>AND(B55="新規", AG55="")</formula>
    </cfRule>
  </conditionalFormatting>
  <conditionalFormatting sqref="AG63">
    <cfRule type="expression" dxfId="613" priority="519">
      <formula>AND(B63="新規", AG63="")</formula>
    </cfRule>
  </conditionalFormatting>
  <conditionalFormatting sqref="AG71">
    <cfRule type="expression" dxfId="612" priority="451">
      <formula>AND(B71="新規", AG71="")</formula>
    </cfRule>
  </conditionalFormatting>
  <conditionalFormatting sqref="AG79">
    <cfRule type="expression" dxfId="611" priority="383">
      <formula>AND(B79="新規", AG79="")</formula>
    </cfRule>
  </conditionalFormatting>
  <conditionalFormatting sqref="AG87">
    <cfRule type="expression" dxfId="610" priority="315">
      <formula>AND(B87="新規", AG87="")</formula>
    </cfRule>
  </conditionalFormatting>
  <conditionalFormatting sqref="AG95">
    <cfRule type="expression" dxfId="609" priority="247">
      <formula>AND(B95="新規", AG95="")</formula>
    </cfRule>
  </conditionalFormatting>
  <conditionalFormatting sqref="AG103">
    <cfRule type="expression" dxfId="608" priority="179">
      <formula>AND(B103="新規", AG103="")</formula>
    </cfRule>
  </conditionalFormatting>
  <conditionalFormatting sqref="AG111">
    <cfRule type="expression" dxfId="607" priority="111">
      <formula>AND(B111="新規", AG111="")</formula>
    </cfRule>
  </conditionalFormatting>
  <conditionalFormatting sqref="AG119">
    <cfRule type="expression" dxfId="606" priority="43">
      <formula>AND(B119="新規", AG119="")</formula>
    </cfRule>
  </conditionalFormatting>
  <conditionalFormatting sqref="AH7">
    <cfRule type="expression" dxfId="605" priority="1003">
      <formula>AND(B7="新規", AH7="")</formula>
    </cfRule>
  </conditionalFormatting>
  <conditionalFormatting sqref="AH15">
    <cfRule type="expression" dxfId="604" priority="926">
      <formula>AND(B15="新規", AH15="")</formula>
    </cfRule>
  </conditionalFormatting>
  <conditionalFormatting sqref="AH23">
    <cfRule type="expression" dxfId="603" priority="858">
      <formula>AND(B23="新規", AH23="")</formula>
    </cfRule>
  </conditionalFormatting>
  <conditionalFormatting sqref="AH31">
    <cfRule type="expression" dxfId="602" priority="790">
      <formula>AND(B31="新規", AH31="")</formula>
    </cfRule>
  </conditionalFormatting>
  <conditionalFormatting sqref="AH39">
    <cfRule type="expression" dxfId="601" priority="722">
      <formula>AND(B39="新規", AH39="")</formula>
    </cfRule>
  </conditionalFormatting>
  <conditionalFormatting sqref="AH47">
    <cfRule type="expression" dxfId="600" priority="654">
      <formula>AND(B47="新規", AH47="")</formula>
    </cfRule>
  </conditionalFormatting>
  <conditionalFormatting sqref="AH55">
    <cfRule type="expression" dxfId="599" priority="586">
      <formula>AND(B55="新規", AH55="")</formula>
    </cfRule>
  </conditionalFormatting>
  <conditionalFormatting sqref="AH63">
    <cfRule type="expression" dxfId="598" priority="518">
      <formula>AND(B63="新規", AH63="")</formula>
    </cfRule>
  </conditionalFormatting>
  <conditionalFormatting sqref="AH71">
    <cfRule type="expression" dxfId="597" priority="450">
      <formula>AND(B71="新規", AH71="")</formula>
    </cfRule>
  </conditionalFormatting>
  <conditionalFormatting sqref="AH79">
    <cfRule type="expression" dxfId="596" priority="382">
      <formula>AND(B79="新規", AH79="")</formula>
    </cfRule>
  </conditionalFormatting>
  <conditionalFormatting sqref="AH87">
    <cfRule type="expression" dxfId="595" priority="314">
      <formula>AND(B87="新規", AH87="")</formula>
    </cfRule>
  </conditionalFormatting>
  <conditionalFormatting sqref="AH95">
    <cfRule type="expression" dxfId="594" priority="246">
      <formula>AND(B95="新規", AH95="")</formula>
    </cfRule>
  </conditionalFormatting>
  <conditionalFormatting sqref="AH103">
    <cfRule type="expression" dxfId="593" priority="178">
      <formula>AND(B103="新規", AH103="")</formula>
    </cfRule>
  </conditionalFormatting>
  <conditionalFormatting sqref="AH111">
    <cfRule type="expression" dxfId="592" priority="110">
      <formula>AND(B111="新規", AH111="")</formula>
    </cfRule>
  </conditionalFormatting>
  <conditionalFormatting sqref="AH119">
    <cfRule type="expression" dxfId="591" priority="42">
      <formula>AND(B119="新規", AH119="")</formula>
    </cfRule>
  </conditionalFormatting>
  <conditionalFormatting sqref="AI7">
    <cfRule type="expression" dxfId="590" priority="1002">
      <formula>AND(B7="新規", AI7="")</formula>
    </cfRule>
  </conditionalFormatting>
  <conditionalFormatting sqref="AI15">
    <cfRule type="expression" dxfId="589" priority="925">
      <formula>AND(B15="新規", AI15="")</formula>
    </cfRule>
  </conditionalFormatting>
  <conditionalFormatting sqref="AI23">
    <cfRule type="expression" dxfId="588" priority="857">
      <formula>AND(B23="新規", AI23="")</formula>
    </cfRule>
  </conditionalFormatting>
  <conditionalFormatting sqref="AI31">
    <cfRule type="expression" dxfId="587" priority="789">
      <formula>AND(B31="新規", AI31="")</formula>
    </cfRule>
  </conditionalFormatting>
  <conditionalFormatting sqref="AI39">
    <cfRule type="expression" dxfId="586" priority="721">
      <formula>AND(B39="新規", AI39="")</formula>
    </cfRule>
  </conditionalFormatting>
  <conditionalFormatting sqref="AI47">
    <cfRule type="expression" dxfId="585" priority="653">
      <formula>AND(B47="新規", AI47="")</formula>
    </cfRule>
  </conditionalFormatting>
  <conditionalFormatting sqref="AI55">
    <cfRule type="expression" dxfId="584" priority="585">
      <formula>AND(B55="新規", AI55="")</formula>
    </cfRule>
  </conditionalFormatting>
  <conditionalFormatting sqref="AI63">
    <cfRule type="expression" dxfId="583" priority="517">
      <formula>AND(B63="新規", AI63="")</formula>
    </cfRule>
  </conditionalFormatting>
  <conditionalFormatting sqref="AI71">
    <cfRule type="expression" dxfId="582" priority="449">
      <formula>AND(B71="新規", AI71="")</formula>
    </cfRule>
  </conditionalFormatting>
  <conditionalFormatting sqref="AI79">
    <cfRule type="expression" dxfId="581" priority="381">
      <formula>AND(B79="新規", AI79="")</formula>
    </cfRule>
  </conditionalFormatting>
  <conditionalFormatting sqref="AI87">
    <cfRule type="expression" dxfId="580" priority="313">
      <formula>AND(B87="新規", AI87="")</formula>
    </cfRule>
  </conditionalFormatting>
  <conditionalFormatting sqref="AI95">
    <cfRule type="expression" dxfId="579" priority="245">
      <formula>AND(B95="新規", AI95="")</formula>
    </cfRule>
  </conditionalFormatting>
  <conditionalFormatting sqref="AI103">
    <cfRule type="expression" dxfId="578" priority="177">
      <formula>AND(B103="新規", AI103="")</formula>
    </cfRule>
  </conditionalFormatting>
  <conditionalFormatting sqref="AI111">
    <cfRule type="expression" dxfId="577" priority="109">
      <formula>AND(B111="新規", AI111="")</formula>
    </cfRule>
  </conditionalFormatting>
  <conditionalFormatting sqref="AI119">
    <cfRule type="expression" dxfId="576" priority="41">
      <formula>AND(B119="新規", AI119="")</formula>
    </cfRule>
  </conditionalFormatting>
  <conditionalFormatting sqref="AJ7">
    <cfRule type="expression" dxfId="575" priority="1001">
      <formula>AND(B7="新規", AJ7="")</formula>
    </cfRule>
  </conditionalFormatting>
  <conditionalFormatting sqref="AJ15">
    <cfRule type="expression" dxfId="574" priority="924">
      <formula>AND(B15="新規", AJ15="")</formula>
    </cfRule>
  </conditionalFormatting>
  <conditionalFormatting sqref="AJ23">
    <cfRule type="expression" dxfId="573" priority="856">
      <formula>AND(B23="新規", AJ23="")</formula>
    </cfRule>
  </conditionalFormatting>
  <conditionalFormatting sqref="AJ31">
    <cfRule type="expression" dxfId="572" priority="788">
      <formula>AND(B31="新規", AJ31="")</formula>
    </cfRule>
  </conditionalFormatting>
  <conditionalFormatting sqref="AJ39">
    <cfRule type="expression" dxfId="571" priority="720">
      <formula>AND(B39="新規", AJ39="")</formula>
    </cfRule>
  </conditionalFormatting>
  <conditionalFormatting sqref="AJ47">
    <cfRule type="expression" dxfId="570" priority="652">
      <formula>AND(B47="新規", AJ47="")</formula>
    </cfRule>
  </conditionalFormatting>
  <conditionalFormatting sqref="AJ55">
    <cfRule type="expression" dxfId="569" priority="584">
      <formula>AND(B55="新規", AJ55="")</formula>
    </cfRule>
  </conditionalFormatting>
  <conditionalFormatting sqref="AJ63">
    <cfRule type="expression" dxfId="568" priority="516">
      <formula>AND(B63="新規", AJ63="")</formula>
    </cfRule>
  </conditionalFormatting>
  <conditionalFormatting sqref="AJ71">
    <cfRule type="expression" dxfId="567" priority="448">
      <formula>AND(B71="新規", AJ71="")</formula>
    </cfRule>
  </conditionalFormatting>
  <conditionalFormatting sqref="AJ79">
    <cfRule type="expression" dxfId="566" priority="380">
      <formula>AND(B79="新規", AJ79="")</formula>
    </cfRule>
  </conditionalFormatting>
  <conditionalFormatting sqref="AJ87">
    <cfRule type="expression" dxfId="565" priority="312">
      <formula>AND(B87="新規", AJ87="")</formula>
    </cfRule>
  </conditionalFormatting>
  <conditionalFormatting sqref="AJ95">
    <cfRule type="expression" dxfId="564" priority="244">
      <formula>AND(B95="新規", AJ95="")</formula>
    </cfRule>
  </conditionalFormatting>
  <conditionalFormatting sqref="AJ103">
    <cfRule type="expression" dxfId="563" priority="176">
      <formula>AND(B103="新規", AJ103="")</formula>
    </cfRule>
  </conditionalFormatting>
  <conditionalFormatting sqref="AJ111">
    <cfRule type="expression" dxfId="562" priority="108">
      <formula>AND(B111="新規", AJ111="")</formula>
    </cfRule>
  </conditionalFormatting>
  <conditionalFormatting sqref="AJ119">
    <cfRule type="expression" dxfId="561" priority="40">
      <formula>AND(B119="新規", AJ119="")</formula>
    </cfRule>
  </conditionalFormatting>
  <conditionalFormatting sqref="AK7">
    <cfRule type="expression" dxfId="560" priority="1000">
      <formula>AND(B7="新規", AK7="")</formula>
    </cfRule>
  </conditionalFormatting>
  <conditionalFormatting sqref="AK15">
    <cfRule type="expression" dxfId="559" priority="923">
      <formula>AND(B15="新規", AK15="")</formula>
    </cfRule>
  </conditionalFormatting>
  <conditionalFormatting sqref="AK23">
    <cfRule type="expression" dxfId="558" priority="855">
      <formula>AND(B23="新規", AK23="")</formula>
    </cfRule>
  </conditionalFormatting>
  <conditionalFormatting sqref="AK31">
    <cfRule type="expression" dxfId="557" priority="787">
      <formula>AND(B31="新規", AK31="")</formula>
    </cfRule>
  </conditionalFormatting>
  <conditionalFormatting sqref="AK39">
    <cfRule type="expression" dxfId="556" priority="719">
      <formula>AND(B39="新規", AK39="")</formula>
    </cfRule>
  </conditionalFormatting>
  <conditionalFormatting sqref="AK47">
    <cfRule type="expression" dxfId="555" priority="651">
      <formula>AND(B47="新規", AK47="")</formula>
    </cfRule>
  </conditionalFormatting>
  <conditionalFormatting sqref="AK55">
    <cfRule type="expression" dxfId="554" priority="583">
      <formula>AND(B55="新規", AK55="")</formula>
    </cfRule>
  </conditionalFormatting>
  <conditionalFormatting sqref="AK63">
    <cfRule type="expression" dxfId="553" priority="515">
      <formula>AND(B63="新規", AK63="")</formula>
    </cfRule>
  </conditionalFormatting>
  <conditionalFormatting sqref="AK71">
    <cfRule type="expression" dxfId="552" priority="447">
      <formula>AND(B71="新規", AK71="")</formula>
    </cfRule>
  </conditionalFormatting>
  <conditionalFormatting sqref="AK79">
    <cfRule type="expression" dxfId="551" priority="379">
      <formula>AND(B79="新規", AK79="")</formula>
    </cfRule>
  </conditionalFormatting>
  <conditionalFormatting sqref="AK87">
    <cfRule type="expression" dxfId="550" priority="311">
      <formula>AND(B87="新規", AK87="")</formula>
    </cfRule>
  </conditionalFormatting>
  <conditionalFormatting sqref="AK95">
    <cfRule type="expression" dxfId="549" priority="243">
      <formula>AND(B95="新規", AK95="")</formula>
    </cfRule>
  </conditionalFormatting>
  <conditionalFormatting sqref="AK103">
    <cfRule type="expression" dxfId="548" priority="175">
      <formula>AND(B103="新規", AK103="")</formula>
    </cfRule>
  </conditionalFormatting>
  <conditionalFormatting sqref="AK111">
    <cfRule type="expression" dxfId="547" priority="107">
      <formula>AND(B111="新規", AK111="")</formula>
    </cfRule>
  </conditionalFormatting>
  <conditionalFormatting sqref="AK119">
    <cfRule type="expression" dxfId="546" priority="39">
      <formula>AND(B119="新規", AK119="")</formula>
    </cfRule>
  </conditionalFormatting>
  <conditionalFormatting sqref="AM7">
    <cfRule type="expression" dxfId="545" priority="999">
      <formula>AND(B7="新規", AM7="")</formula>
    </cfRule>
  </conditionalFormatting>
  <conditionalFormatting sqref="AM15">
    <cfRule type="expression" dxfId="544" priority="922">
      <formula>AND(B15="新規", AM15="")</formula>
    </cfRule>
  </conditionalFormatting>
  <conditionalFormatting sqref="AM23">
    <cfRule type="expression" dxfId="543" priority="854">
      <formula>AND(B23="新規", AM23="")</formula>
    </cfRule>
  </conditionalFormatting>
  <conditionalFormatting sqref="AM31">
    <cfRule type="expression" dxfId="542" priority="786">
      <formula>AND(B31="新規", AM31="")</formula>
    </cfRule>
  </conditionalFormatting>
  <conditionalFormatting sqref="AM39">
    <cfRule type="expression" dxfId="541" priority="718">
      <formula>AND(B39="新規", AM39="")</formula>
    </cfRule>
  </conditionalFormatting>
  <conditionalFormatting sqref="AM47">
    <cfRule type="expression" dxfId="540" priority="650">
      <formula>AND(B47="新規", AM47="")</formula>
    </cfRule>
  </conditionalFormatting>
  <conditionalFormatting sqref="AM55">
    <cfRule type="expression" dxfId="539" priority="582">
      <formula>AND(B55="新規", AM55="")</formula>
    </cfRule>
  </conditionalFormatting>
  <conditionalFormatting sqref="AM63">
    <cfRule type="expression" dxfId="538" priority="514">
      <formula>AND(B63="新規", AM63="")</formula>
    </cfRule>
  </conditionalFormatting>
  <conditionalFormatting sqref="AM71">
    <cfRule type="expression" dxfId="537" priority="446">
      <formula>AND(B71="新規", AM71="")</formula>
    </cfRule>
  </conditionalFormatting>
  <conditionalFormatting sqref="AM79">
    <cfRule type="expression" dxfId="536" priority="378">
      <formula>AND(B79="新規", AM79="")</formula>
    </cfRule>
  </conditionalFormatting>
  <conditionalFormatting sqref="AM87">
    <cfRule type="expression" dxfId="535" priority="310">
      <formula>AND(B87="新規", AM87="")</formula>
    </cfRule>
  </conditionalFormatting>
  <conditionalFormatting sqref="AM95">
    <cfRule type="expression" dxfId="534" priority="242">
      <formula>AND(B95="新規", AM95="")</formula>
    </cfRule>
  </conditionalFormatting>
  <conditionalFormatting sqref="AM103">
    <cfRule type="expression" dxfId="533" priority="174">
      <formula>AND(B103="新規", AM103="")</formula>
    </cfRule>
  </conditionalFormatting>
  <conditionalFormatting sqref="AM111">
    <cfRule type="expression" dxfId="532" priority="106">
      <formula>AND(B111="新規", AM111="")</formula>
    </cfRule>
  </conditionalFormatting>
  <conditionalFormatting sqref="AM119">
    <cfRule type="expression" dxfId="531" priority="38">
      <formula>AND(B119="新規", AM119="")</formula>
    </cfRule>
  </conditionalFormatting>
  <conditionalFormatting sqref="AO7">
    <cfRule type="expression" dxfId="530" priority="1026">
      <formula>AND(B7="新規", AO7="")</formula>
    </cfRule>
  </conditionalFormatting>
  <conditionalFormatting sqref="AO15">
    <cfRule type="expression" dxfId="529" priority="947">
      <formula>AND(B15="新規", AO15="")</formula>
    </cfRule>
  </conditionalFormatting>
  <conditionalFormatting sqref="AO23">
    <cfRule type="expression" dxfId="528" priority="879">
      <formula>AND(B23="新規", AO23="")</formula>
    </cfRule>
  </conditionalFormatting>
  <conditionalFormatting sqref="AO31">
    <cfRule type="expression" dxfId="527" priority="811">
      <formula>AND(B31="新規", AO31="")</formula>
    </cfRule>
  </conditionalFormatting>
  <conditionalFormatting sqref="AO39">
    <cfRule type="expression" dxfId="526" priority="743">
      <formula>AND(B39="新規", AO39="")</formula>
    </cfRule>
  </conditionalFormatting>
  <conditionalFormatting sqref="AO47">
    <cfRule type="expression" dxfId="525" priority="675">
      <formula>AND(B47="新規", AO47="")</formula>
    </cfRule>
  </conditionalFormatting>
  <conditionalFormatting sqref="AO55">
    <cfRule type="expression" dxfId="524" priority="607">
      <formula>AND(B55="新規", AO55="")</formula>
    </cfRule>
  </conditionalFormatting>
  <conditionalFormatting sqref="AO63">
    <cfRule type="expression" dxfId="523" priority="539">
      <formula>AND(B63="新規", AO63="")</formula>
    </cfRule>
  </conditionalFormatting>
  <conditionalFormatting sqref="AO71">
    <cfRule type="expression" dxfId="522" priority="471">
      <formula>AND(B71="新規", AO71="")</formula>
    </cfRule>
  </conditionalFormatting>
  <conditionalFormatting sqref="AO79">
    <cfRule type="expression" dxfId="521" priority="403">
      <formula>AND(B79="新規", AO79="")</formula>
    </cfRule>
  </conditionalFormatting>
  <conditionalFormatting sqref="AO87">
    <cfRule type="expression" dxfId="520" priority="335">
      <formula>AND(B87="新規", AO87="")</formula>
    </cfRule>
  </conditionalFormatting>
  <conditionalFormatting sqref="AO95">
    <cfRule type="expression" dxfId="519" priority="267">
      <formula>AND(B95="新規", AO95="")</formula>
    </cfRule>
  </conditionalFormatting>
  <conditionalFormatting sqref="AO103">
    <cfRule type="expression" dxfId="518" priority="199">
      <formula>AND(B103="新規", AO103="")</formula>
    </cfRule>
  </conditionalFormatting>
  <conditionalFormatting sqref="AO111">
    <cfRule type="expression" dxfId="517" priority="131">
      <formula>AND(B111="新規", AO111="")</formula>
    </cfRule>
  </conditionalFormatting>
  <conditionalFormatting sqref="AO119">
    <cfRule type="expression" dxfId="516" priority="63">
      <formula>AND(B119="新規", AO119="")</formula>
    </cfRule>
  </conditionalFormatting>
  <conditionalFormatting sqref="AP7">
    <cfRule type="expression" dxfId="515" priority="998">
      <formula>AND(B7="新規", AP7="")</formula>
    </cfRule>
  </conditionalFormatting>
  <conditionalFormatting sqref="AP15">
    <cfRule type="expression" dxfId="514" priority="921">
      <formula>AND(B15="新規", AP15="")</formula>
    </cfRule>
  </conditionalFormatting>
  <conditionalFormatting sqref="AP23">
    <cfRule type="expression" dxfId="513" priority="853">
      <formula>AND(B23="新規", AP23="")</formula>
    </cfRule>
  </conditionalFormatting>
  <conditionalFormatting sqref="AP31">
    <cfRule type="expression" dxfId="512" priority="785">
      <formula>AND(B31="新規", AP31="")</formula>
    </cfRule>
  </conditionalFormatting>
  <conditionalFormatting sqref="AP39">
    <cfRule type="expression" dxfId="511" priority="717">
      <formula>AND(B39="新規", AP39="")</formula>
    </cfRule>
  </conditionalFormatting>
  <conditionalFormatting sqref="AP47">
    <cfRule type="expression" dxfId="510" priority="649">
      <formula>AND(B47="新規", AP47="")</formula>
    </cfRule>
  </conditionalFormatting>
  <conditionalFormatting sqref="AP55">
    <cfRule type="expression" dxfId="509" priority="581">
      <formula>AND(B55="新規", AP55="")</formula>
    </cfRule>
  </conditionalFormatting>
  <conditionalFormatting sqref="AP63">
    <cfRule type="expression" dxfId="508" priority="513">
      <formula>AND(B63="新規", AP63="")</formula>
    </cfRule>
  </conditionalFormatting>
  <conditionalFormatting sqref="AP71">
    <cfRule type="expression" dxfId="507" priority="445">
      <formula>AND(B71="新規", AP71="")</formula>
    </cfRule>
  </conditionalFormatting>
  <conditionalFormatting sqref="AP79">
    <cfRule type="expression" dxfId="506" priority="377">
      <formula>AND(B79="新規", AP79="")</formula>
    </cfRule>
  </conditionalFormatting>
  <conditionalFormatting sqref="AP87">
    <cfRule type="expression" dxfId="505" priority="309">
      <formula>AND(B87="新規", AP87="")</formula>
    </cfRule>
  </conditionalFormatting>
  <conditionalFormatting sqref="AP95">
    <cfRule type="expression" dxfId="504" priority="241">
      <formula>AND(B95="新規", AP95="")</formula>
    </cfRule>
  </conditionalFormatting>
  <conditionalFormatting sqref="AP103">
    <cfRule type="expression" dxfId="503" priority="173">
      <formula>AND(B103="新規", AP103="")</formula>
    </cfRule>
  </conditionalFormatting>
  <conditionalFormatting sqref="AP111">
    <cfRule type="expression" dxfId="502" priority="105">
      <formula>AND(B111="新規", AP111="")</formula>
    </cfRule>
  </conditionalFormatting>
  <conditionalFormatting sqref="AP119">
    <cfRule type="expression" dxfId="501" priority="37">
      <formula>AND(B119="新規", AP119="")</formula>
    </cfRule>
  </conditionalFormatting>
  <conditionalFormatting sqref="AQ7">
    <cfRule type="expression" dxfId="500" priority="997">
      <formula>AND(B7="新規", AQ7="")</formula>
    </cfRule>
  </conditionalFormatting>
  <conditionalFormatting sqref="AQ15">
    <cfRule type="expression" dxfId="499" priority="920">
      <formula>AND(B15="新規", AQ15="")</formula>
    </cfRule>
  </conditionalFormatting>
  <conditionalFormatting sqref="AQ23">
    <cfRule type="expression" dxfId="498" priority="852">
      <formula>AND(B23="新規", AQ23="")</formula>
    </cfRule>
  </conditionalFormatting>
  <conditionalFormatting sqref="AQ31">
    <cfRule type="expression" dxfId="497" priority="784">
      <formula>AND(B31="新規", AQ31="")</formula>
    </cfRule>
  </conditionalFormatting>
  <conditionalFormatting sqref="AQ39">
    <cfRule type="expression" dxfId="496" priority="716">
      <formula>AND(B39="新規", AQ39="")</formula>
    </cfRule>
  </conditionalFormatting>
  <conditionalFormatting sqref="AQ47">
    <cfRule type="expression" dxfId="495" priority="648">
      <formula>AND(B47="新規", AQ47="")</formula>
    </cfRule>
  </conditionalFormatting>
  <conditionalFormatting sqref="AQ55">
    <cfRule type="expression" dxfId="494" priority="580">
      <formula>AND(B55="新規", AQ55="")</formula>
    </cfRule>
  </conditionalFormatting>
  <conditionalFormatting sqref="AQ63">
    <cfRule type="expression" dxfId="493" priority="512">
      <formula>AND(B63="新規", AQ63="")</formula>
    </cfRule>
  </conditionalFormatting>
  <conditionalFormatting sqref="AQ71">
    <cfRule type="expression" dxfId="492" priority="444">
      <formula>AND(B71="新規", AQ71="")</formula>
    </cfRule>
  </conditionalFormatting>
  <conditionalFormatting sqref="AQ79">
    <cfRule type="expression" dxfId="491" priority="376">
      <formula>AND(B79="新規", AQ79="")</formula>
    </cfRule>
  </conditionalFormatting>
  <conditionalFormatting sqref="AQ87">
    <cfRule type="expression" dxfId="490" priority="308">
      <formula>AND(B87="新規", AQ87="")</formula>
    </cfRule>
  </conditionalFormatting>
  <conditionalFormatting sqref="AQ95">
    <cfRule type="expression" dxfId="489" priority="240">
      <formula>AND(B95="新規", AQ95="")</formula>
    </cfRule>
  </conditionalFormatting>
  <conditionalFormatting sqref="AQ103">
    <cfRule type="expression" dxfId="488" priority="172">
      <formula>AND(B103="新規", AQ103="")</formula>
    </cfRule>
  </conditionalFormatting>
  <conditionalFormatting sqref="AQ111">
    <cfRule type="expression" dxfId="487" priority="104">
      <formula>AND(B111="新規", AQ111="")</formula>
    </cfRule>
  </conditionalFormatting>
  <conditionalFormatting sqref="AQ119">
    <cfRule type="expression" dxfId="486" priority="36">
      <formula>AND(B119="新規", AQ119="")</formula>
    </cfRule>
  </conditionalFormatting>
  <conditionalFormatting sqref="AR7">
    <cfRule type="expression" dxfId="485" priority="996">
      <formula>AND(B7="新規", AR7="")</formula>
    </cfRule>
  </conditionalFormatting>
  <conditionalFormatting sqref="AR15">
    <cfRule type="expression" dxfId="484" priority="919">
      <formula>AND(B15="新規", AR15="")</formula>
    </cfRule>
  </conditionalFormatting>
  <conditionalFormatting sqref="AR23">
    <cfRule type="expression" dxfId="483" priority="851">
      <formula>AND(B23="新規", AR23="")</formula>
    </cfRule>
  </conditionalFormatting>
  <conditionalFormatting sqref="AR31">
    <cfRule type="expression" dxfId="482" priority="783">
      <formula>AND(B31="新規", AR31="")</formula>
    </cfRule>
  </conditionalFormatting>
  <conditionalFormatting sqref="AR39">
    <cfRule type="expression" dxfId="481" priority="715">
      <formula>AND(B39="新規", AR39="")</formula>
    </cfRule>
  </conditionalFormatting>
  <conditionalFormatting sqref="AR47">
    <cfRule type="expression" dxfId="480" priority="647">
      <formula>AND(B47="新規", AR47="")</formula>
    </cfRule>
  </conditionalFormatting>
  <conditionalFormatting sqref="AR55">
    <cfRule type="expression" dxfId="479" priority="579">
      <formula>AND(B55="新規", AR55="")</formula>
    </cfRule>
  </conditionalFormatting>
  <conditionalFormatting sqref="AR63">
    <cfRule type="expression" dxfId="478" priority="511">
      <formula>AND(B63="新規", AR63="")</formula>
    </cfRule>
  </conditionalFormatting>
  <conditionalFormatting sqref="AR71">
    <cfRule type="expression" dxfId="477" priority="443">
      <formula>AND(B71="新規", AR71="")</formula>
    </cfRule>
  </conditionalFormatting>
  <conditionalFormatting sqref="AR79">
    <cfRule type="expression" dxfId="476" priority="375">
      <formula>AND(B79="新規", AR79="")</formula>
    </cfRule>
  </conditionalFormatting>
  <conditionalFormatting sqref="AR87">
    <cfRule type="expression" dxfId="475" priority="307">
      <formula>AND(B87="新規", AR87="")</formula>
    </cfRule>
  </conditionalFormatting>
  <conditionalFormatting sqref="AR95">
    <cfRule type="expression" dxfId="474" priority="239">
      <formula>AND(B95="新規", AR95="")</formula>
    </cfRule>
  </conditionalFormatting>
  <conditionalFormatting sqref="AR103">
    <cfRule type="expression" dxfId="473" priority="171">
      <formula>AND(B103="新規", AR103="")</formula>
    </cfRule>
  </conditionalFormatting>
  <conditionalFormatting sqref="AR111">
    <cfRule type="expression" dxfId="472" priority="103">
      <formula>AND(B111="新規", AR111="")</formula>
    </cfRule>
  </conditionalFormatting>
  <conditionalFormatting sqref="AR119">
    <cfRule type="expression" dxfId="471" priority="35">
      <formula>AND(B119="新規", AR119="")</formula>
    </cfRule>
  </conditionalFormatting>
  <conditionalFormatting sqref="AS7">
    <cfRule type="expression" dxfId="470" priority="995">
      <formula>AND(B7="新規", AS7="")</formula>
    </cfRule>
  </conditionalFormatting>
  <conditionalFormatting sqref="AS15">
    <cfRule type="expression" dxfId="469" priority="918">
      <formula>AND(B15="新規", AS15="")</formula>
    </cfRule>
  </conditionalFormatting>
  <conditionalFormatting sqref="AS23">
    <cfRule type="expression" dxfId="468" priority="850">
      <formula>AND(B23="新規", AS23="")</formula>
    </cfRule>
  </conditionalFormatting>
  <conditionalFormatting sqref="AS31">
    <cfRule type="expression" dxfId="467" priority="782">
      <formula>AND(B31="新規", AS31="")</formula>
    </cfRule>
  </conditionalFormatting>
  <conditionalFormatting sqref="AS39">
    <cfRule type="expression" dxfId="466" priority="714">
      <formula>AND(B39="新規", AS39="")</formula>
    </cfRule>
  </conditionalFormatting>
  <conditionalFormatting sqref="AS47">
    <cfRule type="expression" dxfId="465" priority="646">
      <formula>AND(B47="新規", AS47="")</formula>
    </cfRule>
  </conditionalFormatting>
  <conditionalFormatting sqref="AS55">
    <cfRule type="expression" dxfId="464" priority="578">
      <formula>AND(B55="新規", AS55="")</formula>
    </cfRule>
  </conditionalFormatting>
  <conditionalFormatting sqref="AS63">
    <cfRule type="expression" dxfId="463" priority="510">
      <formula>AND(B63="新規", AS63="")</formula>
    </cfRule>
  </conditionalFormatting>
  <conditionalFormatting sqref="AS71">
    <cfRule type="expression" dxfId="462" priority="442">
      <formula>AND(B71="新規", AS71="")</formula>
    </cfRule>
  </conditionalFormatting>
  <conditionalFormatting sqref="AS79">
    <cfRule type="expression" dxfId="461" priority="374">
      <formula>AND(B79="新規", AS79="")</formula>
    </cfRule>
  </conditionalFormatting>
  <conditionalFormatting sqref="AS87">
    <cfRule type="expression" dxfId="460" priority="306">
      <formula>AND(B87="新規", AS87="")</formula>
    </cfRule>
  </conditionalFormatting>
  <conditionalFormatting sqref="AS95">
    <cfRule type="expression" dxfId="459" priority="238">
      <formula>AND(B95="新規", AS95="")</formula>
    </cfRule>
  </conditionalFormatting>
  <conditionalFormatting sqref="AS103">
    <cfRule type="expression" dxfId="458" priority="170">
      <formula>AND(B103="新規", AS103="")</formula>
    </cfRule>
  </conditionalFormatting>
  <conditionalFormatting sqref="AS111">
    <cfRule type="expression" dxfId="457" priority="102">
      <formula>AND(B111="新規", AS111="")</formula>
    </cfRule>
  </conditionalFormatting>
  <conditionalFormatting sqref="AS119">
    <cfRule type="expression" dxfId="456" priority="34">
      <formula>AND(B119="新規", AS119="")</formula>
    </cfRule>
  </conditionalFormatting>
  <conditionalFormatting sqref="AT7">
    <cfRule type="expression" dxfId="455" priority="994">
      <formula>AND(B7="新規", AT7="")</formula>
    </cfRule>
  </conditionalFormatting>
  <conditionalFormatting sqref="AT15">
    <cfRule type="expression" dxfId="454" priority="917">
      <formula>AND(B15="新規", AT15="")</formula>
    </cfRule>
  </conditionalFormatting>
  <conditionalFormatting sqref="AT23">
    <cfRule type="expression" dxfId="453" priority="849">
      <formula>AND(B23="新規", AT23="")</formula>
    </cfRule>
  </conditionalFormatting>
  <conditionalFormatting sqref="AT31">
    <cfRule type="expression" dxfId="452" priority="781">
      <formula>AND(B31="新規", AT31="")</formula>
    </cfRule>
  </conditionalFormatting>
  <conditionalFormatting sqref="AT39">
    <cfRule type="expression" dxfId="451" priority="713">
      <formula>AND(B39="新規", AT39="")</formula>
    </cfRule>
  </conditionalFormatting>
  <conditionalFormatting sqref="AT47">
    <cfRule type="expression" dxfId="450" priority="645">
      <formula>AND(B47="新規", AT47="")</formula>
    </cfRule>
  </conditionalFormatting>
  <conditionalFormatting sqref="AT55">
    <cfRule type="expression" dxfId="449" priority="577">
      <formula>AND(B55="新規", AT55="")</formula>
    </cfRule>
  </conditionalFormatting>
  <conditionalFormatting sqref="AT63">
    <cfRule type="expression" dxfId="448" priority="509">
      <formula>AND(B63="新規", AT63="")</formula>
    </cfRule>
  </conditionalFormatting>
  <conditionalFormatting sqref="AT71">
    <cfRule type="expression" dxfId="447" priority="441">
      <formula>AND(B71="新規", AT71="")</formula>
    </cfRule>
  </conditionalFormatting>
  <conditionalFormatting sqref="AT79">
    <cfRule type="expression" dxfId="446" priority="373">
      <formula>AND(B79="新規", AT79="")</formula>
    </cfRule>
  </conditionalFormatting>
  <conditionalFormatting sqref="AT87">
    <cfRule type="expression" dxfId="445" priority="305">
      <formula>AND(B87="新規", AT87="")</formula>
    </cfRule>
  </conditionalFormatting>
  <conditionalFormatting sqref="AT95">
    <cfRule type="expression" dxfId="444" priority="237">
      <formula>AND(B95="新規", AT95="")</formula>
    </cfRule>
  </conditionalFormatting>
  <conditionalFormatting sqref="AT103">
    <cfRule type="expression" dxfId="443" priority="169">
      <formula>AND(B103="新規", AT103="")</formula>
    </cfRule>
  </conditionalFormatting>
  <conditionalFormatting sqref="AT111">
    <cfRule type="expression" dxfId="442" priority="101">
      <formula>AND(B111="新規", AT111="")</formula>
    </cfRule>
  </conditionalFormatting>
  <conditionalFormatting sqref="AT119">
    <cfRule type="expression" dxfId="441" priority="33">
      <formula>AND(B119="新規", AT119="")</formula>
    </cfRule>
  </conditionalFormatting>
  <conditionalFormatting sqref="AU7">
    <cfRule type="expression" dxfId="440" priority="993">
      <formula>AND(B7="新規", AU7="")</formula>
    </cfRule>
  </conditionalFormatting>
  <conditionalFormatting sqref="AU15">
    <cfRule type="expression" dxfId="439" priority="916">
      <formula>AND(B15="新規", AU15="")</formula>
    </cfRule>
  </conditionalFormatting>
  <conditionalFormatting sqref="AU23">
    <cfRule type="expression" dxfId="438" priority="848">
      <formula>AND(B23="新規", AU23="")</formula>
    </cfRule>
  </conditionalFormatting>
  <conditionalFormatting sqref="AU31">
    <cfRule type="expression" dxfId="437" priority="780">
      <formula>AND(B31="新規", AU31="")</formula>
    </cfRule>
  </conditionalFormatting>
  <conditionalFormatting sqref="AU39">
    <cfRule type="expression" dxfId="436" priority="712">
      <formula>AND(B39="新規", AU39="")</formula>
    </cfRule>
  </conditionalFormatting>
  <conditionalFormatting sqref="AU47">
    <cfRule type="expression" dxfId="435" priority="644">
      <formula>AND(B47="新規", AU47="")</formula>
    </cfRule>
  </conditionalFormatting>
  <conditionalFormatting sqref="AU55">
    <cfRule type="expression" dxfId="434" priority="576">
      <formula>AND(B55="新規", AU55="")</formula>
    </cfRule>
  </conditionalFormatting>
  <conditionalFormatting sqref="AU63">
    <cfRule type="expression" dxfId="433" priority="508">
      <formula>AND(B63="新規", AU63="")</formula>
    </cfRule>
  </conditionalFormatting>
  <conditionalFormatting sqref="AU71">
    <cfRule type="expression" dxfId="432" priority="440">
      <formula>AND(B71="新規", AU71="")</formula>
    </cfRule>
  </conditionalFormatting>
  <conditionalFormatting sqref="AU79">
    <cfRule type="expression" dxfId="431" priority="372">
      <formula>AND(B79="新規", AU79="")</formula>
    </cfRule>
  </conditionalFormatting>
  <conditionalFormatting sqref="AU87">
    <cfRule type="expression" dxfId="430" priority="304">
      <formula>AND(B87="新規", AU87="")</formula>
    </cfRule>
  </conditionalFormatting>
  <conditionalFormatting sqref="AU95">
    <cfRule type="expression" dxfId="429" priority="236">
      <formula>AND(B95="新規", AU95="")</formula>
    </cfRule>
  </conditionalFormatting>
  <conditionalFormatting sqref="AU103">
    <cfRule type="expression" dxfId="428" priority="168">
      <formula>AND(B103="新規", AU103="")</formula>
    </cfRule>
  </conditionalFormatting>
  <conditionalFormatting sqref="AU111">
    <cfRule type="expression" dxfId="427" priority="100">
      <formula>AND(B111="新規", AU111="")</formula>
    </cfRule>
  </conditionalFormatting>
  <conditionalFormatting sqref="AU119">
    <cfRule type="expression" dxfId="426" priority="32">
      <formula>AND(B119="新規", AU119="")</formula>
    </cfRule>
  </conditionalFormatting>
  <conditionalFormatting sqref="AV7">
    <cfRule type="expression" dxfId="425" priority="992">
      <formula>AND(B7="新規", AV7="")</formula>
    </cfRule>
  </conditionalFormatting>
  <conditionalFormatting sqref="AV15">
    <cfRule type="expression" dxfId="424" priority="915">
      <formula>AND(B15="新規", AV15="")</formula>
    </cfRule>
  </conditionalFormatting>
  <conditionalFormatting sqref="AV23">
    <cfRule type="expression" dxfId="423" priority="847">
      <formula>AND(B23="新規", AV23="")</formula>
    </cfRule>
  </conditionalFormatting>
  <conditionalFormatting sqref="AV31">
    <cfRule type="expression" dxfId="422" priority="779">
      <formula>AND(B31="新規", AV31="")</formula>
    </cfRule>
  </conditionalFormatting>
  <conditionalFormatting sqref="AV39">
    <cfRule type="expression" dxfId="421" priority="711">
      <formula>AND(B39="新規", AV39="")</formula>
    </cfRule>
  </conditionalFormatting>
  <conditionalFormatting sqref="AV47">
    <cfRule type="expression" dxfId="420" priority="643">
      <formula>AND(B47="新規", AV47="")</formula>
    </cfRule>
  </conditionalFormatting>
  <conditionalFormatting sqref="AV55">
    <cfRule type="expression" dxfId="419" priority="575">
      <formula>AND(B55="新規", AV55="")</formula>
    </cfRule>
  </conditionalFormatting>
  <conditionalFormatting sqref="AV63">
    <cfRule type="expression" dxfId="418" priority="507">
      <formula>AND(B63="新規", AV63="")</formula>
    </cfRule>
  </conditionalFormatting>
  <conditionalFormatting sqref="AV71">
    <cfRule type="expression" dxfId="417" priority="439">
      <formula>AND(B71="新規", AV71="")</formula>
    </cfRule>
  </conditionalFormatting>
  <conditionalFormatting sqref="AV79">
    <cfRule type="expression" dxfId="416" priority="371">
      <formula>AND(B79="新規", AV79="")</formula>
    </cfRule>
  </conditionalFormatting>
  <conditionalFormatting sqref="AV87">
    <cfRule type="expression" dxfId="415" priority="303">
      <formula>AND(B87="新規", AV87="")</formula>
    </cfRule>
  </conditionalFormatting>
  <conditionalFormatting sqref="AV95">
    <cfRule type="expression" dxfId="414" priority="235">
      <formula>AND(B95="新規", AV95="")</formula>
    </cfRule>
  </conditionalFormatting>
  <conditionalFormatting sqref="AV103">
    <cfRule type="expression" dxfId="413" priority="167">
      <formula>AND(B103="新規", AV103="")</formula>
    </cfRule>
  </conditionalFormatting>
  <conditionalFormatting sqref="AV111">
    <cfRule type="expression" dxfId="412" priority="99">
      <formula>AND(B111="新規", AV111="")</formula>
    </cfRule>
  </conditionalFormatting>
  <conditionalFormatting sqref="AV119">
    <cfRule type="expression" dxfId="411" priority="31">
      <formula>AND(B119="新規", AV119="")</formula>
    </cfRule>
  </conditionalFormatting>
  <conditionalFormatting sqref="AW14 AW22 AW30 AW38 AW46 AW54 AW62 AW70 AW78 AW86 AW94 AW102 AW110 AW118 AW126">
    <cfRule type="expression" dxfId="410" priority="1032">
      <formula>TEXT($B14,"aaa")="変更あり"</formula>
    </cfRule>
    <cfRule type="expression" dxfId="409" priority="1031">
      <formula>TEXT($B14,"aaa")="取り下げ"</formula>
    </cfRule>
  </conditionalFormatting>
  <conditionalFormatting sqref="AX7">
    <cfRule type="expression" dxfId="408" priority="969">
      <formula>TEXT($B7,"aaa")="変更あり"</formula>
    </cfRule>
    <cfRule type="expression" dxfId="407" priority="961">
      <formula>AND(AV7="利用する", AX7="")</formula>
    </cfRule>
  </conditionalFormatting>
  <conditionalFormatting sqref="AX8">
    <cfRule type="expression" dxfId="406" priority="968">
      <formula>TEXT($B7,"aaa")="変更あり"</formula>
    </cfRule>
    <cfRule type="expression" dxfId="405" priority="960">
      <formula>AND(AV7="利用する", AX8="")</formula>
    </cfRule>
    <cfRule type="expression" dxfId="404" priority="976">
      <formula>TEXT($B7,"aaa")="取り下げ"</formula>
    </cfRule>
  </conditionalFormatting>
  <conditionalFormatting sqref="AX9">
    <cfRule type="expression" dxfId="403" priority="967">
      <formula>TEXT($B7,"aaa")="変更あり"</formula>
    </cfRule>
    <cfRule type="expression" dxfId="402" priority="959">
      <formula>AND(AV7="利用する", AX9="")</formula>
    </cfRule>
    <cfRule type="expression" dxfId="401" priority="975">
      <formula>TEXT($B7,"aaa")="取り下げ"</formula>
    </cfRule>
  </conditionalFormatting>
  <conditionalFormatting sqref="AX10">
    <cfRule type="expression" dxfId="400" priority="966">
      <formula>TEXT($B7,"aaa")="変更あり"</formula>
    </cfRule>
    <cfRule type="expression" dxfId="399" priority="974">
      <formula>TEXT($B7,"aaa")="取り下げ"</formula>
    </cfRule>
    <cfRule type="expression" dxfId="398" priority="958">
      <formula>AND(AV7="利用する", AX10="")</formula>
    </cfRule>
  </conditionalFormatting>
  <conditionalFormatting sqref="AX11">
    <cfRule type="expression" dxfId="397" priority="965">
      <formula>TEXT($B7,"aaa")="変更あり"</formula>
    </cfRule>
    <cfRule type="expression" dxfId="396" priority="957">
      <formula>AND(AV7="利用する", AX11="")</formula>
    </cfRule>
    <cfRule type="expression" dxfId="395" priority="973">
      <formula>TEXT($B7,"aaa")="取り下げ"</formula>
    </cfRule>
  </conditionalFormatting>
  <conditionalFormatting sqref="AX12">
    <cfRule type="expression" dxfId="394" priority="964">
      <formula>TEXT($B7,"aaa")="変更あり"</formula>
    </cfRule>
    <cfRule type="expression" dxfId="393" priority="956">
      <formula>AND(AV7="利用する", AX12="")</formula>
    </cfRule>
    <cfRule type="expression" dxfId="392" priority="972">
      <formula>TEXT($B7,"aaa")="取り下げ"</formula>
    </cfRule>
  </conditionalFormatting>
  <conditionalFormatting sqref="AX13">
    <cfRule type="expression" dxfId="391" priority="963">
      <formula>TEXT($B7,"aaa")="変更あり"</formula>
    </cfRule>
    <cfRule type="expression" dxfId="390" priority="955">
      <formula>AND(AV7="利用する", AX13="")</formula>
    </cfRule>
    <cfRule type="expression" dxfId="389" priority="971">
      <formula>TEXT($B7,"aaa")="取り下げ"</formula>
    </cfRule>
  </conditionalFormatting>
  <conditionalFormatting sqref="AX14 AX22 AX30 AX38 AX46 AX54 AX62 AX70 AX78 AX86 AX94 AX102 AX110 AX118 AX126">
    <cfRule type="expression" dxfId="388" priority="962">
      <formula>TEXT($B7,"aaa")="変更あり"</formula>
    </cfRule>
    <cfRule type="expression" dxfId="387" priority="954">
      <formula>AND(AV7="利用する", AX14="")</formula>
    </cfRule>
    <cfRule type="expression" dxfId="386" priority="970">
      <formula>TEXT($B7,"aaa")="取り下げ"</formula>
    </cfRule>
  </conditionalFormatting>
  <conditionalFormatting sqref="AX15">
    <cfRule type="expression" dxfId="385" priority="898">
      <formula>TEXT($B15,"aaa")="変更あり"</formula>
    </cfRule>
    <cfRule type="expression" dxfId="384" priority="891">
      <formula>AND(AV15="利用する", AX15="")</formula>
    </cfRule>
  </conditionalFormatting>
  <conditionalFormatting sqref="AX16">
    <cfRule type="expression" dxfId="383" priority="890">
      <formula>AND(AV15="利用する", AX16="")</formula>
    </cfRule>
    <cfRule type="expression" dxfId="382" priority="897">
      <formula>TEXT($B15,"aaa")="変更あり"</formula>
    </cfRule>
    <cfRule type="expression" dxfId="381" priority="904">
      <formula>TEXT($B15,"aaa")="取り下げ"</formula>
    </cfRule>
  </conditionalFormatting>
  <conditionalFormatting sqref="AX17">
    <cfRule type="expression" dxfId="380" priority="896">
      <formula>TEXT($B15,"aaa")="変更あり"</formula>
    </cfRule>
    <cfRule type="expression" dxfId="379" priority="903">
      <formula>TEXT($B15,"aaa")="取り下げ"</formula>
    </cfRule>
    <cfRule type="expression" dxfId="378" priority="889">
      <formula>AND(AV15="利用する", AX17="")</formula>
    </cfRule>
  </conditionalFormatting>
  <conditionalFormatting sqref="AX18">
    <cfRule type="expression" dxfId="377" priority="895">
      <formula>TEXT($B15,"aaa")="変更あり"</formula>
    </cfRule>
    <cfRule type="expression" dxfId="376" priority="902">
      <formula>TEXT($B15,"aaa")="取り下げ"</formula>
    </cfRule>
    <cfRule type="expression" dxfId="375" priority="888">
      <formula>AND(AV15="利用する", AX18="")</formula>
    </cfRule>
  </conditionalFormatting>
  <conditionalFormatting sqref="AX19">
    <cfRule type="expression" dxfId="374" priority="894">
      <formula>TEXT($B15,"aaa")="変更あり"</formula>
    </cfRule>
    <cfRule type="expression" dxfId="373" priority="901">
      <formula>TEXT($B15,"aaa")="取り下げ"</formula>
    </cfRule>
    <cfRule type="expression" dxfId="372" priority="887">
      <formula>AND(AV15="利用する", AX19="")</formula>
    </cfRule>
  </conditionalFormatting>
  <conditionalFormatting sqref="AX20">
    <cfRule type="expression" dxfId="371" priority="886">
      <formula>AND(AV15="利用する", AX20="")</formula>
    </cfRule>
    <cfRule type="expression" dxfId="370" priority="900">
      <formula>TEXT($B15,"aaa")="取り下げ"</formula>
    </cfRule>
    <cfRule type="expression" dxfId="369" priority="893">
      <formula>TEXT($B15,"aaa")="変更あり"</formula>
    </cfRule>
  </conditionalFormatting>
  <conditionalFormatting sqref="AX21">
    <cfRule type="expression" dxfId="368" priority="885">
      <formula>AND(AV15="利用する", AX21="")</formula>
    </cfRule>
    <cfRule type="expression" dxfId="367" priority="899">
      <formula>TEXT($B15,"aaa")="取り下げ"</formula>
    </cfRule>
    <cfRule type="expression" dxfId="366" priority="892">
      <formula>TEXT($B15,"aaa")="変更あり"</formula>
    </cfRule>
  </conditionalFormatting>
  <conditionalFormatting sqref="AX23">
    <cfRule type="expression" dxfId="365" priority="823">
      <formula>AND(AV23="利用する", AX23="")</formula>
    </cfRule>
    <cfRule type="expression" dxfId="364" priority="830">
      <formula>TEXT($B23,"aaa")="変更あり"</formula>
    </cfRule>
  </conditionalFormatting>
  <conditionalFormatting sqref="AX24">
    <cfRule type="expression" dxfId="363" priority="829">
      <formula>TEXT($B23,"aaa")="変更あり"</formula>
    </cfRule>
    <cfRule type="expression" dxfId="362" priority="836">
      <formula>TEXT($B23,"aaa")="取り下げ"</formula>
    </cfRule>
    <cfRule type="expression" dxfId="361" priority="822">
      <formula>AND(AV23="利用する", AX24="")</formula>
    </cfRule>
  </conditionalFormatting>
  <conditionalFormatting sqref="AX25">
    <cfRule type="expression" dxfId="360" priority="821">
      <formula>AND(AV23="利用する", AX25="")</formula>
    </cfRule>
    <cfRule type="expression" dxfId="359" priority="828">
      <formula>TEXT($B23,"aaa")="変更あり"</formula>
    </cfRule>
    <cfRule type="expression" dxfId="358" priority="835">
      <formula>TEXT($B23,"aaa")="取り下げ"</formula>
    </cfRule>
  </conditionalFormatting>
  <conditionalFormatting sqref="AX26">
    <cfRule type="expression" dxfId="357" priority="820">
      <formula>AND(AV23="利用する", AX26="")</formula>
    </cfRule>
    <cfRule type="expression" dxfId="356" priority="827">
      <formula>TEXT($B23,"aaa")="変更あり"</formula>
    </cfRule>
    <cfRule type="expression" dxfId="355" priority="834">
      <formula>TEXT($B23,"aaa")="取り下げ"</formula>
    </cfRule>
  </conditionalFormatting>
  <conditionalFormatting sqref="AX27">
    <cfRule type="expression" dxfId="354" priority="819">
      <formula>AND(AV23="利用する", AX27="")</formula>
    </cfRule>
    <cfRule type="expression" dxfId="353" priority="826">
      <formula>TEXT($B23,"aaa")="変更あり"</formula>
    </cfRule>
    <cfRule type="expression" dxfId="352" priority="833">
      <formula>TEXT($B23,"aaa")="取り下げ"</formula>
    </cfRule>
  </conditionalFormatting>
  <conditionalFormatting sqref="AX28">
    <cfRule type="expression" dxfId="351" priority="818">
      <formula>AND(AV23="利用する", AX28="")</formula>
    </cfRule>
    <cfRule type="expression" dxfId="350" priority="832">
      <formula>TEXT($B23,"aaa")="取り下げ"</formula>
    </cfRule>
    <cfRule type="expression" dxfId="349" priority="825">
      <formula>TEXT($B23,"aaa")="変更あり"</formula>
    </cfRule>
  </conditionalFormatting>
  <conditionalFormatting sqref="AX29">
    <cfRule type="expression" dxfId="348" priority="817">
      <formula>AND(AV23="利用する", AX29="")</formula>
    </cfRule>
    <cfRule type="expression" dxfId="347" priority="824">
      <formula>TEXT($B23,"aaa")="変更あり"</formula>
    </cfRule>
    <cfRule type="expression" dxfId="346" priority="831">
      <formula>TEXT($B23,"aaa")="取り下げ"</formula>
    </cfRule>
  </conditionalFormatting>
  <conditionalFormatting sqref="AX31">
    <cfRule type="expression" dxfId="345" priority="755">
      <formula>AND(AV31="利用する", AX31="")</formula>
    </cfRule>
    <cfRule type="expression" dxfId="344" priority="762">
      <formula>TEXT($B31,"aaa")="変更あり"</formula>
    </cfRule>
  </conditionalFormatting>
  <conditionalFormatting sqref="AX32">
    <cfRule type="expression" dxfId="343" priority="754">
      <formula>AND(AV31="利用する", AX32="")</formula>
    </cfRule>
    <cfRule type="expression" dxfId="342" priority="761">
      <formula>TEXT($B31,"aaa")="変更あり"</formula>
    </cfRule>
    <cfRule type="expression" dxfId="341" priority="768">
      <formula>TEXT($B31,"aaa")="取り下げ"</formula>
    </cfRule>
  </conditionalFormatting>
  <conditionalFormatting sqref="AX33">
    <cfRule type="expression" dxfId="340" priority="753">
      <formula>AND(AV31="利用する", AX33="")</formula>
    </cfRule>
    <cfRule type="expression" dxfId="339" priority="760">
      <formula>TEXT($B31,"aaa")="変更あり"</formula>
    </cfRule>
    <cfRule type="expression" dxfId="338" priority="767">
      <formula>TEXT($B31,"aaa")="取り下げ"</formula>
    </cfRule>
  </conditionalFormatting>
  <conditionalFormatting sqref="AX34">
    <cfRule type="expression" dxfId="337" priority="766">
      <formula>TEXT($B31,"aaa")="取り下げ"</formula>
    </cfRule>
    <cfRule type="expression" dxfId="336" priority="759">
      <formula>TEXT($B31,"aaa")="変更あり"</formula>
    </cfRule>
    <cfRule type="expression" dxfId="335" priority="752">
      <formula>AND(AV31="利用する", AX34="")</formula>
    </cfRule>
  </conditionalFormatting>
  <conditionalFormatting sqref="AX35">
    <cfRule type="expression" dxfId="334" priority="765">
      <formula>TEXT($B31,"aaa")="取り下げ"</formula>
    </cfRule>
    <cfRule type="expression" dxfId="333" priority="758">
      <formula>TEXT($B31,"aaa")="変更あり"</formula>
    </cfRule>
    <cfRule type="expression" dxfId="332" priority="751">
      <formula>AND(AV31="利用する", AX35="")</formula>
    </cfRule>
  </conditionalFormatting>
  <conditionalFormatting sqref="AX36">
    <cfRule type="expression" dxfId="331" priority="764">
      <formula>TEXT($B31,"aaa")="取り下げ"</formula>
    </cfRule>
    <cfRule type="expression" dxfId="330" priority="750">
      <formula>AND(AV31="利用する", AX36="")</formula>
    </cfRule>
    <cfRule type="expression" dxfId="329" priority="757">
      <formula>TEXT($B31,"aaa")="変更あり"</formula>
    </cfRule>
  </conditionalFormatting>
  <conditionalFormatting sqref="AX37">
    <cfRule type="expression" dxfId="328" priority="756">
      <formula>TEXT($B31,"aaa")="変更あり"</formula>
    </cfRule>
    <cfRule type="expression" dxfId="327" priority="749">
      <formula>AND(AV31="利用する", AX37="")</formula>
    </cfRule>
    <cfRule type="expression" dxfId="326" priority="763">
      <formula>TEXT($B31,"aaa")="取り下げ"</formula>
    </cfRule>
  </conditionalFormatting>
  <conditionalFormatting sqref="AX39">
    <cfRule type="expression" dxfId="325" priority="694">
      <formula>TEXT($B39,"aaa")="変更あり"</formula>
    </cfRule>
    <cfRule type="expression" dxfId="324" priority="687">
      <formula>AND(AV39="利用する", AX39="")</formula>
    </cfRule>
  </conditionalFormatting>
  <conditionalFormatting sqref="AX40">
    <cfRule type="expression" dxfId="323" priority="700">
      <formula>TEXT($B39,"aaa")="取り下げ"</formula>
    </cfRule>
    <cfRule type="expression" dxfId="322" priority="693">
      <formula>TEXT($B39,"aaa")="変更あり"</formula>
    </cfRule>
    <cfRule type="expression" dxfId="321" priority="686">
      <formula>AND(AV39="利用する", AX40="")</formula>
    </cfRule>
  </conditionalFormatting>
  <conditionalFormatting sqref="AX41">
    <cfRule type="expression" dxfId="320" priority="699">
      <formula>TEXT($B39,"aaa")="取り下げ"</formula>
    </cfRule>
    <cfRule type="expression" dxfId="319" priority="692">
      <formula>TEXT($B39,"aaa")="変更あり"</formula>
    </cfRule>
    <cfRule type="expression" dxfId="318" priority="685">
      <formula>AND(AV39="利用する", AX41="")</formula>
    </cfRule>
  </conditionalFormatting>
  <conditionalFormatting sqref="AX42">
    <cfRule type="expression" dxfId="317" priority="698">
      <formula>TEXT($B39,"aaa")="取り下げ"</formula>
    </cfRule>
    <cfRule type="expression" dxfId="316" priority="691">
      <formula>TEXT($B39,"aaa")="変更あり"</formula>
    </cfRule>
    <cfRule type="expression" dxfId="315" priority="684">
      <formula>AND(AV39="利用する", AX42="")</formula>
    </cfRule>
  </conditionalFormatting>
  <conditionalFormatting sqref="AX43">
    <cfRule type="expression" dxfId="314" priority="697">
      <formula>TEXT($B39,"aaa")="取り下げ"</formula>
    </cfRule>
    <cfRule type="expression" dxfId="313" priority="690">
      <formula>TEXT($B39,"aaa")="変更あり"</formula>
    </cfRule>
    <cfRule type="expression" dxfId="312" priority="683">
      <formula>AND(AV39="利用する", AX43="")</formula>
    </cfRule>
  </conditionalFormatting>
  <conditionalFormatting sqref="AX44">
    <cfRule type="expression" dxfId="311" priority="682">
      <formula>AND(AV39="利用する", AX44="")</formula>
    </cfRule>
    <cfRule type="expression" dxfId="310" priority="689">
      <formula>TEXT($B39,"aaa")="変更あり"</formula>
    </cfRule>
    <cfRule type="expression" dxfId="309" priority="696">
      <formula>TEXT($B39,"aaa")="取り下げ"</formula>
    </cfRule>
  </conditionalFormatting>
  <conditionalFormatting sqref="AX45">
    <cfRule type="expression" dxfId="308" priority="681">
      <formula>AND(AV39="利用する", AX45="")</formula>
    </cfRule>
    <cfRule type="expression" dxfId="307" priority="688">
      <formula>TEXT($B39,"aaa")="変更あり"</formula>
    </cfRule>
    <cfRule type="expression" dxfId="306" priority="695">
      <formula>TEXT($B39,"aaa")="取り下げ"</formula>
    </cfRule>
  </conditionalFormatting>
  <conditionalFormatting sqref="AX47">
    <cfRule type="expression" dxfId="305" priority="626">
      <formula>TEXT($B47,"aaa")="変更あり"</formula>
    </cfRule>
    <cfRule type="expression" dxfId="304" priority="619">
      <formula>AND(AV47="利用する", AX47="")</formula>
    </cfRule>
  </conditionalFormatting>
  <conditionalFormatting sqref="AX48">
    <cfRule type="expression" dxfId="303" priority="618">
      <formula>AND(AV47="利用する", AX48="")</formula>
    </cfRule>
    <cfRule type="expression" dxfId="302" priority="632">
      <formula>TEXT($B47,"aaa")="取り下げ"</formula>
    </cfRule>
    <cfRule type="expression" dxfId="301" priority="625">
      <formula>TEXT($B47,"aaa")="変更あり"</formula>
    </cfRule>
  </conditionalFormatting>
  <conditionalFormatting sqref="AX49">
    <cfRule type="expression" dxfId="300" priority="624">
      <formula>TEXT($B47,"aaa")="変更あり"</formula>
    </cfRule>
    <cfRule type="expression" dxfId="299" priority="631">
      <formula>TEXT($B47,"aaa")="取り下げ"</formula>
    </cfRule>
    <cfRule type="expression" dxfId="298" priority="617">
      <formula>AND(AV47="利用する", AX49="")</formula>
    </cfRule>
  </conditionalFormatting>
  <conditionalFormatting sqref="AX50">
    <cfRule type="expression" dxfId="297" priority="623">
      <formula>TEXT($B47,"aaa")="変更あり"</formula>
    </cfRule>
    <cfRule type="expression" dxfId="296" priority="616">
      <formula>AND(AV47="利用する", AX50="")</formula>
    </cfRule>
    <cfRule type="expression" dxfId="295" priority="630">
      <formula>TEXT($B47,"aaa")="取り下げ"</formula>
    </cfRule>
  </conditionalFormatting>
  <conditionalFormatting sqref="AX51">
    <cfRule type="expression" dxfId="294" priority="622">
      <formula>TEXT($B47,"aaa")="変更あり"</formula>
    </cfRule>
    <cfRule type="expression" dxfId="293" priority="615">
      <formula>AND(AV47="利用する", AX51="")</formula>
    </cfRule>
    <cfRule type="expression" dxfId="292" priority="629">
      <formula>TEXT($B47,"aaa")="取り下げ"</formula>
    </cfRule>
  </conditionalFormatting>
  <conditionalFormatting sqref="AX52">
    <cfRule type="expression" dxfId="291" priority="621">
      <formula>TEXT($B47,"aaa")="変更あり"</formula>
    </cfRule>
    <cfRule type="expression" dxfId="290" priority="614">
      <formula>AND(AV47="利用する", AX52="")</formula>
    </cfRule>
    <cfRule type="expression" dxfId="289" priority="628">
      <formula>TEXT($B47,"aaa")="取り下げ"</formula>
    </cfRule>
  </conditionalFormatting>
  <conditionalFormatting sqref="AX53">
    <cfRule type="expression" dxfId="288" priority="620">
      <formula>TEXT($B47,"aaa")="変更あり"</formula>
    </cfRule>
    <cfRule type="expression" dxfId="287" priority="627">
      <formula>TEXT($B47,"aaa")="取り下げ"</formula>
    </cfRule>
    <cfRule type="expression" dxfId="286" priority="613">
      <formula>AND(AV47="利用する", AX53="")</formula>
    </cfRule>
  </conditionalFormatting>
  <conditionalFormatting sqref="AX55">
    <cfRule type="expression" dxfId="285" priority="558">
      <formula>TEXT($B55,"aaa")="変更あり"</formula>
    </cfRule>
    <cfRule type="expression" dxfId="284" priority="551">
      <formula>AND(AV55="利用する", AX55="")</formula>
    </cfRule>
  </conditionalFormatting>
  <conditionalFormatting sqref="AX56">
    <cfRule type="expression" dxfId="283" priority="557">
      <formula>TEXT($B55,"aaa")="変更あり"</formula>
    </cfRule>
    <cfRule type="expression" dxfId="282" priority="550">
      <formula>AND(AV55="利用する", AX56="")</formula>
    </cfRule>
    <cfRule type="expression" dxfId="281" priority="564">
      <formula>TEXT($B55,"aaa")="取り下げ"</formula>
    </cfRule>
  </conditionalFormatting>
  <conditionalFormatting sqref="AX57">
    <cfRule type="expression" dxfId="280" priority="556">
      <formula>TEXT($B55,"aaa")="変更あり"</formula>
    </cfRule>
    <cfRule type="expression" dxfId="279" priority="563">
      <formula>TEXT($B55,"aaa")="取り下げ"</formula>
    </cfRule>
    <cfRule type="expression" dxfId="278" priority="549">
      <formula>AND(AV55="利用する", AX57="")</formula>
    </cfRule>
  </conditionalFormatting>
  <conditionalFormatting sqref="AX58">
    <cfRule type="expression" dxfId="277" priority="555">
      <formula>TEXT($B55,"aaa")="変更あり"</formula>
    </cfRule>
    <cfRule type="expression" dxfId="276" priority="562">
      <formula>TEXT($B55,"aaa")="取り下げ"</formula>
    </cfRule>
    <cfRule type="expression" dxfId="275" priority="548">
      <formula>AND(AV55="利用する", AX58="")</formula>
    </cfRule>
  </conditionalFormatting>
  <conditionalFormatting sqref="AX59">
    <cfRule type="expression" dxfId="274" priority="554">
      <formula>TEXT($B55,"aaa")="変更あり"</formula>
    </cfRule>
    <cfRule type="expression" dxfId="273" priority="547">
      <formula>AND(AV55="利用する", AX59="")</formula>
    </cfRule>
    <cfRule type="expression" dxfId="272" priority="561">
      <formula>TEXT($B55,"aaa")="取り下げ"</formula>
    </cfRule>
  </conditionalFormatting>
  <conditionalFormatting sqref="AX60">
    <cfRule type="expression" dxfId="271" priority="560">
      <formula>TEXT($B55,"aaa")="取り下げ"</formula>
    </cfRule>
    <cfRule type="expression" dxfId="270" priority="546">
      <formula>AND(AV55="利用する", AX60="")</formula>
    </cfRule>
    <cfRule type="expression" dxfId="269" priority="553">
      <formula>TEXT($B55,"aaa")="変更あり"</formula>
    </cfRule>
  </conditionalFormatting>
  <conditionalFormatting sqref="AX61">
    <cfRule type="expression" dxfId="268" priority="559">
      <formula>TEXT($B55,"aaa")="取り下げ"</formula>
    </cfRule>
    <cfRule type="expression" dxfId="267" priority="545">
      <formula>AND(AV55="利用する", AX61="")</formula>
    </cfRule>
    <cfRule type="expression" dxfId="266" priority="552">
      <formula>TEXT($B55,"aaa")="変更あり"</formula>
    </cfRule>
  </conditionalFormatting>
  <conditionalFormatting sqref="AX63">
    <cfRule type="expression" dxfId="265" priority="490">
      <formula>TEXT($B63,"aaa")="変更あり"</formula>
    </cfRule>
    <cfRule type="expression" dxfId="264" priority="483">
      <formula>AND(AV63="利用する", AX63="")</formula>
    </cfRule>
  </conditionalFormatting>
  <conditionalFormatting sqref="AX64">
    <cfRule type="expression" dxfId="263" priority="489">
      <formula>TEXT($B63,"aaa")="変更あり"</formula>
    </cfRule>
    <cfRule type="expression" dxfId="262" priority="482">
      <formula>AND(AV63="利用する", AX64="")</formula>
    </cfRule>
    <cfRule type="expression" dxfId="261" priority="496">
      <formula>TEXT($B63,"aaa")="取り下げ"</formula>
    </cfRule>
  </conditionalFormatting>
  <conditionalFormatting sqref="AX65">
    <cfRule type="expression" dxfId="260" priority="495">
      <formula>TEXT($B63,"aaa")="取り下げ"</formula>
    </cfRule>
    <cfRule type="expression" dxfId="259" priority="488">
      <formula>TEXT($B63,"aaa")="変更あり"</formula>
    </cfRule>
    <cfRule type="expression" dxfId="258" priority="481">
      <formula>AND(AV63="利用する", AX65="")</formula>
    </cfRule>
  </conditionalFormatting>
  <conditionalFormatting sqref="AX66">
    <cfRule type="expression" dxfId="257" priority="480">
      <formula>AND(AV63="利用する", AX66="")</formula>
    </cfRule>
    <cfRule type="expression" dxfId="256" priority="487">
      <formula>TEXT($B63,"aaa")="変更あり"</formula>
    </cfRule>
    <cfRule type="expression" dxfId="255" priority="494">
      <formula>TEXT($B63,"aaa")="取り下げ"</formula>
    </cfRule>
  </conditionalFormatting>
  <conditionalFormatting sqref="AX67">
    <cfRule type="expression" dxfId="254" priority="486">
      <formula>TEXT($B63,"aaa")="変更あり"</formula>
    </cfRule>
    <cfRule type="expression" dxfId="253" priority="493">
      <formula>TEXT($B63,"aaa")="取り下げ"</formula>
    </cfRule>
    <cfRule type="expression" dxfId="252" priority="479">
      <formula>AND(AV63="利用する", AX67="")</formula>
    </cfRule>
  </conditionalFormatting>
  <conditionalFormatting sqref="AX68">
    <cfRule type="expression" dxfId="251" priority="492">
      <formula>TEXT($B63,"aaa")="取り下げ"</formula>
    </cfRule>
    <cfRule type="expression" dxfId="250" priority="485">
      <formula>TEXT($B63,"aaa")="変更あり"</formula>
    </cfRule>
    <cfRule type="expression" dxfId="249" priority="478">
      <formula>AND(AV63="利用する", AX68="")</formula>
    </cfRule>
  </conditionalFormatting>
  <conditionalFormatting sqref="AX69">
    <cfRule type="expression" dxfId="248" priority="491">
      <formula>TEXT($B63,"aaa")="取り下げ"</formula>
    </cfRule>
    <cfRule type="expression" dxfId="247" priority="484">
      <formula>TEXT($B63,"aaa")="変更あり"</formula>
    </cfRule>
    <cfRule type="expression" dxfId="246" priority="477">
      <formula>AND(AV63="利用する", AX69="")</formula>
    </cfRule>
  </conditionalFormatting>
  <conditionalFormatting sqref="AX71">
    <cfRule type="expression" dxfId="245" priority="415">
      <formula>AND(AV71="利用する", AX71="")</formula>
    </cfRule>
    <cfRule type="expression" dxfId="244" priority="422">
      <formula>TEXT($B71,"aaa")="変更あり"</formula>
    </cfRule>
  </conditionalFormatting>
  <conditionalFormatting sqref="AX72">
    <cfRule type="expression" dxfId="243" priority="428">
      <formula>TEXT($B71,"aaa")="取り下げ"</formula>
    </cfRule>
    <cfRule type="expression" dxfId="242" priority="421">
      <formula>TEXT($B71,"aaa")="変更あり"</formula>
    </cfRule>
    <cfRule type="expression" dxfId="241" priority="414">
      <formula>AND(AV71="利用する", AX72="")</formula>
    </cfRule>
  </conditionalFormatting>
  <conditionalFormatting sqref="AX73">
    <cfRule type="expression" dxfId="240" priority="427">
      <formula>TEXT($B71,"aaa")="取り下げ"</formula>
    </cfRule>
    <cfRule type="expression" dxfId="239" priority="420">
      <formula>TEXT($B71,"aaa")="変更あり"</formula>
    </cfRule>
    <cfRule type="expression" dxfId="238" priority="413">
      <formula>AND(AV71="利用する", AX73="")</formula>
    </cfRule>
  </conditionalFormatting>
  <conditionalFormatting sqref="AX74">
    <cfRule type="expression" dxfId="237" priority="426">
      <formula>TEXT($B71,"aaa")="取り下げ"</formula>
    </cfRule>
    <cfRule type="expression" dxfId="236" priority="419">
      <formula>TEXT($B71,"aaa")="変更あり"</formula>
    </cfRule>
    <cfRule type="expression" dxfId="235" priority="412">
      <formula>AND(AV71="利用する", AX74="")</formula>
    </cfRule>
  </conditionalFormatting>
  <conditionalFormatting sqref="AX75">
    <cfRule type="expression" dxfId="234" priority="418">
      <formula>TEXT($B71,"aaa")="変更あり"</formula>
    </cfRule>
    <cfRule type="expression" dxfId="233" priority="411">
      <formula>AND(AV71="利用する", AX75="")</formula>
    </cfRule>
    <cfRule type="expression" dxfId="232" priority="425">
      <formula>TEXT($B71,"aaa")="取り下げ"</formula>
    </cfRule>
  </conditionalFormatting>
  <conditionalFormatting sqref="AX76">
    <cfRule type="expression" dxfId="231" priority="424">
      <formula>TEXT($B71,"aaa")="取り下げ"</formula>
    </cfRule>
    <cfRule type="expression" dxfId="230" priority="417">
      <formula>TEXT($B71,"aaa")="変更あり"</formula>
    </cfRule>
    <cfRule type="expression" dxfId="229" priority="410">
      <formula>AND(AV71="利用する", AX76="")</formula>
    </cfRule>
  </conditionalFormatting>
  <conditionalFormatting sqref="AX77">
    <cfRule type="expression" dxfId="228" priority="416">
      <formula>TEXT($B71,"aaa")="変更あり"</formula>
    </cfRule>
    <cfRule type="expression" dxfId="227" priority="423">
      <formula>TEXT($B71,"aaa")="取り下げ"</formula>
    </cfRule>
    <cfRule type="expression" dxfId="226" priority="409">
      <formula>AND(AV71="利用する", AX77="")</formula>
    </cfRule>
  </conditionalFormatting>
  <conditionalFormatting sqref="AX79">
    <cfRule type="expression" dxfId="225" priority="347">
      <formula>AND(AV79="利用する", AX79="")</formula>
    </cfRule>
    <cfRule type="expression" dxfId="224" priority="354">
      <formula>TEXT($B79,"aaa")="変更あり"</formula>
    </cfRule>
  </conditionalFormatting>
  <conditionalFormatting sqref="AX80">
    <cfRule type="expression" dxfId="223" priority="360">
      <formula>TEXT($B79,"aaa")="取り下げ"</formula>
    </cfRule>
    <cfRule type="expression" dxfId="222" priority="346">
      <formula>AND(AV79="利用する", AX80="")</formula>
    </cfRule>
    <cfRule type="expression" dxfId="221" priority="353">
      <formula>TEXT($B79,"aaa")="変更あり"</formula>
    </cfRule>
  </conditionalFormatting>
  <conditionalFormatting sqref="AX81">
    <cfRule type="expression" dxfId="220" priority="359">
      <formula>TEXT($B79,"aaa")="取り下げ"</formula>
    </cfRule>
    <cfRule type="expression" dxfId="219" priority="345">
      <formula>AND(AV79="利用する", AX81="")</formula>
    </cfRule>
    <cfRule type="expression" dxfId="218" priority="352">
      <formula>TEXT($B79,"aaa")="変更あり"</formula>
    </cfRule>
  </conditionalFormatting>
  <conditionalFormatting sqref="AX82">
    <cfRule type="expression" dxfId="217" priority="351">
      <formula>TEXT($B79,"aaa")="変更あり"</formula>
    </cfRule>
    <cfRule type="expression" dxfId="216" priority="344">
      <formula>AND(AV79="利用する", AX82="")</formula>
    </cfRule>
    <cfRule type="expression" dxfId="215" priority="358">
      <formula>TEXT($B79,"aaa")="取り下げ"</formula>
    </cfRule>
  </conditionalFormatting>
  <conditionalFormatting sqref="AX83">
    <cfRule type="expression" dxfId="214" priority="357">
      <formula>TEXT($B79,"aaa")="取り下げ"</formula>
    </cfRule>
    <cfRule type="expression" dxfId="213" priority="350">
      <formula>TEXT($B79,"aaa")="変更あり"</formula>
    </cfRule>
    <cfRule type="expression" dxfId="212" priority="343">
      <formula>AND(AV79="利用する", AX83="")</formula>
    </cfRule>
  </conditionalFormatting>
  <conditionalFormatting sqref="AX84">
    <cfRule type="expression" dxfId="211" priority="342">
      <formula>AND(AV79="利用する", AX84="")</formula>
    </cfRule>
    <cfRule type="expression" dxfId="210" priority="349">
      <formula>TEXT($B79,"aaa")="変更あり"</formula>
    </cfRule>
    <cfRule type="expression" dxfId="209" priority="356">
      <formula>TEXT($B79,"aaa")="取り下げ"</formula>
    </cfRule>
  </conditionalFormatting>
  <conditionalFormatting sqref="AX85">
    <cfRule type="expression" dxfId="208" priority="348">
      <formula>TEXT($B79,"aaa")="変更あり"</formula>
    </cfRule>
    <cfRule type="expression" dxfId="207" priority="355">
      <formula>TEXT($B79,"aaa")="取り下げ"</formula>
    </cfRule>
    <cfRule type="expression" dxfId="206" priority="341">
      <formula>AND(AV79="利用する", AX85="")</formula>
    </cfRule>
  </conditionalFormatting>
  <conditionalFormatting sqref="AX87">
    <cfRule type="expression" dxfId="205" priority="286">
      <formula>TEXT($B87,"aaa")="変更あり"</formula>
    </cfRule>
    <cfRule type="expression" dxfId="204" priority="279">
      <formula>AND(AV87="利用する", AX87="")</formula>
    </cfRule>
  </conditionalFormatting>
  <conditionalFormatting sqref="AX88">
    <cfRule type="expression" dxfId="203" priority="292">
      <formula>TEXT($B87,"aaa")="取り下げ"</formula>
    </cfRule>
    <cfRule type="expression" dxfId="202" priority="285">
      <formula>TEXT($B87,"aaa")="変更あり"</formula>
    </cfRule>
    <cfRule type="expression" dxfId="201" priority="278">
      <formula>AND(AV87="利用する", AX88="")</formula>
    </cfRule>
  </conditionalFormatting>
  <conditionalFormatting sqref="AX89">
    <cfRule type="expression" dxfId="200" priority="291">
      <formula>TEXT($B87,"aaa")="取り下げ"</formula>
    </cfRule>
    <cfRule type="expression" dxfId="199" priority="284">
      <formula>TEXT($B87,"aaa")="変更あり"</formula>
    </cfRule>
    <cfRule type="expression" dxfId="198" priority="277">
      <formula>AND(AV87="利用する", AX89="")</formula>
    </cfRule>
  </conditionalFormatting>
  <conditionalFormatting sqref="AX90">
    <cfRule type="expression" dxfId="197" priority="290">
      <formula>TEXT($B87,"aaa")="取り下げ"</formula>
    </cfRule>
    <cfRule type="expression" dxfId="196" priority="283">
      <formula>TEXT($B87,"aaa")="変更あり"</formula>
    </cfRule>
    <cfRule type="expression" dxfId="195" priority="276">
      <formula>AND(AV87="利用する", AX90="")</formula>
    </cfRule>
  </conditionalFormatting>
  <conditionalFormatting sqref="AX91">
    <cfRule type="expression" dxfId="194" priority="289">
      <formula>TEXT($B87,"aaa")="取り下げ"</formula>
    </cfRule>
    <cfRule type="expression" dxfId="193" priority="282">
      <formula>TEXT($B87,"aaa")="変更あり"</formula>
    </cfRule>
    <cfRule type="expression" dxfId="192" priority="275">
      <formula>AND(AV87="利用する", AX91="")</formula>
    </cfRule>
  </conditionalFormatting>
  <conditionalFormatting sqref="AX92">
    <cfRule type="expression" dxfId="191" priority="288">
      <formula>TEXT($B87,"aaa")="取り下げ"</formula>
    </cfRule>
    <cfRule type="expression" dxfId="190" priority="274">
      <formula>AND(AV87="利用する", AX92="")</formula>
    </cfRule>
    <cfRule type="expression" dxfId="189" priority="281">
      <formula>TEXT($B87,"aaa")="変更あり"</formula>
    </cfRule>
  </conditionalFormatting>
  <conditionalFormatting sqref="AX93">
    <cfRule type="expression" dxfId="188" priority="287">
      <formula>TEXT($B87,"aaa")="取り下げ"</formula>
    </cfRule>
    <cfRule type="expression" dxfId="187" priority="280">
      <formula>TEXT($B87,"aaa")="変更あり"</formula>
    </cfRule>
    <cfRule type="expression" dxfId="186" priority="273">
      <formula>AND(AV87="利用する", AX93="")</formula>
    </cfRule>
  </conditionalFormatting>
  <conditionalFormatting sqref="AX95">
    <cfRule type="expression" dxfId="185" priority="218">
      <formula>TEXT($B95,"aaa")="変更あり"</formula>
    </cfRule>
    <cfRule type="expression" dxfId="184" priority="211">
      <formula>AND(AV95="利用する", AX95="")</formula>
    </cfRule>
  </conditionalFormatting>
  <conditionalFormatting sqref="AX96">
    <cfRule type="expression" dxfId="183" priority="224">
      <formula>TEXT($B95,"aaa")="取り下げ"</formula>
    </cfRule>
    <cfRule type="expression" dxfId="182" priority="217">
      <formula>TEXT($B95,"aaa")="変更あり"</formula>
    </cfRule>
    <cfRule type="expression" dxfId="181" priority="210">
      <formula>AND(AV95="利用する", AX96="")</formula>
    </cfRule>
  </conditionalFormatting>
  <conditionalFormatting sqref="AX97">
    <cfRule type="expression" dxfId="180" priority="209">
      <formula>AND(AV95="利用する", AX97="")</formula>
    </cfRule>
    <cfRule type="expression" dxfId="179" priority="223">
      <formula>TEXT($B95,"aaa")="取り下げ"</formula>
    </cfRule>
    <cfRule type="expression" dxfId="178" priority="216">
      <formula>TEXT($B95,"aaa")="変更あり"</formula>
    </cfRule>
  </conditionalFormatting>
  <conditionalFormatting sqref="AX98">
    <cfRule type="expression" dxfId="177" priority="208">
      <formula>AND(AV95="利用する", AX98="")</formula>
    </cfRule>
    <cfRule type="expression" dxfId="176" priority="222">
      <formula>TEXT($B95,"aaa")="取り下げ"</formula>
    </cfRule>
    <cfRule type="expression" dxfId="175" priority="215">
      <formula>TEXT($B95,"aaa")="変更あり"</formula>
    </cfRule>
  </conditionalFormatting>
  <conditionalFormatting sqref="AX99">
    <cfRule type="expression" dxfId="174" priority="207">
      <formula>AND(AV95="利用する", AX99="")</formula>
    </cfRule>
    <cfRule type="expression" dxfId="173" priority="221">
      <formula>TEXT($B95,"aaa")="取り下げ"</formula>
    </cfRule>
    <cfRule type="expression" dxfId="172" priority="214">
      <formula>TEXT($B95,"aaa")="変更あり"</formula>
    </cfRule>
  </conditionalFormatting>
  <conditionalFormatting sqref="AX100">
    <cfRule type="expression" dxfId="171" priority="220">
      <formula>TEXT($B95,"aaa")="取り下げ"</formula>
    </cfRule>
    <cfRule type="expression" dxfId="170" priority="206">
      <formula>AND(AV95="利用する", AX100="")</formula>
    </cfRule>
    <cfRule type="expression" dxfId="169" priority="213">
      <formula>TEXT($B95,"aaa")="変更あり"</formula>
    </cfRule>
  </conditionalFormatting>
  <conditionalFormatting sqref="AX101">
    <cfRule type="expression" dxfId="168" priority="219">
      <formula>TEXT($B95,"aaa")="取り下げ"</formula>
    </cfRule>
    <cfRule type="expression" dxfId="167" priority="205">
      <formula>AND(AV95="利用する", AX101="")</formula>
    </cfRule>
    <cfRule type="expression" dxfId="166" priority="212">
      <formula>TEXT($B95,"aaa")="変更あり"</formula>
    </cfRule>
  </conditionalFormatting>
  <conditionalFormatting sqref="AX103">
    <cfRule type="expression" dxfId="165" priority="143">
      <formula>AND(AV103="利用する", AX103="")</formula>
    </cfRule>
    <cfRule type="expression" dxfId="164" priority="150">
      <formula>TEXT($B103,"aaa")="変更あり"</formula>
    </cfRule>
  </conditionalFormatting>
  <conditionalFormatting sqref="AX104">
    <cfRule type="expression" dxfId="163" priority="156">
      <formula>TEXT($B103,"aaa")="取り下げ"</formula>
    </cfRule>
    <cfRule type="expression" dxfId="162" priority="142">
      <formula>AND(AV103="利用する", AX104="")</formula>
    </cfRule>
    <cfRule type="expression" dxfId="161" priority="149">
      <formula>TEXT($B103,"aaa")="変更あり"</formula>
    </cfRule>
  </conditionalFormatting>
  <conditionalFormatting sqref="AX105">
    <cfRule type="expression" dxfId="160" priority="148">
      <formula>TEXT($B103,"aaa")="変更あり"</formula>
    </cfRule>
    <cfRule type="expression" dxfId="159" priority="155">
      <formula>TEXT($B103,"aaa")="取り下げ"</formula>
    </cfRule>
    <cfRule type="expression" dxfId="158" priority="141">
      <formula>AND(AV103="利用する", AX105="")</formula>
    </cfRule>
  </conditionalFormatting>
  <conditionalFormatting sqref="AX106">
    <cfRule type="expression" dxfId="157" priority="140">
      <formula>AND(AV103="利用する", AX106="")</formula>
    </cfRule>
    <cfRule type="expression" dxfId="156" priority="154">
      <formula>TEXT($B103,"aaa")="取り下げ"</formula>
    </cfRule>
    <cfRule type="expression" dxfId="155" priority="147">
      <formula>TEXT($B103,"aaa")="変更あり"</formula>
    </cfRule>
  </conditionalFormatting>
  <conditionalFormatting sqref="AX107">
    <cfRule type="expression" dxfId="154" priority="139">
      <formula>AND(AV103="利用する", AX107="")</formula>
    </cfRule>
    <cfRule type="expression" dxfId="153" priority="153">
      <formula>TEXT($B103,"aaa")="取り下げ"</formula>
    </cfRule>
    <cfRule type="expression" dxfId="152" priority="146">
      <formula>TEXT($B103,"aaa")="変更あり"</formula>
    </cfRule>
  </conditionalFormatting>
  <conditionalFormatting sqref="AX108">
    <cfRule type="expression" dxfId="151" priority="138">
      <formula>AND(AV103="利用する", AX108="")</formula>
    </cfRule>
    <cfRule type="expression" dxfId="150" priority="152">
      <formula>TEXT($B103,"aaa")="取り下げ"</formula>
    </cfRule>
    <cfRule type="expression" dxfId="149" priority="145">
      <formula>TEXT($B103,"aaa")="変更あり"</formula>
    </cfRule>
  </conditionalFormatting>
  <conditionalFormatting sqref="AX109">
    <cfRule type="expression" dxfId="148" priority="151">
      <formula>TEXT($B103,"aaa")="取り下げ"</formula>
    </cfRule>
    <cfRule type="expression" dxfId="147" priority="144">
      <formula>TEXT($B103,"aaa")="変更あり"</formula>
    </cfRule>
    <cfRule type="expression" dxfId="146" priority="137">
      <formula>AND(AV103="利用する", AX109="")</formula>
    </cfRule>
  </conditionalFormatting>
  <conditionalFormatting sqref="AX111">
    <cfRule type="expression" dxfId="145" priority="82">
      <formula>TEXT($B111,"aaa")="変更あり"</formula>
    </cfRule>
    <cfRule type="expression" dxfId="144" priority="75">
      <formula>AND(AV111="利用する", AX111="")</formula>
    </cfRule>
  </conditionalFormatting>
  <conditionalFormatting sqref="AX112">
    <cfRule type="expression" dxfId="143" priority="74">
      <formula>AND(AV111="利用する", AX112="")</formula>
    </cfRule>
    <cfRule type="expression" dxfId="142" priority="81">
      <formula>TEXT($B111,"aaa")="変更あり"</formula>
    </cfRule>
    <cfRule type="expression" dxfId="141" priority="88">
      <formula>TEXT($B111,"aaa")="取り下げ"</formula>
    </cfRule>
  </conditionalFormatting>
  <conditionalFormatting sqref="AX113">
    <cfRule type="expression" dxfId="140" priority="73">
      <formula>AND(AV111="利用する", AX113="")</formula>
    </cfRule>
    <cfRule type="expression" dxfId="139" priority="87">
      <formula>TEXT($B111,"aaa")="取り下げ"</formula>
    </cfRule>
    <cfRule type="expression" dxfId="138" priority="80">
      <formula>TEXT($B111,"aaa")="変更あり"</formula>
    </cfRule>
  </conditionalFormatting>
  <conditionalFormatting sqref="AX114">
    <cfRule type="expression" dxfId="137" priority="86">
      <formula>TEXT($B111,"aaa")="取り下げ"</formula>
    </cfRule>
    <cfRule type="expression" dxfId="136" priority="72">
      <formula>AND(AV111="利用する", AX114="")</formula>
    </cfRule>
    <cfRule type="expression" dxfId="135" priority="79">
      <formula>TEXT($B111,"aaa")="変更あり"</formula>
    </cfRule>
  </conditionalFormatting>
  <conditionalFormatting sqref="AX115">
    <cfRule type="expression" dxfId="134" priority="85">
      <formula>TEXT($B111,"aaa")="取り下げ"</formula>
    </cfRule>
    <cfRule type="expression" dxfId="133" priority="78">
      <formula>TEXT($B111,"aaa")="変更あり"</formula>
    </cfRule>
    <cfRule type="expression" dxfId="132" priority="71">
      <formula>AND(AV111="利用する", AX115="")</formula>
    </cfRule>
  </conditionalFormatting>
  <conditionalFormatting sqref="AX116">
    <cfRule type="expression" dxfId="131" priority="84">
      <formula>TEXT($B111,"aaa")="取り下げ"</formula>
    </cfRule>
    <cfRule type="expression" dxfId="130" priority="77">
      <formula>TEXT($B111,"aaa")="変更あり"</formula>
    </cfRule>
    <cfRule type="expression" dxfId="129" priority="70">
      <formula>AND(AV111="利用する", AX116="")</formula>
    </cfRule>
  </conditionalFormatting>
  <conditionalFormatting sqref="AX117">
    <cfRule type="expression" dxfId="128" priority="76">
      <formula>TEXT($B111,"aaa")="変更あり"</formula>
    </cfRule>
    <cfRule type="expression" dxfId="127" priority="83">
      <formula>TEXT($B111,"aaa")="取り下げ"</formula>
    </cfRule>
    <cfRule type="expression" dxfId="126" priority="69">
      <formula>AND(AV111="利用する", AX117="")</formula>
    </cfRule>
  </conditionalFormatting>
  <conditionalFormatting sqref="AX119">
    <cfRule type="expression" dxfId="125" priority="7">
      <formula>AND(AV119="利用する", AX119="")</formula>
    </cfRule>
    <cfRule type="expression" dxfId="124" priority="14">
      <formula>TEXT($B119,"aaa")="変更あり"</formula>
    </cfRule>
  </conditionalFormatting>
  <conditionalFormatting sqref="AX120">
    <cfRule type="expression" dxfId="123" priority="6">
      <formula>AND(AV119="利用する", AX120="")</formula>
    </cfRule>
    <cfRule type="expression" dxfId="122" priority="20">
      <formula>TEXT($B119,"aaa")="取り下げ"</formula>
    </cfRule>
    <cfRule type="expression" dxfId="121" priority="13">
      <formula>TEXT($B119,"aaa")="変更あり"</formula>
    </cfRule>
  </conditionalFormatting>
  <conditionalFormatting sqref="AX121">
    <cfRule type="expression" dxfId="120" priority="5">
      <formula>AND(AV119="利用する", AX121="")</formula>
    </cfRule>
    <cfRule type="expression" dxfId="119" priority="19">
      <formula>TEXT($B119,"aaa")="取り下げ"</formula>
    </cfRule>
    <cfRule type="expression" dxfId="118" priority="12">
      <formula>TEXT($B119,"aaa")="変更あり"</formula>
    </cfRule>
  </conditionalFormatting>
  <conditionalFormatting sqref="AX122">
    <cfRule type="expression" dxfId="117" priority="4">
      <formula>AND(AV119="利用する", AX122="")</formula>
    </cfRule>
    <cfRule type="expression" dxfId="116" priority="11">
      <formula>TEXT($B119,"aaa")="変更あり"</formula>
    </cfRule>
    <cfRule type="expression" dxfId="115" priority="18">
      <formula>TEXT($B119,"aaa")="取り下げ"</formula>
    </cfRule>
  </conditionalFormatting>
  <conditionalFormatting sqref="AX123">
    <cfRule type="expression" dxfId="114" priority="3">
      <formula>AND(AV119="利用する", AX123="")</formula>
    </cfRule>
    <cfRule type="expression" dxfId="113" priority="17">
      <formula>TEXT($B119,"aaa")="取り下げ"</formula>
    </cfRule>
    <cfRule type="expression" dxfId="112" priority="10">
      <formula>TEXT($B119,"aaa")="変更あり"</formula>
    </cfRule>
  </conditionalFormatting>
  <conditionalFormatting sqref="AX124">
    <cfRule type="expression" dxfId="111" priority="9">
      <formula>TEXT($B119,"aaa")="変更あり"</formula>
    </cfRule>
    <cfRule type="expression" dxfId="110" priority="16">
      <formula>TEXT($B119,"aaa")="取り下げ"</formula>
    </cfRule>
    <cfRule type="expression" dxfId="109" priority="2">
      <formula>AND(AV119="利用する", AX124="")</formula>
    </cfRule>
  </conditionalFormatting>
  <conditionalFormatting sqref="AX125">
    <cfRule type="expression" dxfId="108" priority="8">
      <formula>TEXT($B119,"aaa")="変更あり"</formula>
    </cfRule>
    <cfRule type="expression" dxfId="107" priority="1">
      <formula>AND(AV119="利用する", AX125="")</formula>
    </cfRule>
    <cfRule type="expression" dxfId="106" priority="15">
      <formula>TEXT($B119,"aaa")="取り下げ"</formula>
    </cfRule>
  </conditionalFormatting>
  <conditionalFormatting sqref="AX7:BD7">
    <cfRule type="expression" dxfId="105" priority="977">
      <formula>TEXT($B7,"aaa")="取り下げ"</formula>
    </cfRule>
  </conditionalFormatting>
  <conditionalFormatting sqref="AX15:BD15">
    <cfRule type="expression" dxfId="104" priority="905">
      <formula>TEXT($B15,"aaa")="取り下げ"</formula>
    </cfRule>
  </conditionalFormatting>
  <conditionalFormatting sqref="AX23:BD23">
    <cfRule type="expression" dxfId="103" priority="837">
      <formula>TEXT($B23,"aaa")="取り下げ"</formula>
    </cfRule>
  </conditionalFormatting>
  <conditionalFormatting sqref="AX31:BD31">
    <cfRule type="expression" dxfId="102" priority="769">
      <formula>TEXT($B31,"aaa")="取り下げ"</formula>
    </cfRule>
  </conditionalFormatting>
  <conditionalFormatting sqref="AX39:BD39">
    <cfRule type="expression" dxfId="101" priority="701">
      <formula>TEXT($B39,"aaa")="取り下げ"</formula>
    </cfRule>
  </conditionalFormatting>
  <conditionalFormatting sqref="AX47:BD47">
    <cfRule type="expression" dxfId="100" priority="633">
      <formula>TEXT($B47,"aaa")="取り下げ"</formula>
    </cfRule>
  </conditionalFormatting>
  <conditionalFormatting sqref="AX55:BD55">
    <cfRule type="expression" dxfId="99" priority="565">
      <formula>TEXT($B55,"aaa")="取り下げ"</formula>
    </cfRule>
  </conditionalFormatting>
  <conditionalFormatting sqref="AX63:BD63">
    <cfRule type="expression" dxfId="98" priority="497">
      <formula>TEXT($B63,"aaa")="取り下げ"</formula>
    </cfRule>
  </conditionalFormatting>
  <conditionalFormatting sqref="AX71:BD71">
    <cfRule type="expression" dxfId="97" priority="429">
      <formula>TEXT($B71,"aaa")="取り下げ"</formula>
    </cfRule>
  </conditionalFormatting>
  <conditionalFormatting sqref="AX79:BD79">
    <cfRule type="expression" dxfId="96" priority="361">
      <formula>TEXT($B79,"aaa")="取り下げ"</formula>
    </cfRule>
  </conditionalFormatting>
  <conditionalFormatting sqref="AX87:BD87">
    <cfRule type="expression" dxfId="95" priority="293">
      <formula>TEXT($B87,"aaa")="取り下げ"</formula>
    </cfRule>
  </conditionalFormatting>
  <conditionalFormatting sqref="AX95:BD95">
    <cfRule type="expression" dxfId="94" priority="225">
      <formula>TEXT($B95,"aaa")="取り下げ"</formula>
    </cfRule>
  </conditionalFormatting>
  <conditionalFormatting sqref="AX103:BD103">
    <cfRule type="expression" dxfId="93" priority="157">
      <formula>TEXT($B103,"aaa")="取り下げ"</formula>
    </cfRule>
  </conditionalFormatting>
  <conditionalFormatting sqref="AX111:BD111">
    <cfRule type="expression" dxfId="92" priority="89">
      <formula>TEXT($B111,"aaa")="取り下げ"</formula>
    </cfRule>
  </conditionalFormatting>
  <conditionalFormatting sqref="AX119:BD119">
    <cfRule type="expression" dxfId="91" priority="21">
      <formula>TEXT($B119,"aaa")="取り下げ"</formula>
    </cfRule>
  </conditionalFormatting>
  <conditionalFormatting sqref="AY7">
    <cfRule type="expression" dxfId="90" priority="1025">
      <formula>AND(B7="新規", AY7="")</formula>
    </cfRule>
  </conditionalFormatting>
  <conditionalFormatting sqref="AY15">
    <cfRule type="expression" dxfId="89" priority="946">
      <formula>AND(B15="新規", AY15="")</formula>
    </cfRule>
  </conditionalFormatting>
  <conditionalFormatting sqref="AY23">
    <cfRule type="expression" dxfId="88" priority="878">
      <formula>AND(B23="新規", AY23="")</formula>
    </cfRule>
  </conditionalFormatting>
  <conditionalFormatting sqref="AY31">
    <cfRule type="expression" dxfId="87" priority="810">
      <formula>AND(B31="新規", AY31="")</formula>
    </cfRule>
  </conditionalFormatting>
  <conditionalFormatting sqref="AY39">
    <cfRule type="expression" dxfId="86" priority="742">
      <formula>AND(B39="新規", AY39="")</formula>
    </cfRule>
  </conditionalFormatting>
  <conditionalFormatting sqref="AY47">
    <cfRule type="expression" dxfId="85" priority="674">
      <formula>AND(B47="新規", AY47="")</formula>
    </cfRule>
  </conditionalFormatting>
  <conditionalFormatting sqref="AY55">
    <cfRule type="expression" dxfId="84" priority="606">
      <formula>AND(B55="新規", AY55="")</formula>
    </cfRule>
  </conditionalFormatting>
  <conditionalFormatting sqref="AY63">
    <cfRule type="expression" dxfId="83" priority="538">
      <formula>AND(B63="新規", AY63="")</formula>
    </cfRule>
  </conditionalFormatting>
  <conditionalFormatting sqref="AY71">
    <cfRule type="expression" dxfId="82" priority="470">
      <formula>AND(B71="新規", AY71="")</formula>
    </cfRule>
  </conditionalFormatting>
  <conditionalFormatting sqref="AY79">
    <cfRule type="expression" dxfId="81" priority="402">
      <formula>AND(B79="新規", AY79="")</formula>
    </cfRule>
  </conditionalFormatting>
  <conditionalFormatting sqref="AY87">
    <cfRule type="expression" dxfId="80" priority="334">
      <formula>AND(B87="新規", AY87="")</formula>
    </cfRule>
  </conditionalFormatting>
  <conditionalFormatting sqref="AY95">
    <cfRule type="expression" dxfId="79" priority="266">
      <formula>AND(B95="新規", AY95="")</formula>
    </cfRule>
  </conditionalFormatting>
  <conditionalFormatting sqref="AY103">
    <cfRule type="expression" dxfId="78" priority="198">
      <formula>AND(B103="新規", AY103="")</formula>
    </cfRule>
  </conditionalFormatting>
  <conditionalFormatting sqref="AY111">
    <cfRule type="expression" dxfId="77" priority="130">
      <formula>AND(B111="新規", AY111="")</formula>
    </cfRule>
  </conditionalFormatting>
  <conditionalFormatting sqref="AY119">
    <cfRule type="expression" dxfId="76" priority="62">
      <formula>AND(B119="新規", AY119="")</formula>
    </cfRule>
  </conditionalFormatting>
  <conditionalFormatting sqref="AY7:BD7">
    <cfRule type="expression" dxfId="75" priority="981">
      <formula>TEXT($B7,"aaa")="変更あり"</formula>
    </cfRule>
  </conditionalFormatting>
  <conditionalFormatting sqref="AY15:BD15">
    <cfRule type="expression" dxfId="74" priority="907">
      <formula>TEXT($B15,"aaa")="変更あり"</formula>
    </cfRule>
  </conditionalFormatting>
  <conditionalFormatting sqref="AY23:BD23">
    <cfRule type="expression" dxfId="73" priority="839">
      <formula>TEXT($B23,"aaa")="変更あり"</formula>
    </cfRule>
  </conditionalFormatting>
  <conditionalFormatting sqref="AY31:BD31">
    <cfRule type="expression" dxfId="72" priority="771">
      <formula>TEXT($B31,"aaa")="変更あり"</formula>
    </cfRule>
  </conditionalFormatting>
  <conditionalFormatting sqref="AY39:BD39">
    <cfRule type="expression" dxfId="71" priority="703">
      <formula>TEXT($B39,"aaa")="変更あり"</formula>
    </cfRule>
  </conditionalFormatting>
  <conditionalFormatting sqref="AY47:BD47">
    <cfRule type="expression" dxfId="70" priority="635">
      <formula>TEXT($B47,"aaa")="変更あり"</formula>
    </cfRule>
  </conditionalFormatting>
  <conditionalFormatting sqref="AY55:BD55">
    <cfRule type="expression" dxfId="69" priority="567">
      <formula>TEXT($B55,"aaa")="変更あり"</formula>
    </cfRule>
  </conditionalFormatting>
  <conditionalFormatting sqref="AY63:BD63">
    <cfRule type="expression" dxfId="68" priority="499">
      <formula>TEXT($B63,"aaa")="変更あり"</formula>
    </cfRule>
  </conditionalFormatting>
  <conditionalFormatting sqref="AY71:BD71">
    <cfRule type="expression" dxfId="67" priority="431">
      <formula>TEXT($B71,"aaa")="変更あり"</formula>
    </cfRule>
  </conditionalFormatting>
  <conditionalFormatting sqref="AY79:BD79">
    <cfRule type="expression" dxfId="66" priority="363">
      <formula>TEXT($B79,"aaa")="変更あり"</formula>
    </cfRule>
  </conditionalFormatting>
  <conditionalFormatting sqref="AY87:BD87">
    <cfRule type="expression" dxfId="65" priority="295">
      <formula>TEXT($B87,"aaa")="変更あり"</formula>
    </cfRule>
  </conditionalFormatting>
  <conditionalFormatting sqref="AY95:BD95">
    <cfRule type="expression" dxfId="64" priority="227">
      <formula>TEXT($B95,"aaa")="変更あり"</formula>
    </cfRule>
  </conditionalFormatting>
  <conditionalFormatting sqref="AY103:BD103">
    <cfRule type="expression" dxfId="63" priority="159">
      <formula>TEXT($B103,"aaa")="変更あり"</formula>
    </cfRule>
  </conditionalFormatting>
  <conditionalFormatting sqref="AY111:BD111">
    <cfRule type="expression" dxfId="62" priority="91">
      <formula>TEXT($B111,"aaa")="変更あり"</formula>
    </cfRule>
  </conditionalFormatting>
  <conditionalFormatting sqref="AY119:BD119">
    <cfRule type="expression" dxfId="61" priority="23">
      <formula>TEXT($B119,"aaa")="変更あり"</formula>
    </cfRule>
  </conditionalFormatting>
  <conditionalFormatting sqref="AZ7:AZ126">
    <cfRule type="expression" dxfId="60" priority="953">
      <formula>AND(AY7="利用する", AZ7="")</formula>
    </cfRule>
  </conditionalFormatting>
  <conditionalFormatting sqref="BA7">
    <cfRule type="expression" dxfId="59" priority="991">
      <formula>AND(B7="新規", BA7="")</formula>
    </cfRule>
  </conditionalFormatting>
  <conditionalFormatting sqref="BA15">
    <cfRule type="expression" dxfId="58" priority="914">
      <formula>AND(B15="新規", BA15="")</formula>
    </cfRule>
  </conditionalFormatting>
  <conditionalFormatting sqref="BA23">
    <cfRule type="expression" dxfId="57" priority="846">
      <formula>AND(B23="新規", BA23="")</formula>
    </cfRule>
  </conditionalFormatting>
  <conditionalFormatting sqref="BA31">
    <cfRule type="expression" dxfId="56" priority="778">
      <formula>AND(B31="新規", BA31="")</formula>
    </cfRule>
  </conditionalFormatting>
  <conditionalFormatting sqref="BA39">
    <cfRule type="expression" dxfId="55" priority="710">
      <formula>AND(B39="新規", BA39="")</formula>
    </cfRule>
  </conditionalFormatting>
  <conditionalFormatting sqref="BA47">
    <cfRule type="expression" dxfId="54" priority="642">
      <formula>AND(B47="新規", BA47="")</formula>
    </cfRule>
  </conditionalFormatting>
  <conditionalFormatting sqref="BA55">
    <cfRule type="expression" dxfId="53" priority="574">
      <formula>AND(B55="新規", BA55="")</formula>
    </cfRule>
  </conditionalFormatting>
  <conditionalFormatting sqref="BA63">
    <cfRule type="expression" dxfId="52" priority="506">
      <formula>AND(B63="新規", BA63="")</formula>
    </cfRule>
  </conditionalFormatting>
  <conditionalFormatting sqref="BA71">
    <cfRule type="expression" dxfId="51" priority="438">
      <formula>AND(B71="新規", BA71="")</formula>
    </cfRule>
  </conditionalFormatting>
  <conditionalFormatting sqref="BA79">
    <cfRule type="expression" dxfId="50" priority="370">
      <formula>AND(B79="新規", BA79="")</formula>
    </cfRule>
  </conditionalFormatting>
  <conditionalFormatting sqref="BA87">
    <cfRule type="expression" dxfId="49" priority="302">
      <formula>AND(B87="新規", BA87="")</formula>
    </cfRule>
  </conditionalFormatting>
  <conditionalFormatting sqref="BA95">
    <cfRule type="expression" dxfId="48" priority="234">
      <formula>AND(B95="新規", BA95="")</formula>
    </cfRule>
  </conditionalFormatting>
  <conditionalFormatting sqref="BA103">
    <cfRule type="expression" dxfId="47" priority="166">
      <formula>AND(B103="新規", BA103="")</formula>
    </cfRule>
  </conditionalFormatting>
  <conditionalFormatting sqref="BA111">
    <cfRule type="expression" dxfId="46" priority="98">
      <formula>AND(B111="新規", BA111="")</formula>
    </cfRule>
  </conditionalFormatting>
  <conditionalFormatting sqref="BA119">
    <cfRule type="expression" dxfId="45" priority="30">
      <formula>AND(B119="新規", BA119="")</formula>
    </cfRule>
  </conditionalFormatting>
  <conditionalFormatting sqref="BB7">
    <cfRule type="expression" dxfId="44" priority="990">
      <formula>AND(B7="新規", BB7="")</formula>
    </cfRule>
  </conditionalFormatting>
  <conditionalFormatting sqref="BB15">
    <cfRule type="expression" dxfId="43" priority="913">
      <formula>AND(B15="新規", BB15="")</formula>
    </cfRule>
  </conditionalFormatting>
  <conditionalFormatting sqref="BB23">
    <cfRule type="expression" dxfId="42" priority="845">
      <formula>AND(B23="新規", BB23="")</formula>
    </cfRule>
  </conditionalFormatting>
  <conditionalFormatting sqref="BB31">
    <cfRule type="expression" dxfId="41" priority="777">
      <formula>AND(B31="新規", BB31="")</formula>
    </cfRule>
  </conditionalFormatting>
  <conditionalFormatting sqref="BB39">
    <cfRule type="expression" dxfId="40" priority="709">
      <formula>AND(B39="新規", BB39="")</formula>
    </cfRule>
  </conditionalFormatting>
  <conditionalFormatting sqref="BB47">
    <cfRule type="expression" dxfId="39" priority="641">
      <formula>AND(B47="新規", BB47="")</formula>
    </cfRule>
  </conditionalFormatting>
  <conditionalFormatting sqref="BB55">
    <cfRule type="expression" dxfId="38" priority="573">
      <formula>AND(B55="新規", BB55="")</formula>
    </cfRule>
  </conditionalFormatting>
  <conditionalFormatting sqref="BB63">
    <cfRule type="expression" dxfId="37" priority="505">
      <formula>AND(B63="新規", BB63="")</formula>
    </cfRule>
  </conditionalFormatting>
  <conditionalFormatting sqref="BB71">
    <cfRule type="expression" dxfId="36" priority="437">
      <formula>AND(B71="新規", BB71="")</formula>
    </cfRule>
  </conditionalFormatting>
  <conditionalFormatting sqref="BB79">
    <cfRule type="expression" dxfId="35" priority="369">
      <formula>AND(B79="新規", BB79="")</formula>
    </cfRule>
  </conditionalFormatting>
  <conditionalFormatting sqref="BB87">
    <cfRule type="expression" dxfId="34" priority="301">
      <formula>AND(B87="新規", BB87="")</formula>
    </cfRule>
  </conditionalFormatting>
  <conditionalFormatting sqref="BB95">
    <cfRule type="expression" dxfId="33" priority="233">
      <formula>AND(B95="新規", BB95="")</formula>
    </cfRule>
  </conditionalFormatting>
  <conditionalFormatting sqref="BB103">
    <cfRule type="expression" dxfId="32" priority="165">
      <formula>AND(B103="新規", BB103="")</formula>
    </cfRule>
  </conditionalFormatting>
  <conditionalFormatting sqref="BB111">
    <cfRule type="expression" dxfId="31" priority="97">
      <formula>AND(B111="新規", BB111="")</formula>
    </cfRule>
  </conditionalFormatting>
  <conditionalFormatting sqref="BB119">
    <cfRule type="expression" dxfId="30" priority="29">
      <formula>AND(B119="新規", BB119="")</formula>
    </cfRule>
  </conditionalFormatting>
  <conditionalFormatting sqref="BC7">
    <cfRule type="expression" dxfId="29" priority="989">
      <formula>AND(B7="新規", BC7="")</formula>
    </cfRule>
  </conditionalFormatting>
  <conditionalFormatting sqref="BC15">
    <cfRule type="expression" dxfId="28" priority="912">
      <formula>AND(B15="新規", BC15="")</formula>
    </cfRule>
  </conditionalFormatting>
  <conditionalFormatting sqref="BC23">
    <cfRule type="expression" dxfId="27" priority="844">
      <formula>AND(B23="新規", BC23="")</formula>
    </cfRule>
  </conditionalFormatting>
  <conditionalFormatting sqref="BC31">
    <cfRule type="expression" dxfId="26" priority="776">
      <formula>AND(B31="新規", BC31="")</formula>
    </cfRule>
  </conditionalFormatting>
  <conditionalFormatting sqref="BC39">
    <cfRule type="expression" dxfId="25" priority="708">
      <formula>AND(B39="新規", BC39="")</formula>
    </cfRule>
  </conditionalFormatting>
  <conditionalFormatting sqref="BC47">
    <cfRule type="expression" dxfId="24" priority="640">
      <formula>AND(B47="新規", BC47="")</formula>
    </cfRule>
  </conditionalFormatting>
  <conditionalFormatting sqref="BC55">
    <cfRule type="expression" dxfId="23" priority="572">
      <formula>AND(B55="新規", BC55="")</formula>
    </cfRule>
  </conditionalFormatting>
  <conditionalFormatting sqref="BC63">
    <cfRule type="expression" dxfId="22" priority="504">
      <formula>AND(B63="新規", BC63="")</formula>
    </cfRule>
  </conditionalFormatting>
  <conditionalFormatting sqref="BC71">
    <cfRule type="expression" dxfId="21" priority="436">
      <formula>AND(B71="新規", BC71="")</formula>
    </cfRule>
  </conditionalFormatting>
  <conditionalFormatting sqref="BC79">
    <cfRule type="expression" dxfId="20" priority="368">
      <formula>AND(B79="新規", BC79="")</formula>
    </cfRule>
  </conditionalFormatting>
  <conditionalFormatting sqref="BC87">
    <cfRule type="expression" dxfId="19" priority="300">
      <formula>AND(B87="新規", BC87="")</formula>
    </cfRule>
  </conditionalFormatting>
  <conditionalFormatting sqref="BC95">
    <cfRule type="expression" dxfId="18" priority="232">
      <formula>AND(B95="新規", BC95="")</formula>
    </cfRule>
  </conditionalFormatting>
  <conditionalFormatting sqref="BC103">
    <cfRule type="expression" dxfId="17" priority="164">
      <formula>AND(B103="新規", BC103="")</formula>
    </cfRule>
  </conditionalFormatting>
  <conditionalFormatting sqref="BC111">
    <cfRule type="expression" dxfId="16" priority="96">
      <formula>AND(B111="新規", BC111="")</formula>
    </cfRule>
  </conditionalFormatting>
  <conditionalFormatting sqref="BC119">
    <cfRule type="expression" dxfId="15" priority="28">
      <formula>AND(B119="新規", BC119="")</formula>
    </cfRule>
  </conditionalFormatting>
  <conditionalFormatting sqref="BD7">
    <cfRule type="expression" dxfId="14" priority="988">
      <formula>AND(B7="新規", BD7="")</formula>
    </cfRule>
  </conditionalFormatting>
  <conditionalFormatting sqref="BD15">
    <cfRule type="expression" dxfId="13" priority="911">
      <formula>AND(B15="新規", BD15="")</formula>
    </cfRule>
  </conditionalFormatting>
  <conditionalFormatting sqref="BD23">
    <cfRule type="expression" dxfId="12" priority="843">
      <formula>AND(B23="新規", BD23="")</formula>
    </cfRule>
  </conditionalFormatting>
  <conditionalFormatting sqref="BD31">
    <cfRule type="expression" dxfId="11" priority="775">
      <formula>AND(B31="新規", BD31="")</formula>
    </cfRule>
  </conditionalFormatting>
  <conditionalFormatting sqref="BD39">
    <cfRule type="expression" dxfId="10" priority="707">
      <formula>AND(B39="新規", BD39="")</formula>
    </cfRule>
  </conditionalFormatting>
  <conditionalFormatting sqref="BD47">
    <cfRule type="expression" dxfId="9" priority="639">
      <formula>AND(B47="新規", BD47="")</formula>
    </cfRule>
  </conditionalFormatting>
  <conditionalFormatting sqref="BD55">
    <cfRule type="expression" dxfId="8" priority="571">
      <formula>AND(B55="新規", BD55="")</formula>
    </cfRule>
  </conditionalFormatting>
  <conditionalFormatting sqref="BD63">
    <cfRule type="expression" dxfId="7" priority="503">
      <formula>AND(B63="新規", BD63="")</formula>
    </cfRule>
  </conditionalFormatting>
  <conditionalFormatting sqref="BD71">
    <cfRule type="expression" dxfId="6" priority="435">
      <formula>AND(B71="新規", BD71="")</formula>
    </cfRule>
  </conditionalFormatting>
  <conditionalFormatting sqref="BD79">
    <cfRule type="expression" dxfId="5" priority="367">
      <formula>AND(B79="新規", BD79="")</formula>
    </cfRule>
  </conditionalFormatting>
  <conditionalFormatting sqref="BD87">
    <cfRule type="expression" dxfId="4" priority="299">
      <formula>AND(B87="新規", BD87="")</formula>
    </cfRule>
  </conditionalFormatting>
  <conditionalFormatting sqref="BD95">
    <cfRule type="expression" dxfId="3" priority="231">
      <formula>AND(B95="新規", BD95="")</formula>
    </cfRule>
  </conditionalFormatting>
  <conditionalFormatting sqref="BD103">
    <cfRule type="expression" dxfId="2" priority="163">
      <formula>AND(B103="新規", BD103="")</formula>
    </cfRule>
  </conditionalFormatting>
  <conditionalFormatting sqref="BD111">
    <cfRule type="expression" dxfId="1" priority="95">
      <formula>AND(B111="新規", BD111="")</formula>
    </cfRule>
  </conditionalFormatting>
  <conditionalFormatting sqref="BD119">
    <cfRule type="expression" dxfId="0" priority="27">
      <formula>AND(B119="新規", BD119="")</formula>
    </cfRule>
  </conditionalFormatting>
  <dataValidations count="2">
    <dataValidation type="list" allowBlank="1" showInputMessage="1" showErrorMessage="1" sqref="B7:B126" xr:uid="{AEC44352-8319-4A38-80CD-C615A6DB0473}">
      <formula1>"新規,変更なし,変更あり,取り下げ"</formula1>
    </dataValidation>
    <dataValidation type="list" allowBlank="1" showInputMessage="1" showErrorMessage="1" sqref="AX7:AX126" xr:uid="{0448611F-9D76-45EB-BEA9-08DBEF9C7FA2}">
      <formula1>"○,×"</formula1>
    </dataValidation>
  </dataValidations>
  <hyperlinks>
    <hyperlink ref="S1" r:id="rId1" xr:uid="{5895700C-8177-49A1-9DE8-C8D8A5E9994E}"/>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0">
        <x14:dataValidation type="list" allowBlank="1" showInputMessage="1" showErrorMessage="1" xr:uid="{40EEEB3B-4750-4A7A-9D61-CECE86C64CA6}">
          <x14:formula1>
            <xm:f>選択リスト!$B$1:$B$6</xm:f>
          </x14:formula1>
          <xm:sqref>AF7 AF15 AF23 AF31 AF39 AF47 AF55 AF63 AF71 AF79 AF87 AF95 AF103 AF111 AF119</xm:sqref>
        </x14:dataValidation>
        <x14:dataValidation type="list" allowBlank="1" showInputMessage="1" showErrorMessage="1" xr:uid="{65F3CE78-CEDD-48A7-9D27-3BFA23C1082C}">
          <x14:formula1>
            <xm:f>選択リスト!$C$1:$C$2</xm:f>
          </x14:formula1>
          <xm:sqref>AG7 AG15 AG23 AG31 AG39 AG47 AG55 AG63 AG71 AG79 AG87 AG95 AG103 AG111 AG119</xm:sqref>
        </x14:dataValidation>
        <x14:dataValidation type="list" allowBlank="1" showInputMessage="1" showErrorMessage="1" xr:uid="{8005153A-D866-482B-9C75-395FCB14B4D3}">
          <x14:formula1>
            <xm:f>選択リスト!$D$1:$D$3</xm:f>
          </x14:formula1>
          <xm:sqref>AJ7 AJ15 AJ23 AJ31 AJ39 AJ47 AJ55 AJ63 AJ71 AJ79 AJ87 AJ95 AJ103 AJ111 AJ119</xm:sqref>
        </x14:dataValidation>
        <x14:dataValidation type="list" allowBlank="1" showInputMessage="1" showErrorMessage="1" xr:uid="{2204A57C-59C5-4F3A-B4BE-AB5CA67A531F}">
          <x14:formula1>
            <xm:f>選択リスト!$E$1:$E$2</xm:f>
          </x14:formula1>
          <xm:sqref>AD7 AK7 AM7 AD15 AK15 AM15 AD23 AK23 AM23 AD31 AK31 AM31 AD39 AK39 AM39 AD47 AK47 AM47 AD55 AK55 AM55 AD63 AK63 AM63 AD71 AK71 AM71 AD79 AK79 AM79 AD87 AK87 AM87 AD95 AK95 AM95 AD103 AK103 AM103 AD111 AK111 AM111 AD119 AK119 AM119</xm:sqref>
        </x14:dataValidation>
        <x14:dataValidation type="list" allowBlank="1" showInputMessage="1" showErrorMessage="1" xr:uid="{AAB58315-5B18-44D3-899C-6A8C4C3DAF13}">
          <x14:formula1>
            <xm:f>選択リスト!$G$1:$G$2</xm:f>
          </x14:formula1>
          <xm:sqref>AV7 AY7 AV15 AY15 AV23 AY23 AV31 AY31 AV39 AY39 AV47 AY47 AV55 AY55 AV63 AY63 AV71 AY71 AV79 AY79 AV87 AY87 AV95 AY95 AV103 AY103 AV111 AY111 AV119 AY119</xm:sqref>
        </x14:dataValidation>
        <x14:dataValidation type="list" allowBlank="1" showInputMessage="1" showErrorMessage="1" xr:uid="{BCFC7B53-97A1-44D0-9141-7E951C941A8E}">
          <x14:formula1>
            <xm:f>選択リスト!$K$1:$K$7</xm:f>
          </x14:formula1>
          <xm:sqref>U7 U15 U23 U31 U39 U47 U55 U63 U71 U79 U87 U95 U103 U111 U119</xm:sqref>
        </x14:dataValidation>
        <x14:dataValidation type="list" allowBlank="1" showInputMessage="1" showErrorMessage="1" xr:uid="{75B76B9B-1EE3-4235-BF13-312A33A3FC26}">
          <x14:formula1>
            <xm:f>選択リスト!$F$1:$F$6</xm:f>
          </x14:formula1>
          <xm:sqref>AO7 AO15 AO23 AO31 AO39 AO47 AO55 AO63 AO71 AO79 AO87 AO95 AO103 AO111 AO119</xm:sqref>
        </x14:dataValidation>
        <x14:dataValidation type="list" allowBlank="1" showInputMessage="1" showErrorMessage="1" xr:uid="{9FCFE715-54A2-43BC-942A-A37FE893A170}">
          <x14:formula1>
            <xm:f>選択リスト!$I$1:$I$2</xm:f>
          </x14:formula1>
          <xm:sqref>BC7 BC15 BC23 BC31 BC39 BC47 BC55 BC63 BC71 BC79 BC87 BC95 BC103 BC111 BC119</xm:sqref>
        </x14:dataValidation>
        <x14:dataValidation type="list" allowBlank="1" showInputMessage="1" showErrorMessage="1" xr:uid="{83BE7B8B-CFD7-415B-854F-74221633BA78}">
          <x14:formula1>
            <xm:f>選択リスト!$J$1:$J$4</xm:f>
          </x14:formula1>
          <xm:sqref>BD7 BD15 BD23 BD31 BD39 BD47 BD55 BD63 BD71 BD79 BD87 BD95 BD103 BD111 BD119</xm:sqref>
        </x14:dataValidation>
        <x14:dataValidation type="list" allowBlank="1" showInputMessage="1" showErrorMessage="1" xr:uid="{A185669D-6728-44F2-A420-36356279709A}">
          <x14:formula1>
            <xm:f>選択リスト!$A$1:$A$25</xm:f>
          </x14:formula1>
          <xm:sqref>AU7 AU15 AU23 AU31 AU39 AU47 AU55 AU63 AU71 AU79 AU87 AU95 AU103 AU111 AU119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FCCAF-4BB2-4499-8C5D-8221EA8945D0}">
  <sheetPr codeName="Sheet2"/>
  <dimension ref="A1:L25"/>
  <sheetViews>
    <sheetView workbookViewId="0">
      <selection activeCell="B31" sqref="B31"/>
    </sheetView>
  </sheetViews>
  <sheetFormatPr defaultRowHeight="13.5" x14ac:dyDescent="0.15"/>
  <cols>
    <col min="1" max="1" width="45.625" customWidth="1"/>
    <col min="2" max="2" width="21.25" customWidth="1"/>
    <col min="3" max="3" width="15.375" customWidth="1"/>
    <col min="4" max="4" width="16" customWidth="1"/>
    <col min="6" max="6" width="20.375" customWidth="1"/>
    <col min="8" max="8" width="37.125" customWidth="1"/>
    <col min="9" max="9" width="30.25" customWidth="1"/>
    <col min="10" max="10" width="38" customWidth="1"/>
    <col min="11" max="11" width="21.375" customWidth="1"/>
    <col min="12" max="12" width="34.875" customWidth="1"/>
  </cols>
  <sheetData>
    <row r="1" spans="1:12" x14ac:dyDescent="0.15">
      <c r="A1" s="12" t="s">
        <v>2</v>
      </c>
      <c r="B1" s="13" t="s">
        <v>24</v>
      </c>
      <c r="C1" s="12" t="s">
        <v>51</v>
      </c>
      <c r="D1" s="13" t="s">
        <v>55</v>
      </c>
      <c r="E1" s="12" t="s">
        <v>53</v>
      </c>
      <c r="F1" s="12" t="s">
        <v>58</v>
      </c>
      <c r="G1" s="12" t="s">
        <v>66</v>
      </c>
      <c r="H1" s="12" t="s">
        <v>68</v>
      </c>
      <c r="I1" s="12" t="s">
        <v>77</v>
      </c>
      <c r="J1" s="15" t="s">
        <v>78</v>
      </c>
      <c r="K1" s="13" t="s">
        <v>85</v>
      </c>
      <c r="L1" t="s">
        <v>147</v>
      </c>
    </row>
    <row r="2" spans="1:12" ht="17.25" x14ac:dyDescent="0.3">
      <c r="A2" s="12" t="s">
        <v>3</v>
      </c>
      <c r="B2" s="13" t="s">
        <v>46</v>
      </c>
      <c r="C2" s="12" t="s">
        <v>52</v>
      </c>
      <c r="D2" s="13" t="s">
        <v>56</v>
      </c>
      <c r="E2" s="12" t="s">
        <v>54</v>
      </c>
      <c r="F2" s="12" t="s">
        <v>59</v>
      </c>
      <c r="G2" s="12" t="s">
        <v>67</v>
      </c>
      <c r="H2" s="12" t="s">
        <v>69</v>
      </c>
      <c r="I2" s="12" t="s">
        <v>79</v>
      </c>
      <c r="J2" s="16" t="s">
        <v>80</v>
      </c>
      <c r="K2" s="13" t="s">
        <v>86</v>
      </c>
      <c r="L2" s="18" t="s">
        <v>141</v>
      </c>
    </row>
    <row r="3" spans="1:12" x14ac:dyDescent="0.15">
      <c r="A3" s="12" t="s">
        <v>4</v>
      </c>
      <c r="B3" s="13" t="s">
        <v>47</v>
      </c>
      <c r="C3" s="12"/>
      <c r="D3" s="13" t="s">
        <v>57</v>
      </c>
      <c r="E3" s="12"/>
      <c r="F3" s="12" t="s">
        <v>60</v>
      </c>
      <c r="G3" s="12"/>
      <c r="H3" s="12" t="s">
        <v>70</v>
      </c>
      <c r="I3" s="12"/>
      <c r="J3" s="15" t="s">
        <v>82</v>
      </c>
      <c r="K3" s="13" t="s">
        <v>87</v>
      </c>
      <c r="L3" s="18" t="s">
        <v>142</v>
      </c>
    </row>
    <row r="4" spans="1:12" x14ac:dyDescent="0.15">
      <c r="A4" s="12" t="s">
        <v>29</v>
      </c>
      <c r="B4" s="13" t="s">
        <v>48</v>
      </c>
      <c r="C4" s="12"/>
      <c r="D4" s="12"/>
      <c r="E4" s="12"/>
      <c r="F4" s="12" t="s">
        <v>61</v>
      </c>
      <c r="G4" s="12"/>
      <c r="H4" s="12" t="s">
        <v>71</v>
      </c>
      <c r="I4" s="12"/>
      <c r="J4" s="15" t="s">
        <v>81</v>
      </c>
      <c r="K4" s="13" t="s">
        <v>88</v>
      </c>
      <c r="L4" s="18" t="s">
        <v>143</v>
      </c>
    </row>
    <row r="5" spans="1:12" x14ac:dyDescent="0.15">
      <c r="A5" s="12" t="s">
        <v>8</v>
      </c>
      <c r="B5" s="13" t="s">
        <v>49</v>
      </c>
      <c r="C5" s="12"/>
      <c r="D5" s="12"/>
      <c r="E5" s="12"/>
      <c r="F5" s="12" t="s">
        <v>62</v>
      </c>
      <c r="G5" s="12"/>
      <c r="H5" s="12" t="s">
        <v>72</v>
      </c>
      <c r="I5" s="12"/>
      <c r="J5" s="15"/>
      <c r="K5" s="13" t="s">
        <v>89</v>
      </c>
      <c r="L5" s="18" t="s">
        <v>144</v>
      </c>
    </row>
    <row r="6" spans="1:12" x14ac:dyDescent="0.15">
      <c r="A6" s="12" t="s">
        <v>30</v>
      </c>
      <c r="B6" s="13" t="s">
        <v>50</v>
      </c>
      <c r="C6" s="12"/>
      <c r="D6" s="12"/>
      <c r="E6" s="12"/>
      <c r="F6" s="12" t="s">
        <v>63</v>
      </c>
      <c r="G6" s="12"/>
      <c r="H6" s="12" t="s">
        <v>73</v>
      </c>
      <c r="I6" s="12"/>
      <c r="J6" s="15"/>
      <c r="K6" s="13" t="s">
        <v>90</v>
      </c>
      <c r="L6" s="18" t="s">
        <v>145</v>
      </c>
    </row>
    <row r="7" spans="1:12" x14ac:dyDescent="0.15">
      <c r="A7" s="12" t="s">
        <v>1</v>
      </c>
      <c r="B7" s="12"/>
      <c r="C7" s="12"/>
      <c r="D7" s="12"/>
      <c r="E7" s="12"/>
      <c r="F7" s="12"/>
      <c r="G7" s="12"/>
      <c r="H7" s="12" t="s">
        <v>74</v>
      </c>
      <c r="I7" s="12"/>
      <c r="J7" s="15"/>
      <c r="K7" s="13" t="s">
        <v>91</v>
      </c>
      <c r="L7" s="18" t="s">
        <v>146</v>
      </c>
    </row>
    <row r="8" spans="1:12" x14ac:dyDescent="0.15">
      <c r="A8" s="12" t="s">
        <v>31</v>
      </c>
      <c r="B8" s="12"/>
      <c r="C8" s="12"/>
      <c r="D8" s="12"/>
      <c r="E8" s="12"/>
      <c r="F8" s="12"/>
      <c r="G8" s="12"/>
      <c r="H8" s="12" t="s">
        <v>75</v>
      </c>
      <c r="I8" s="12"/>
      <c r="J8" s="15"/>
      <c r="K8" s="12"/>
      <c r="L8" s="18" t="s">
        <v>148</v>
      </c>
    </row>
    <row r="9" spans="1:12" x14ac:dyDescent="0.15">
      <c r="A9" s="12" t="s">
        <v>32</v>
      </c>
      <c r="B9" s="12"/>
      <c r="C9" s="12"/>
      <c r="D9" s="12"/>
      <c r="E9" s="12"/>
      <c r="F9" s="12"/>
      <c r="G9" s="12"/>
      <c r="H9" s="12" t="s">
        <v>76</v>
      </c>
      <c r="I9" s="12"/>
      <c r="J9" s="15"/>
      <c r="K9" s="12"/>
    </row>
    <row r="10" spans="1:12" x14ac:dyDescent="0.15">
      <c r="A10" s="12" t="s">
        <v>9</v>
      </c>
      <c r="B10" s="12"/>
      <c r="C10" s="12"/>
      <c r="D10" s="12"/>
      <c r="E10" s="12"/>
      <c r="F10" s="12"/>
      <c r="G10" s="12"/>
      <c r="H10" s="12"/>
      <c r="I10" s="12"/>
      <c r="J10" s="15"/>
      <c r="K10" s="12"/>
    </row>
    <row r="11" spans="1:12" x14ac:dyDescent="0.15">
      <c r="A11" s="12" t="s">
        <v>10</v>
      </c>
      <c r="B11" s="12"/>
      <c r="C11" s="12"/>
      <c r="D11" s="12"/>
      <c r="E11" s="12"/>
      <c r="F11" s="12"/>
      <c r="G11" s="12"/>
      <c r="H11" s="12"/>
      <c r="I11" s="12"/>
      <c r="J11" s="15"/>
      <c r="K11" s="12"/>
    </row>
    <row r="12" spans="1:12" x14ac:dyDescent="0.15">
      <c r="A12" s="12" t="s">
        <v>27</v>
      </c>
      <c r="B12" s="12"/>
      <c r="C12" s="12"/>
      <c r="D12" s="12"/>
      <c r="E12" s="12"/>
      <c r="F12" s="12"/>
      <c r="G12" s="12"/>
      <c r="H12" s="12"/>
      <c r="I12" s="12"/>
      <c r="J12" s="15"/>
      <c r="K12" s="12"/>
    </row>
    <row r="13" spans="1:12" x14ac:dyDescent="0.15">
      <c r="A13" s="12" t="s">
        <v>33</v>
      </c>
      <c r="B13" s="12"/>
      <c r="C13" s="12"/>
      <c r="D13" s="12"/>
      <c r="E13" s="12"/>
      <c r="F13" s="12"/>
      <c r="G13" s="12"/>
      <c r="H13" s="12"/>
      <c r="I13" s="12"/>
      <c r="J13" s="15"/>
      <c r="K13" s="12"/>
    </row>
    <row r="14" spans="1:12" x14ac:dyDescent="0.15">
      <c r="A14" s="12" t="s">
        <v>34</v>
      </c>
      <c r="B14" s="12"/>
      <c r="C14" s="12"/>
      <c r="D14" s="12"/>
      <c r="E14" s="12"/>
      <c r="F14" s="12"/>
      <c r="G14" s="12"/>
      <c r="H14" s="12"/>
      <c r="I14" s="12"/>
      <c r="J14" s="15"/>
      <c r="K14" s="12"/>
    </row>
    <row r="15" spans="1:12" x14ac:dyDescent="0.15">
      <c r="A15" s="12" t="s">
        <v>15</v>
      </c>
      <c r="B15" s="12"/>
      <c r="C15" s="12"/>
      <c r="D15" s="12"/>
      <c r="E15" s="12"/>
      <c r="F15" s="12"/>
      <c r="G15" s="12"/>
      <c r="H15" s="12"/>
      <c r="I15" s="12"/>
      <c r="J15" s="15"/>
      <c r="K15" s="12"/>
    </row>
    <row r="16" spans="1:12" x14ac:dyDescent="0.15">
      <c r="A16" s="12" t="s">
        <v>21</v>
      </c>
      <c r="B16" s="12"/>
      <c r="C16" s="12"/>
      <c r="D16" s="12"/>
      <c r="E16" s="12"/>
      <c r="F16" s="12"/>
      <c r="G16" s="12"/>
      <c r="H16" s="12"/>
      <c r="I16" s="12"/>
      <c r="J16" s="15"/>
      <c r="K16" s="12"/>
    </row>
    <row r="17" spans="1:11" x14ac:dyDescent="0.15">
      <c r="A17" s="12" t="s">
        <v>28</v>
      </c>
      <c r="B17" s="12"/>
      <c r="C17" s="12"/>
      <c r="D17" s="12"/>
      <c r="E17" s="12"/>
      <c r="F17" s="12"/>
      <c r="G17" s="12"/>
      <c r="H17" s="12"/>
      <c r="I17" s="12"/>
      <c r="J17" s="15"/>
      <c r="K17" s="12"/>
    </row>
    <row r="18" spans="1:11" x14ac:dyDescent="0.15">
      <c r="A18" s="12" t="s">
        <v>35</v>
      </c>
      <c r="B18" s="12"/>
      <c r="C18" s="12"/>
      <c r="D18" s="12"/>
      <c r="E18" s="12"/>
      <c r="F18" s="12"/>
      <c r="G18" s="12"/>
      <c r="H18" s="12"/>
      <c r="I18" s="12"/>
      <c r="J18" s="15"/>
      <c r="K18" s="12"/>
    </row>
    <row r="19" spans="1:11" x14ac:dyDescent="0.15">
      <c r="A19" s="12" t="s">
        <v>36</v>
      </c>
      <c r="B19" s="12"/>
      <c r="C19" s="12"/>
      <c r="D19" s="12"/>
      <c r="E19" s="12"/>
      <c r="F19" s="12"/>
      <c r="G19" s="12"/>
      <c r="H19" s="12"/>
      <c r="I19" s="12"/>
      <c r="J19" s="15"/>
      <c r="K19" s="12"/>
    </row>
    <row r="20" spans="1:11" x14ac:dyDescent="0.15">
      <c r="A20" s="12" t="s">
        <v>12</v>
      </c>
      <c r="B20" s="12"/>
      <c r="C20" s="12"/>
      <c r="D20" s="12"/>
      <c r="E20" s="12"/>
      <c r="F20" s="12"/>
      <c r="G20" s="12"/>
      <c r="H20" s="12"/>
      <c r="I20" s="12"/>
      <c r="J20" s="15"/>
      <c r="K20" s="12"/>
    </row>
    <row r="21" spans="1:11" x14ac:dyDescent="0.15">
      <c r="A21" s="14" t="s">
        <v>37</v>
      </c>
      <c r="B21" s="12"/>
      <c r="C21" s="12"/>
      <c r="D21" s="12"/>
      <c r="E21" s="12"/>
      <c r="F21" s="12"/>
      <c r="G21" s="12"/>
      <c r="H21" s="12"/>
      <c r="I21" s="12"/>
      <c r="J21" s="15"/>
      <c r="K21" s="12"/>
    </row>
    <row r="22" spans="1:11" x14ac:dyDescent="0.15">
      <c r="A22" s="12" t="s">
        <v>38</v>
      </c>
      <c r="B22" s="12"/>
      <c r="C22" s="12"/>
      <c r="D22" s="12"/>
      <c r="E22" s="12"/>
      <c r="F22" s="12"/>
      <c r="G22" s="12"/>
      <c r="H22" s="12"/>
      <c r="I22" s="12"/>
      <c r="J22" s="15"/>
      <c r="K22" s="12"/>
    </row>
    <row r="23" spans="1:11" x14ac:dyDescent="0.15">
      <c r="A23" s="12" t="s">
        <v>39</v>
      </c>
      <c r="B23" s="12"/>
      <c r="C23" s="12"/>
      <c r="D23" s="12"/>
      <c r="E23" s="12"/>
      <c r="F23" s="12"/>
      <c r="G23" s="12"/>
      <c r="H23" s="12"/>
      <c r="I23" s="12"/>
      <c r="J23" s="15"/>
      <c r="K23" s="12"/>
    </row>
    <row r="24" spans="1:11" x14ac:dyDescent="0.15">
      <c r="A24" s="12" t="s">
        <v>64</v>
      </c>
      <c r="B24" s="12"/>
      <c r="C24" s="12"/>
      <c r="D24" s="12"/>
      <c r="E24" s="12"/>
      <c r="F24" s="12"/>
      <c r="G24" s="12"/>
      <c r="H24" s="12"/>
      <c r="I24" s="12"/>
      <c r="J24" s="15"/>
      <c r="K24" s="12"/>
    </row>
    <row r="25" spans="1:11" x14ac:dyDescent="0.15">
      <c r="A25" s="12" t="s">
        <v>65</v>
      </c>
      <c r="B25" s="12"/>
      <c r="C25" s="12"/>
      <c r="D25" s="12"/>
      <c r="E25" s="12"/>
      <c r="F25" s="12"/>
      <c r="G25" s="12"/>
      <c r="H25" s="12"/>
      <c r="I25" s="12"/>
      <c r="J25" s="15"/>
      <c r="K25" s="1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C110"/>
  <sheetViews>
    <sheetView workbookViewId="0">
      <selection activeCell="B26" sqref="B26"/>
    </sheetView>
  </sheetViews>
  <sheetFormatPr defaultRowHeight="13.5" x14ac:dyDescent="0.15"/>
  <cols>
    <col min="2" max="2" width="47.125" customWidth="1"/>
    <col min="3" max="3" width="37.375" style="1" customWidth="1"/>
    <col min="4" max="4" width="43.75" customWidth="1"/>
  </cols>
  <sheetData>
    <row r="1" spans="2:3" x14ac:dyDescent="0.15">
      <c r="B1" s="1" t="s">
        <v>18</v>
      </c>
      <c r="C1" s="1" t="s">
        <v>22</v>
      </c>
    </row>
    <row r="2" spans="2:3" x14ac:dyDescent="0.15">
      <c r="B2" s="2"/>
    </row>
    <row r="3" spans="2:3" x14ac:dyDescent="0.15">
      <c r="B3" s="3" t="s">
        <v>2</v>
      </c>
      <c r="C3" s="4" t="s">
        <v>23</v>
      </c>
    </row>
    <row r="4" spans="2:3" x14ac:dyDescent="0.15">
      <c r="B4" s="3" t="s">
        <v>3</v>
      </c>
      <c r="C4" s="4" t="s">
        <v>24</v>
      </c>
    </row>
    <row r="5" spans="2:3" x14ac:dyDescent="0.15">
      <c r="B5" s="3" t="s">
        <v>4</v>
      </c>
      <c r="C5" s="4" t="s">
        <v>25</v>
      </c>
    </row>
    <row r="6" spans="2:3" x14ac:dyDescent="0.15">
      <c r="B6" s="3" t="s">
        <v>5</v>
      </c>
      <c r="C6" s="4" t="s">
        <v>26</v>
      </c>
    </row>
    <row r="7" spans="2:3" x14ac:dyDescent="0.15">
      <c r="B7" s="3" t="s">
        <v>6</v>
      </c>
      <c r="C7" s="4"/>
    </row>
    <row r="8" spans="2:3" x14ac:dyDescent="0.15">
      <c r="B8" s="3" t="s">
        <v>7</v>
      </c>
      <c r="C8" s="4"/>
    </row>
    <row r="9" spans="2:3" x14ac:dyDescent="0.15">
      <c r="B9" s="3" t="s">
        <v>8</v>
      </c>
      <c r="C9" s="4"/>
    </row>
    <row r="10" spans="2:3" x14ac:dyDescent="0.15">
      <c r="B10" s="3" t="s">
        <v>9</v>
      </c>
      <c r="C10" s="4"/>
    </row>
    <row r="11" spans="2:3" x14ac:dyDescent="0.15">
      <c r="B11" s="3" t="s">
        <v>10</v>
      </c>
      <c r="C11" s="4"/>
    </row>
    <row r="12" spans="2:3" x14ac:dyDescent="0.15">
      <c r="B12" s="3" t="s">
        <v>11</v>
      </c>
      <c r="C12" s="4"/>
    </row>
    <row r="13" spans="2:3" x14ac:dyDescent="0.15">
      <c r="B13" s="3" t="s">
        <v>12</v>
      </c>
      <c r="C13" s="4"/>
    </row>
    <row r="14" spans="2:3" x14ac:dyDescent="0.15">
      <c r="B14" s="3" t="s">
        <v>13</v>
      </c>
      <c r="C14" s="4"/>
    </row>
    <row r="15" spans="2:3" x14ac:dyDescent="0.15">
      <c r="B15" s="3" t="s">
        <v>14</v>
      </c>
      <c r="C15" s="4"/>
    </row>
    <row r="16" spans="2:3" x14ac:dyDescent="0.15">
      <c r="B16" s="3" t="s">
        <v>15</v>
      </c>
      <c r="C16" s="4"/>
    </row>
    <row r="17" spans="2:3" x14ac:dyDescent="0.15">
      <c r="B17" s="3" t="s">
        <v>16</v>
      </c>
      <c r="C17" s="4"/>
    </row>
    <row r="18" spans="2:3" x14ac:dyDescent="0.15">
      <c r="B18" s="3" t="s">
        <v>17</v>
      </c>
      <c r="C18" s="4"/>
    </row>
    <row r="19" spans="2:3" x14ac:dyDescent="0.15">
      <c r="B19" s="3" t="s">
        <v>0</v>
      </c>
      <c r="C19" s="4"/>
    </row>
    <row r="20" spans="2:3" x14ac:dyDescent="0.15">
      <c r="B20" s="3" t="s">
        <v>1</v>
      </c>
      <c r="C20" s="4"/>
    </row>
    <row r="21" spans="2:3" x14ac:dyDescent="0.15">
      <c r="B21" s="3" t="s">
        <v>20</v>
      </c>
      <c r="C21" s="4"/>
    </row>
    <row r="22" spans="2:3" x14ac:dyDescent="0.15">
      <c r="B22" s="3" t="s">
        <v>21</v>
      </c>
      <c r="C22" s="4"/>
    </row>
    <row r="23" spans="2:3" x14ac:dyDescent="0.15">
      <c r="B23" s="3" t="s">
        <v>27</v>
      </c>
      <c r="C23" s="4"/>
    </row>
    <row r="24" spans="2:3" x14ac:dyDescent="0.15">
      <c r="B24" s="3" t="s">
        <v>28</v>
      </c>
      <c r="C24" s="4"/>
    </row>
    <row r="25" spans="2:3" x14ac:dyDescent="0.15">
      <c r="B25" s="3" t="s">
        <v>19</v>
      </c>
      <c r="C25" s="4"/>
    </row>
    <row r="26" spans="2:3" x14ac:dyDescent="0.15">
      <c r="B26" s="3"/>
      <c r="C26" s="4"/>
    </row>
    <row r="27" spans="2:3" x14ac:dyDescent="0.15">
      <c r="B27" s="3"/>
      <c r="C27" s="4"/>
    </row>
    <row r="28" spans="2:3" x14ac:dyDescent="0.15">
      <c r="B28" s="3"/>
      <c r="C28" s="4"/>
    </row>
    <row r="29" spans="2:3" x14ac:dyDescent="0.15">
      <c r="B29" s="3"/>
      <c r="C29" s="4"/>
    </row>
    <row r="30" spans="2:3" x14ac:dyDescent="0.15">
      <c r="B30" s="3"/>
      <c r="C30" s="4"/>
    </row>
    <row r="31" spans="2:3" x14ac:dyDescent="0.15">
      <c r="B31" s="3"/>
      <c r="C31" s="4"/>
    </row>
    <row r="32" spans="2:3" x14ac:dyDescent="0.15">
      <c r="B32" s="3"/>
      <c r="C32" s="4"/>
    </row>
    <row r="33" spans="2:3" x14ac:dyDescent="0.15">
      <c r="B33" s="3"/>
      <c r="C33" s="4"/>
    </row>
    <row r="34" spans="2:3" x14ac:dyDescent="0.15">
      <c r="B34" s="3"/>
      <c r="C34" s="4"/>
    </row>
    <row r="35" spans="2:3" x14ac:dyDescent="0.15">
      <c r="B35" s="3"/>
      <c r="C35" s="4"/>
    </row>
    <row r="36" spans="2:3" x14ac:dyDescent="0.15">
      <c r="B36" s="3"/>
      <c r="C36" s="4"/>
    </row>
    <row r="37" spans="2:3" x14ac:dyDescent="0.15">
      <c r="B37" s="3"/>
      <c r="C37" s="4"/>
    </row>
    <row r="38" spans="2:3" x14ac:dyDescent="0.15">
      <c r="B38" s="3"/>
      <c r="C38" s="4"/>
    </row>
    <row r="39" spans="2:3" x14ac:dyDescent="0.15">
      <c r="B39" s="3"/>
      <c r="C39" s="4"/>
    </row>
    <row r="40" spans="2:3" x14ac:dyDescent="0.15">
      <c r="B40" s="3"/>
      <c r="C40" s="4"/>
    </row>
    <row r="41" spans="2:3" x14ac:dyDescent="0.15">
      <c r="B41" s="3"/>
      <c r="C41" s="4"/>
    </row>
    <row r="42" spans="2:3" x14ac:dyDescent="0.15">
      <c r="B42" s="3"/>
      <c r="C42" s="4"/>
    </row>
    <row r="43" spans="2:3" x14ac:dyDescent="0.15">
      <c r="B43" s="3"/>
      <c r="C43" s="4"/>
    </row>
    <row r="44" spans="2:3" x14ac:dyDescent="0.15">
      <c r="B44" s="3"/>
      <c r="C44" s="4"/>
    </row>
    <row r="45" spans="2:3" x14ac:dyDescent="0.15">
      <c r="B45" s="3"/>
      <c r="C45" s="4"/>
    </row>
    <row r="46" spans="2:3" x14ac:dyDescent="0.15">
      <c r="B46" s="3"/>
      <c r="C46" s="4"/>
    </row>
    <row r="47" spans="2:3" x14ac:dyDescent="0.15">
      <c r="B47" s="3"/>
      <c r="C47" s="4"/>
    </row>
    <row r="48" spans="2:3" x14ac:dyDescent="0.15">
      <c r="B48" s="3"/>
      <c r="C48" s="4"/>
    </row>
    <row r="49" spans="2:3" x14ac:dyDescent="0.15">
      <c r="B49" s="3"/>
      <c r="C49" s="4"/>
    </row>
    <row r="50" spans="2:3" x14ac:dyDescent="0.15">
      <c r="B50" s="3"/>
      <c r="C50" s="4"/>
    </row>
    <row r="51" spans="2:3" x14ac:dyDescent="0.15">
      <c r="B51" s="3"/>
      <c r="C51" s="4"/>
    </row>
    <row r="52" spans="2:3" x14ac:dyDescent="0.15">
      <c r="B52" s="3"/>
      <c r="C52" s="4"/>
    </row>
    <row r="53" spans="2:3" x14ac:dyDescent="0.15">
      <c r="B53" s="3"/>
      <c r="C53" s="4"/>
    </row>
    <row r="54" spans="2:3" x14ac:dyDescent="0.15">
      <c r="B54" s="3"/>
      <c r="C54" s="4"/>
    </row>
    <row r="55" spans="2:3" x14ac:dyDescent="0.15">
      <c r="B55" s="3"/>
      <c r="C55" s="4"/>
    </row>
    <row r="56" spans="2:3" x14ac:dyDescent="0.15">
      <c r="B56" s="3"/>
      <c r="C56" s="4"/>
    </row>
    <row r="57" spans="2:3" x14ac:dyDescent="0.15">
      <c r="B57" s="3"/>
      <c r="C57" s="4"/>
    </row>
    <row r="58" spans="2:3" x14ac:dyDescent="0.15">
      <c r="B58" s="3"/>
      <c r="C58" s="4"/>
    </row>
    <row r="59" spans="2:3" x14ac:dyDescent="0.15">
      <c r="B59" s="3"/>
      <c r="C59" s="4"/>
    </row>
    <row r="60" spans="2:3" x14ac:dyDescent="0.15">
      <c r="B60" s="3"/>
      <c r="C60" s="4"/>
    </row>
    <row r="61" spans="2:3" x14ac:dyDescent="0.15">
      <c r="B61" s="3"/>
      <c r="C61" s="4"/>
    </row>
    <row r="62" spans="2:3" x14ac:dyDescent="0.15">
      <c r="B62" s="3"/>
      <c r="C62" s="4"/>
    </row>
    <row r="63" spans="2:3" x14ac:dyDescent="0.15">
      <c r="B63" s="3"/>
      <c r="C63" s="4"/>
    </row>
    <row r="64" spans="2:3" x14ac:dyDescent="0.15">
      <c r="B64" s="3"/>
      <c r="C64" s="4"/>
    </row>
    <row r="65" spans="2:3" x14ac:dyDescent="0.15">
      <c r="B65" s="3"/>
      <c r="C65" s="4"/>
    </row>
    <row r="66" spans="2:3" x14ac:dyDescent="0.15">
      <c r="B66" s="3"/>
      <c r="C66" s="4"/>
    </row>
    <row r="67" spans="2:3" x14ac:dyDescent="0.15">
      <c r="B67" s="3"/>
      <c r="C67" s="4"/>
    </row>
    <row r="68" spans="2:3" x14ac:dyDescent="0.15">
      <c r="B68" s="3"/>
      <c r="C68" s="4"/>
    </row>
    <row r="69" spans="2:3" x14ac:dyDescent="0.15">
      <c r="B69" s="3"/>
      <c r="C69" s="4"/>
    </row>
    <row r="70" spans="2:3" x14ac:dyDescent="0.15">
      <c r="B70" s="3"/>
      <c r="C70" s="4"/>
    </row>
    <row r="71" spans="2:3" x14ac:dyDescent="0.15">
      <c r="B71" s="3"/>
      <c r="C71" s="4"/>
    </row>
    <row r="72" spans="2:3" x14ac:dyDescent="0.15">
      <c r="B72" s="3"/>
      <c r="C72" s="4"/>
    </row>
    <row r="73" spans="2:3" x14ac:dyDescent="0.15">
      <c r="B73" s="3"/>
      <c r="C73" s="4"/>
    </row>
    <row r="74" spans="2:3" x14ac:dyDescent="0.15">
      <c r="B74" s="3"/>
      <c r="C74" s="4"/>
    </row>
    <row r="75" spans="2:3" x14ac:dyDescent="0.15">
      <c r="B75" s="3"/>
      <c r="C75" s="4"/>
    </row>
    <row r="76" spans="2:3" x14ac:dyDescent="0.15">
      <c r="B76" s="3"/>
      <c r="C76" s="4"/>
    </row>
    <row r="77" spans="2:3" x14ac:dyDescent="0.15">
      <c r="B77" s="3"/>
      <c r="C77" s="4"/>
    </row>
    <row r="78" spans="2:3" x14ac:dyDescent="0.15">
      <c r="B78" s="3"/>
      <c r="C78" s="4"/>
    </row>
    <row r="79" spans="2:3" x14ac:dyDescent="0.15">
      <c r="B79" s="3"/>
      <c r="C79" s="4"/>
    </row>
    <row r="80" spans="2:3" x14ac:dyDescent="0.15">
      <c r="B80" s="3"/>
      <c r="C80" s="4"/>
    </row>
    <row r="81" spans="2:3" x14ac:dyDescent="0.15">
      <c r="B81" s="3"/>
      <c r="C81" s="4"/>
    </row>
    <row r="82" spans="2:3" x14ac:dyDescent="0.15">
      <c r="B82" s="3"/>
      <c r="C82" s="4"/>
    </row>
    <row r="83" spans="2:3" x14ac:dyDescent="0.15">
      <c r="B83" s="3"/>
      <c r="C83" s="4"/>
    </row>
    <row r="84" spans="2:3" x14ac:dyDescent="0.15">
      <c r="B84" s="3"/>
      <c r="C84" s="4"/>
    </row>
    <row r="85" spans="2:3" x14ac:dyDescent="0.15">
      <c r="B85" s="3"/>
      <c r="C85" s="4"/>
    </row>
    <row r="86" spans="2:3" x14ac:dyDescent="0.15">
      <c r="B86" s="3"/>
      <c r="C86" s="4"/>
    </row>
    <row r="87" spans="2:3" x14ac:dyDescent="0.15">
      <c r="B87" s="3"/>
      <c r="C87" s="4"/>
    </row>
    <row r="88" spans="2:3" x14ac:dyDescent="0.15">
      <c r="B88" s="3"/>
      <c r="C88" s="4"/>
    </row>
    <row r="89" spans="2:3" x14ac:dyDescent="0.15">
      <c r="B89" s="3"/>
      <c r="C89" s="4"/>
    </row>
    <row r="90" spans="2:3" x14ac:dyDescent="0.15">
      <c r="B90" s="3"/>
      <c r="C90" s="4"/>
    </row>
    <row r="91" spans="2:3" x14ac:dyDescent="0.15">
      <c r="B91" s="3"/>
      <c r="C91" s="4"/>
    </row>
    <row r="92" spans="2:3" x14ac:dyDescent="0.15">
      <c r="B92" s="3"/>
      <c r="C92" s="4"/>
    </row>
    <row r="93" spans="2:3" x14ac:dyDescent="0.15">
      <c r="B93" s="3"/>
      <c r="C93" s="4"/>
    </row>
    <row r="94" spans="2:3" x14ac:dyDescent="0.15">
      <c r="B94" s="3"/>
      <c r="C94" s="4"/>
    </row>
    <row r="95" spans="2:3" x14ac:dyDescent="0.15">
      <c r="B95" s="3"/>
      <c r="C95" s="4"/>
    </row>
    <row r="96" spans="2:3" x14ac:dyDescent="0.15">
      <c r="B96" s="3"/>
      <c r="C96" s="4"/>
    </row>
    <row r="97" spans="2:3" x14ac:dyDescent="0.15">
      <c r="B97" s="3"/>
      <c r="C97" s="4"/>
    </row>
    <row r="98" spans="2:3" x14ac:dyDescent="0.15">
      <c r="B98" s="3"/>
      <c r="C98" s="4"/>
    </row>
    <row r="99" spans="2:3" x14ac:dyDescent="0.15">
      <c r="B99" s="3"/>
      <c r="C99" s="4"/>
    </row>
    <row r="100" spans="2:3" x14ac:dyDescent="0.15">
      <c r="B100" s="3"/>
      <c r="C100" s="4"/>
    </row>
    <row r="101" spans="2:3" x14ac:dyDescent="0.15">
      <c r="B101" s="3"/>
      <c r="C101" s="4"/>
    </row>
    <row r="102" spans="2:3" x14ac:dyDescent="0.15">
      <c r="B102" s="3"/>
      <c r="C102" s="4"/>
    </row>
    <row r="103" spans="2:3" x14ac:dyDescent="0.15">
      <c r="B103" s="3"/>
      <c r="C103" s="4"/>
    </row>
    <row r="104" spans="2:3" x14ac:dyDescent="0.15">
      <c r="B104" s="3"/>
      <c r="C104" s="4"/>
    </row>
    <row r="105" spans="2:3" x14ac:dyDescent="0.15">
      <c r="B105" s="3"/>
      <c r="C105" s="4"/>
    </row>
    <row r="106" spans="2:3" x14ac:dyDescent="0.15">
      <c r="B106" s="3"/>
      <c r="C106" s="4"/>
    </row>
    <row r="107" spans="2:3" x14ac:dyDescent="0.15">
      <c r="B107" s="3"/>
      <c r="C107" s="4"/>
    </row>
    <row r="108" spans="2:3" x14ac:dyDescent="0.15">
      <c r="B108" s="3"/>
      <c r="C108" s="4"/>
    </row>
    <row r="109" spans="2:3" x14ac:dyDescent="0.15">
      <c r="B109" s="3"/>
      <c r="C109" s="4"/>
    </row>
    <row r="110" spans="2:3" x14ac:dyDescent="0.15">
      <c r="B110" s="3"/>
      <c r="C110" s="4"/>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求人掲載依頼・確認・変更シート</vt:lpstr>
      <vt:lpstr>選択リスト</vt:lpstr>
      <vt:lpstr>もろもろリスト系</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求職者</dc:creator>
  <cp:lastModifiedBy>人材バンク 町田市介護</cp:lastModifiedBy>
  <cp:lastPrinted>2022-06-08T00:19:03Z</cp:lastPrinted>
  <dcterms:created xsi:type="dcterms:W3CDTF">2018-03-22T03:23:34Z</dcterms:created>
  <dcterms:modified xsi:type="dcterms:W3CDTF">2024-08-16T00:45:05Z</dcterms:modified>
</cp:coreProperties>
</file>